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75" yWindow="-15" windowWidth="21645" windowHeight="13740" tabRatio="500" activeTab="1"/>
  </bookViews>
  <sheets>
    <sheet name="DATA" sheetId="11" r:id="rId1"/>
    <sheet name="AVRIL" sheetId="12" r:id="rId2"/>
    <sheet name="MAI" sheetId="14" r:id="rId3"/>
    <sheet name="JUIN" sheetId="13" r:id="rId4"/>
    <sheet name="JUILLET" sheetId="15" r:id="rId5"/>
    <sheet name="AOUT" sheetId="16" r:id="rId6"/>
    <sheet name="SEPTEMBRE" sheetId="17" r:id="rId7"/>
    <sheet name="OCTOBRE" sheetId="18" r:id="rId8"/>
    <sheet name="NOVEMBRE" sheetId="19" r:id="rId9"/>
    <sheet name="DECEMBRE" sheetId="20" r:id="rId10"/>
  </sheets>
  <definedNames>
    <definedName name="_xlnm._FilterDatabase" localSheetId="5" hidden="1">AOUT!$A$1:$A$75</definedName>
    <definedName name="_xlnm._FilterDatabase" localSheetId="1" hidden="1">AVRIL!$A$1:$A$70</definedName>
    <definedName name="_xlnm._FilterDatabase" localSheetId="0" hidden="1">DATA!$A$2:$A$68</definedName>
    <definedName name="_xlnm._FilterDatabase" localSheetId="9" hidden="1">DECEMBRE!$A$1:$A$75</definedName>
    <definedName name="_xlnm._FilterDatabase" localSheetId="4" hidden="1">JUILLET!$A$1:$A$75</definedName>
    <definedName name="_xlnm._FilterDatabase" localSheetId="3" hidden="1">JUIN!$A$1:$A$75</definedName>
    <definedName name="_xlnm._FilterDatabase" localSheetId="2" hidden="1">MAI!$A$1:$A$75</definedName>
    <definedName name="_xlnm._FilterDatabase" localSheetId="8" hidden="1">NOVEMBRE!$A$1:$A$75</definedName>
    <definedName name="_xlnm._FilterDatabase" localSheetId="7" hidden="1">OCTOBRE!$A$1:$A$75</definedName>
    <definedName name="_xlnm._FilterDatabase" localSheetId="6" hidden="1">SEPTEMBRE!$A$1:$A$75</definedName>
    <definedName name="LEGUMES">DATA!$A:$A</definedName>
  </definedNames>
  <calcPr calcId="125725" fullCalcOnLoad="1"/>
</workbook>
</file>

<file path=xl/calcChain.xml><?xml version="1.0" encoding="utf-8"?>
<calcChain xmlns="http://schemas.openxmlformats.org/spreadsheetml/2006/main">
  <c r="T23" i="12"/>
  <c r="T22"/>
  <c r="T21"/>
  <c r="T20"/>
  <c r="T19"/>
  <c r="T18"/>
  <c r="T17"/>
  <c r="T16"/>
  <c r="T15"/>
  <c r="T14"/>
  <c r="T13"/>
  <c r="T12"/>
  <c r="T11"/>
  <c r="T10"/>
  <c r="T9"/>
  <c r="T8"/>
  <c r="T7"/>
  <c r="Q23"/>
  <c r="Q22"/>
  <c r="Q21"/>
  <c r="Q20"/>
  <c r="Q19"/>
  <c r="Q18"/>
  <c r="Q17"/>
  <c r="Q16"/>
  <c r="Q15"/>
  <c r="Q14"/>
  <c r="Q13"/>
  <c r="Q12"/>
  <c r="Q11"/>
  <c r="Q10"/>
  <c r="Q9"/>
  <c r="Q8"/>
  <c r="Q7"/>
  <c r="N23"/>
  <c r="N22"/>
  <c r="N21"/>
  <c r="N20"/>
  <c r="N19"/>
  <c r="N18"/>
  <c r="N17"/>
  <c r="N16"/>
  <c r="N15"/>
  <c r="N14"/>
  <c r="N13"/>
  <c r="N12"/>
  <c r="N11"/>
  <c r="N10"/>
  <c r="N9"/>
  <c r="N8"/>
  <c r="N7"/>
  <c r="K23"/>
  <c r="K22"/>
  <c r="K21"/>
  <c r="K20"/>
  <c r="K19"/>
  <c r="K18"/>
  <c r="K17"/>
  <c r="K16"/>
  <c r="K15"/>
  <c r="K14"/>
  <c r="K13"/>
  <c r="K12"/>
  <c r="K11"/>
  <c r="K10"/>
  <c r="K9"/>
  <c r="K8"/>
  <c r="K7"/>
  <c r="H8"/>
  <c r="H9"/>
  <c r="H10"/>
  <c r="H11"/>
  <c r="H12"/>
  <c r="H13"/>
  <c r="H14"/>
  <c r="H15"/>
  <c r="H16"/>
  <c r="H17"/>
  <c r="H18"/>
  <c r="H19"/>
  <c r="H20"/>
  <c r="H21"/>
  <c r="H22"/>
  <c r="H23"/>
  <c r="H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C20"/>
  <c r="D20"/>
  <c r="E20"/>
  <c r="C21"/>
  <c r="D21"/>
  <c r="E21"/>
  <c r="C22"/>
  <c r="D22"/>
  <c r="E22"/>
  <c r="C23"/>
  <c r="D23"/>
  <c r="E23"/>
  <c r="C7"/>
  <c r="S24" s="1"/>
  <c r="D7"/>
  <c r="E7"/>
  <c r="C7" i="14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O24" s="1"/>
  <c r="C20"/>
  <c r="D20"/>
  <c r="H24" s="1"/>
  <c r="E20"/>
  <c r="C21"/>
  <c r="D21"/>
  <c r="E21"/>
  <c r="C22"/>
  <c r="D22"/>
  <c r="E22"/>
  <c r="C23"/>
  <c r="D23"/>
  <c r="E23"/>
  <c r="L24"/>
  <c r="C7" i="13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G24" s="1"/>
  <c r="C18"/>
  <c r="D18"/>
  <c r="E18"/>
  <c r="C19"/>
  <c r="D19"/>
  <c r="E19"/>
  <c r="C20"/>
  <c r="D20"/>
  <c r="E20"/>
  <c r="C21"/>
  <c r="D21"/>
  <c r="E21"/>
  <c r="C22"/>
  <c r="D22"/>
  <c r="E22"/>
  <c r="C23"/>
  <c r="D23"/>
  <c r="E23"/>
  <c r="K24"/>
  <c r="C7" i="15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J24" s="1"/>
  <c r="E15"/>
  <c r="C16"/>
  <c r="D16"/>
  <c r="E16"/>
  <c r="C17"/>
  <c r="D17"/>
  <c r="E17"/>
  <c r="C18"/>
  <c r="D18"/>
  <c r="E18"/>
  <c r="C19"/>
  <c r="D19"/>
  <c r="E19"/>
  <c r="C20"/>
  <c r="I24" s="1"/>
  <c r="D20"/>
  <c r="E20"/>
  <c r="C21"/>
  <c r="D21"/>
  <c r="F24" s="1"/>
  <c r="E21"/>
  <c r="C22"/>
  <c r="D22"/>
  <c r="E22"/>
  <c r="C23"/>
  <c r="D23"/>
  <c r="E23"/>
  <c r="G24"/>
  <c r="K24"/>
  <c r="O24"/>
  <c r="C7" i="16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C20"/>
  <c r="L24" s="1"/>
  <c r="D20"/>
  <c r="E20"/>
  <c r="C21"/>
  <c r="D21"/>
  <c r="E21"/>
  <c r="C22"/>
  <c r="D22"/>
  <c r="E22"/>
  <c r="C23"/>
  <c r="D23"/>
  <c r="E23"/>
  <c r="N24"/>
  <c r="C7" i="17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C20"/>
  <c r="D20"/>
  <c r="E20"/>
  <c r="C21"/>
  <c r="D21"/>
  <c r="E21"/>
  <c r="C22"/>
  <c r="M24" s="1"/>
  <c r="D22"/>
  <c r="E22"/>
  <c r="C23"/>
  <c r="D23"/>
  <c r="E23"/>
  <c r="I24" s="1"/>
  <c r="C7" i="18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H24" s="1"/>
  <c r="D19"/>
  <c r="E19"/>
  <c r="C20"/>
  <c r="D20"/>
  <c r="E20"/>
  <c r="C21"/>
  <c r="D21"/>
  <c r="E21"/>
  <c r="C22"/>
  <c r="D22"/>
  <c r="E22"/>
  <c r="C23"/>
  <c r="D23"/>
  <c r="E23"/>
  <c r="L24"/>
  <c r="C7" i="19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C20"/>
  <c r="D20"/>
  <c r="E20"/>
  <c r="C21"/>
  <c r="D21"/>
  <c r="E21"/>
  <c r="C22"/>
  <c r="M24" s="1"/>
  <c r="D22"/>
  <c r="E22"/>
  <c r="C23"/>
  <c r="D23"/>
  <c r="E23"/>
  <c r="I24" s="1"/>
  <c r="C7" i="20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N24" s="1"/>
  <c r="D19"/>
  <c r="E19"/>
  <c r="C20"/>
  <c r="D20"/>
  <c r="E20"/>
  <c r="C21"/>
  <c r="D21"/>
  <c r="E21"/>
  <c r="C22"/>
  <c r="D22"/>
  <c r="E22"/>
  <c r="C23"/>
  <c r="K24" s="1"/>
  <c r="D23"/>
  <c r="E23"/>
  <c r="L24"/>
  <c r="F24" i="18"/>
  <c r="F24" i="14"/>
  <c r="G24" i="19"/>
  <c r="G24" i="17"/>
  <c r="O24" i="16"/>
  <c r="M24"/>
  <c r="F24"/>
  <c r="N24" i="15"/>
  <c r="L24"/>
  <c r="H24"/>
  <c r="O24" i="13"/>
  <c r="I24"/>
  <c r="F24" i="19"/>
  <c r="H24" i="17"/>
  <c r="F24"/>
  <c r="F24" i="20"/>
  <c r="M24"/>
  <c r="O24" i="19"/>
  <c r="K24"/>
  <c r="N24" i="18"/>
  <c r="J24"/>
  <c r="G24"/>
  <c r="I24"/>
  <c r="O24" i="17"/>
  <c r="K24"/>
  <c r="J24" i="16"/>
  <c r="G24"/>
  <c r="M24" i="13"/>
  <c r="H24"/>
  <c r="F24"/>
  <c r="N24" i="14"/>
  <c r="J24"/>
  <c r="G24"/>
  <c r="O24" i="20"/>
  <c r="I24"/>
  <c r="N24" i="19"/>
  <c r="L24"/>
  <c r="J24"/>
  <c r="H24"/>
  <c r="O24" i="18"/>
  <c r="M24"/>
  <c r="K24"/>
  <c r="N24" i="17"/>
  <c r="L24"/>
  <c r="J24"/>
  <c r="K24" i="16"/>
  <c r="I24"/>
  <c r="J24" i="20"/>
  <c r="H24"/>
  <c r="N24" i="13"/>
  <c r="L24"/>
  <c r="J24"/>
  <c r="M24" i="14"/>
  <c r="K24"/>
  <c r="I24"/>
  <c r="F24" i="12" l="1"/>
  <c r="I24"/>
  <c r="L24"/>
  <c r="O24"/>
  <c r="R24"/>
  <c r="G24"/>
  <c r="J24"/>
  <c r="M24"/>
  <c r="P24"/>
  <c r="G24" i="20"/>
  <c r="H24" i="16"/>
  <c r="M24" i="15"/>
</calcChain>
</file>

<file path=xl/sharedStrings.xml><?xml version="1.0" encoding="utf-8"?>
<sst xmlns="http://schemas.openxmlformats.org/spreadsheetml/2006/main" count="428" uniqueCount="116">
  <si>
    <t>Navet</t>
  </si>
  <si>
    <t>Radis</t>
  </si>
  <si>
    <t>Fêve</t>
  </si>
  <si>
    <t>Roquette</t>
  </si>
  <si>
    <t>Laitue</t>
  </si>
  <si>
    <t>s18</t>
    <phoneticPr fontId="2" type="noConversion"/>
  </si>
  <si>
    <t>s19</t>
    <phoneticPr fontId="2" type="noConversion"/>
  </si>
  <si>
    <t>s20</t>
    <phoneticPr fontId="2" type="noConversion"/>
  </si>
  <si>
    <t>s21</t>
    <phoneticPr fontId="2" type="noConversion"/>
  </si>
  <si>
    <t>s22</t>
    <phoneticPr fontId="2" type="noConversion"/>
  </si>
  <si>
    <t>s23</t>
    <phoneticPr fontId="2" type="noConversion"/>
  </si>
  <si>
    <t>s24</t>
    <phoneticPr fontId="2" type="noConversion"/>
  </si>
  <si>
    <t>s25</t>
    <phoneticPr fontId="2" type="noConversion"/>
  </si>
  <si>
    <t>s26</t>
    <phoneticPr fontId="2" type="noConversion"/>
  </si>
  <si>
    <t>s27</t>
    <phoneticPr fontId="2" type="noConversion"/>
  </si>
  <si>
    <t>s28</t>
    <phoneticPr fontId="2" type="noConversion"/>
  </si>
  <si>
    <t>s29</t>
    <phoneticPr fontId="2" type="noConversion"/>
  </si>
  <si>
    <t>s30</t>
    <phoneticPr fontId="2" type="noConversion"/>
  </si>
  <si>
    <t>s31</t>
    <phoneticPr fontId="2" type="noConversion"/>
  </si>
  <si>
    <t>s32</t>
    <phoneticPr fontId="2" type="noConversion"/>
  </si>
  <si>
    <t>s33</t>
    <phoneticPr fontId="2" type="noConversion"/>
  </si>
  <si>
    <t>s34</t>
    <phoneticPr fontId="2" type="noConversion"/>
  </si>
  <si>
    <t>s35</t>
    <phoneticPr fontId="2" type="noConversion"/>
  </si>
  <si>
    <t>s36</t>
    <phoneticPr fontId="2" type="noConversion"/>
  </si>
  <si>
    <t>s37</t>
    <phoneticPr fontId="2" type="noConversion"/>
  </si>
  <si>
    <t>s38</t>
    <phoneticPr fontId="2" type="noConversion"/>
  </si>
  <si>
    <t>s39</t>
    <phoneticPr fontId="2" type="noConversion"/>
  </si>
  <si>
    <t>s40</t>
    <phoneticPr fontId="2" type="noConversion"/>
  </si>
  <si>
    <t>s41</t>
    <phoneticPr fontId="2" type="noConversion"/>
  </si>
  <si>
    <t>s42</t>
    <phoneticPr fontId="2" type="noConversion"/>
  </si>
  <si>
    <t>s43</t>
    <phoneticPr fontId="2" type="noConversion"/>
  </si>
  <si>
    <t>s44</t>
    <phoneticPr fontId="2" type="noConversion"/>
  </si>
  <si>
    <t>s45</t>
    <phoneticPr fontId="2" type="noConversion"/>
  </si>
  <si>
    <t>s49</t>
    <phoneticPr fontId="2" type="noConversion"/>
  </si>
  <si>
    <t>ESPECE</t>
    <phoneticPr fontId="2" type="noConversion"/>
  </si>
  <si>
    <t>VIDE</t>
  </si>
  <si>
    <t>VIDE</t>
    <phoneticPr fontId="2" type="noConversion"/>
  </si>
  <si>
    <t>Chou chinois</t>
  </si>
  <si>
    <t>Chou fleur</t>
  </si>
  <si>
    <t>Bette</t>
  </si>
  <si>
    <t>Mesclun</t>
  </si>
  <si>
    <t>/</t>
    <phoneticPr fontId="2" type="noConversion"/>
  </si>
  <si>
    <t>/</t>
    <phoneticPr fontId="2" type="noConversion"/>
  </si>
  <si>
    <t>/</t>
    <phoneticPr fontId="2" type="noConversion"/>
  </si>
  <si>
    <t>Mesclun</t>
    <phoneticPr fontId="2" type="noConversion"/>
  </si>
  <si>
    <t>MOIS</t>
  </si>
  <si>
    <t>ESPECE</t>
  </si>
  <si>
    <t>P.U.</t>
  </si>
  <si>
    <t>DOSE10</t>
  </si>
  <si>
    <t>DOSE20</t>
  </si>
  <si>
    <t>D10</t>
  </si>
  <si>
    <t>D20</t>
  </si>
  <si>
    <t>Aout</t>
  </si>
  <si>
    <t>TOTAL</t>
  </si>
  <si>
    <t>Ail</t>
    <phoneticPr fontId="2" type="noConversion"/>
  </si>
  <si>
    <t>Radis</t>
    <phoneticPr fontId="2" type="noConversion"/>
  </si>
  <si>
    <t>Haricot</t>
  </si>
  <si>
    <t>Persil</t>
  </si>
  <si>
    <t>Oignon</t>
  </si>
  <si>
    <t>P.U.</t>
    <phoneticPr fontId="2" type="noConversion"/>
  </si>
  <si>
    <t>D10</t>
    <phoneticPr fontId="2" type="noConversion"/>
  </si>
  <si>
    <t>D20</t>
    <phoneticPr fontId="2" type="noConversion"/>
  </si>
  <si>
    <t>Oignon Botte</t>
  </si>
  <si>
    <t>Betterave rouge</t>
  </si>
  <si>
    <t>Carotte VRAC</t>
  </si>
  <si>
    <t>Carotte Botte</t>
  </si>
  <si>
    <t>Céléri-rave</t>
  </si>
  <si>
    <t>Echalotte</t>
  </si>
  <si>
    <t>Panais</t>
  </si>
  <si>
    <t>Pomme de terre</t>
  </si>
  <si>
    <t>Radis d'hiver</t>
  </si>
  <si>
    <t>Rutabaga</t>
  </si>
  <si>
    <t>Topinambour</t>
  </si>
  <si>
    <t>Persil racine</t>
  </si>
  <si>
    <t>Basilic</t>
  </si>
  <si>
    <t>Céléri à couper</t>
  </si>
  <si>
    <t>Cerfeuil</t>
  </si>
  <si>
    <t>Ciboulette</t>
  </si>
  <si>
    <t>Cresson</t>
  </si>
  <si>
    <t>Marjolaine</t>
  </si>
  <si>
    <t>Sarriette</t>
  </si>
  <si>
    <t>Persil botte</t>
  </si>
  <si>
    <t>s46</t>
  </si>
  <si>
    <t>s47</t>
  </si>
  <si>
    <t>s48</t>
  </si>
  <si>
    <t>s50</t>
  </si>
  <si>
    <t>s51</t>
  </si>
  <si>
    <t>s52</t>
  </si>
  <si>
    <t>Epinard</t>
  </si>
  <si>
    <t>Aubergine</t>
  </si>
  <si>
    <t>Potiron</t>
  </si>
  <si>
    <t>Concombre</t>
  </si>
  <si>
    <t>Courges divers</t>
  </si>
  <si>
    <t>Courgette</t>
  </si>
  <si>
    <t>Fève des marais</t>
  </si>
  <si>
    <t>Pois nain mangetout</t>
  </si>
  <si>
    <t>Poivron</t>
  </si>
  <si>
    <t>Potimaron</t>
  </si>
  <si>
    <t>Tomate</t>
  </si>
  <si>
    <t>Chou broccoli</t>
  </si>
  <si>
    <t>Chou-fleur</t>
  </si>
  <si>
    <t>Arroche</t>
  </si>
  <si>
    <t>Céléri à côtes</t>
  </si>
  <si>
    <t>Chicon</t>
  </si>
  <si>
    <t>Chicorées divers</t>
  </si>
  <si>
    <t>Chou blanc/rouge</t>
  </si>
  <si>
    <t>Chou vert frisé</t>
  </si>
  <si>
    <t>Chou-rave</t>
  </si>
  <si>
    <t>Chou de Bruxeles</t>
  </si>
  <si>
    <t>Fenouil</t>
  </si>
  <si>
    <t>Laitues divers</t>
  </si>
  <si>
    <t>Mâche</t>
  </si>
  <si>
    <t>Poireau</t>
  </si>
  <si>
    <t>Pourpier</t>
  </si>
  <si>
    <t>temps de culture en semaine</t>
  </si>
  <si>
    <t>culture</t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</si>
</sst>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sz val="8"/>
      <name val="Verdana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2" fontId="0" fillId="0" borderId="0" xfId="0" applyNumberFormat="1" applyAlignment="1">
      <alignment horizontal="left" vertical="center"/>
    </xf>
    <xf numFmtId="2" fontId="0" fillId="0" borderId="0" xfId="0" applyNumberFormat="1"/>
    <xf numFmtId="2" fontId="0" fillId="0" borderId="1" xfId="0" applyNumberFormat="1" applyBorder="1" applyAlignment="1">
      <alignment horizontal="left" vertical="center"/>
    </xf>
    <xf numFmtId="2" fontId="0" fillId="0" borderId="2" xfId="0" applyNumberFormat="1" applyBorder="1" applyAlignment="1">
      <alignment horizontal="left" vertical="center"/>
    </xf>
    <xf numFmtId="2" fontId="0" fillId="0" borderId="1" xfId="0" applyNumberFormat="1" applyBorder="1"/>
    <xf numFmtId="2" fontId="0" fillId="0" borderId="2" xfId="0" applyNumberFormat="1" applyBorder="1"/>
    <xf numFmtId="2" fontId="0" fillId="2" borderId="0" xfId="0" applyNumberFormat="1" applyFill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5" xfId="0" applyNumberFormat="1" applyBorder="1"/>
    <xf numFmtId="2" fontId="0" fillId="0" borderId="0" xfId="0" applyNumberFormat="1" applyAlignment="1">
      <alignment horizontal="center" vertical="center"/>
    </xf>
    <xf numFmtId="2" fontId="0" fillId="0" borderId="0" xfId="0" applyNumberFormat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2" fontId="1" fillId="3" borderId="6" xfId="0" applyNumberFormat="1" applyFon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horizontal="center" vertical="center"/>
    </xf>
    <xf numFmtId="0" fontId="1" fillId="0" borderId="0" xfId="0" applyFont="1"/>
    <xf numFmtId="2" fontId="1" fillId="0" borderId="5" xfId="0" applyNumberFormat="1" applyFont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2" fontId="0" fillId="4" borderId="5" xfId="0" applyNumberFormat="1" applyFill="1" applyBorder="1" applyAlignment="1">
      <alignment horizontal="center" vertical="center"/>
    </xf>
    <xf numFmtId="2" fontId="0" fillId="4" borderId="0" xfId="0" applyNumberFormat="1" applyFill="1"/>
    <xf numFmtId="2" fontId="1" fillId="0" borderId="0" xfId="0" applyNumberFormat="1" applyFont="1"/>
    <xf numFmtId="2" fontId="1" fillId="5" borderId="3" xfId="0" applyNumberFormat="1" applyFont="1" applyFill="1" applyBorder="1" applyAlignment="1">
      <alignment horizontal="center" vertical="center"/>
    </xf>
    <xf numFmtId="2" fontId="1" fillId="5" borderId="8" xfId="0" applyNumberFormat="1" applyFont="1" applyFill="1" applyBorder="1" applyAlignment="1">
      <alignment horizontal="center" vertical="center"/>
    </xf>
    <xf numFmtId="2" fontId="1" fillId="5" borderId="8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Border="1" applyAlignment="1">
      <alignment horizontal="left" vertical="center"/>
    </xf>
    <xf numFmtId="2" fontId="0" fillId="4" borderId="9" xfId="0" applyNumberFormat="1" applyFill="1" applyBorder="1" applyAlignment="1">
      <alignment horizontal="center" vertical="center"/>
    </xf>
    <xf numFmtId="2" fontId="0" fillId="0" borderId="9" xfId="0" applyNumberFormat="1" applyBorder="1"/>
    <xf numFmtId="2" fontId="0" fillId="0" borderId="5" xfId="0" applyNumberFormat="1" applyBorder="1" applyAlignment="1">
      <alignment horizontal="center"/>
    </xf>
    <xf numFmtId="2" fontId="0" fillId="2" borderId="5" xfId="0" applyNumberFormat="1" applyFill="1" applyBorder="1" applyAlignment="1">
      <alignment horizontal="center" vertical="center"/>
    </xf>
    <xf numFmtId="2" fontId="0" fillId="6" borderId="5" xfId="0" applyNumberForma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6" borderId="5" xfId="0" applyNumberFormat="1" applyFill="1" applyBorder="1"/>
    <xf numFmtId="2" fontId="3" fillId="0" borderId="5" xfId="0" applyNumberFormat="1" applyFont="1" applyBorder="1" applyAlignment="1">
      <alignment horizontal="center"/>
    </xf>
    <xf numFmtId="1" fontId="1" fillId="3" borderId="10" xfId="0" applyNumberFormat="1" applyFont="1" applyFill="1" applyBorder="1" applyAlignment="1">
      <alignment horizontal="center"/>
    </xf>
    <xf numFmtId="1" fontId="1" fillId="3" borderId="6" xfId="0" applyNumberFormat="1" applyFont="1" applyFill="1" applyBorder="1" applyAlignment="1">
      <alignment horizontal="center"/>
    </xf>
    <xf numFmtId="1" fontId="1" fillId="3" borderId="7" xfId="0" applyNumberFormat="1" applyFont="1" applyFill="1" applyBorder="1" applyAlignment="1">
      <alignment horizontal="center"/>
    </xf>
    <xf numFmtId="2" fontId="1" fillId="3" borderId="11" xfId="0" applyNumberFormat="1" applyFont="1" applyFill="1" applyBorder="1" applyAlignment="1">
      <alignment horizontal="center"/>
    </xf>
    <xf numFmtId="2" fontId="1" fillId="3" borderId="12" xfId="0" applyNumberFormat="1" applyFont="1" applyFill="1" applyBorder="1" applyAlignment="1">
      <alignment horizontal="center"/>
    </xf>
    <xf numFmtId="2" fontId="1" fillId="3" borderId="13" xfId="0" applyNumberFormat="1" applyFont="1" applyFill="1" applyBorder="1" applyAlignment="1">
      <alignment horizontal="center"/>
    </xf>
    <xf numFmtId="2" fontId="1" fillId="3" borderId="14" xfId="0" applyNumberFormat="1" applyFont="1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rgb="FF92D050"/>
        </patternFill>
      </fill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bottom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" formatCode="0.00"/>
      <fill>
        <patternFill patternType="solid">
          <fgColor indexed="64"/>
          <bgColor indexed="52"/>
        </patternFill>
      </fill>
      <alignment horizontal="center" vertical="center" textRotation="0" wrapText="0" indent="0" relativeIndent="0" justifyLastLine="0" shrinkToFit="0" mergeCell="0" readingOrder="0"/>
    </dxf>
    <dxf>
      <numFmt numFmtId="2" formatCode="0.00"/>
      <alignment horizontal="center" textRotation="0" indent="0" relativeIndent="255" justifyLastLine="0" shrinkToFit="0" mergeCell="0" readingOrder="0"/>
    </dxf>
    <dxf>
      <alignment horizontal="center" vertical="bottom" textRotation="0" wrapText="1" indent="0" relativeIndent="0" justifyLastLine="0" shrinkToFit="0" mergeCell="0" readingOrder="0"/>
    </dxf>
    <dxf>
      <alignment horizontal="center" vertical="bottom" textRotation="0" wrapText="1" indent="0" relativeIndent="0" justifyLastLine="0" shrinkToFit="0" mergeCell="0" readingOrder="0"/>
    </dxf>
    <dxf>
      <alignment horizontal="center" vertical="bottom" textRotation="0" wrapText="1" indent="0" relativeIndent="0" justifyLastLine="0" shrinkToFit="0" mergeCell="0" readingOrder="0"/>
    </dxf>
    <dxf>
      <alignment horizontal="center" vertical="bottom" textRotation="0" wrapText="1" indent="0" relativeIndent="0" justifyLastLine="0" shrinkToFit="0" mergeCell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E69" totalsRowShown="0" headerRowDxfId="4" dataDxfId="3" headerRowBorderDxfId="1" tableBorderDxfId="2">
  <autoFilter ref="A1:E69"/>
  <tableColumns count="5">
    <tableColumn id="1" name="ESPECE" dataDxfId="9"/>
    <tableColumn id="2" name="P.U." dataDxfId="8"/>
    <tableColumn id="3" name="D10" dataDxfId="7"/>
    <tableColumn id="4" name="D20" dataDxfId="6"/>
    <tableColumn id="5" name="temps de culture en semaine" dataDxfId="5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9"/>
  <sheetViews>
    <sheetView zoomScaleNormal="100" workbookViewId="0">
      <pane ySplit="1" topLeftCell="A44" activePane="bottomLeft" state="frozen"/>
      <selection pane="bottomLeft" activeCell="E61" sqref="E61"/>
    </sheetView>
  </sheetViews>
  <sheetFormatPr baseColWidth="10" defaultColWidth="10.75" defaultRowHeight="12.75"/>
  <cols>
    <col min="1" max="1" width="21.375" style="2" customWidth="1"/>
    <col min="2" max="2" width="8.75" style="2" bestFit="1" customWidth="1"/>
    <col min="3" max="4" width="10.75" style="2"/>
    <col min="5" max="5" width="12.25" style="27" customWidth="1"/>
    <col min="6" max="16384" width="10.75" style="2"/>
  </cols>
  <sheetData>
    <row r="1" spans="1:5" s="22" customFormat="1" ht="48.75" customHeight="1">
      <c r="A1" s="23" t="s">
        <v>34</v>
      </c>
      <c r="B1" s="24" t="s">
        <v>59</v>
      </c>
      <c r="C1" s="24" t="s">
        <v>60</v>
      </c>
      <c r="D1" s="24" t="s">
        <v>61</v>
      </c>
      <c r="E1" s="25" t="s">
        <v>114</v>
      </c>
    </row>
    <row r="2" spans="1:5">
      <c r="A2" s="14" t="s">
        <v>54</v>
      </c>
      <c r="B2" s="14">
        <v>10</v>
      </c>
      <c r="C2" s="14" t="s">
        <v>41</v>
      </c>
      <c r="D2" s="14" t="s">
        <v>42</v>
      </c>
      <c r="E2" s="26"/>
    </row>
    <row r="3" spans="1:5">
      <c r="A3" s="14" t="s">
        <v>101</v>
      </c>
      <c r="B3" s="14">
        <v>5.7</v>
      </c>
      <c r="C3" s="14" t="s">
        <v>41</v>
      </c>
      <c r="D3" s="14" t="s">
        <v>43</v>
      </c>
      <c r="E3" s="26"/>
    </row>
    <row r="4" spans="1:5">
      <c r="A4" s="14" t="s">
        <v>89</v>
      </c>
      <c r="B4" s="14">
        <v>4.5</v>
      </c>
      <c r="C4" s="14">
        <v>0.4</v>
      </c>
      <c r="D4" s="14">
        <v>1.8</v>
      </c>
      <c r="E4" s="26"/>
    </row>
    <row r="5" spans="1:5">
      <c r="A5" s="14" t="s">
        <v>74</v>
      </c>
      <c r="B5" s="14">
        <v>1.5</v>
      </c>
      <c r="C5" s="14"/>
      <c r="D5" s="14"/>
      <c r="E5" s="26"/>
    </row>
    <row r="6" spans="1:5">
      <c r="A6" s="13" t="s">
        <v>39</v>
      </c>
      <c r="B6" s="13">
        <v>2.25</v>
      </c>
      <c r="C6" s="13">
        <v>1</v>
      </c>
      <c r="D6" s="13">
        <v>1</v>
      </c>
      <c r="E6" s="26"/>
    </row>
    <row r="7" spans="1:5">
      <c r="A7" s="14" t="s">
        <v>39</v>
      </c>
      <c r="B7" s="14">
        <v>2.85</v>
      </c>
      <c r="C7" s="14">
        <v>0.7</v>
      </c>
      <c r="D7" s="14">
        <v>1.9950000000000001</v>
      </c>
      <c r="E7" s="26"/>
    </row>
    <row r="8" spans="1:5">
      <c r="A8" s="14" t="s">
        <v>63</v>
      </c>
      <c r="B8" s="14">
        <v>1.6</v>
      </c>
      <c r="C8" s="14">
        <v>0.4</v>
      </c>
      <c r="D8" s="14">
        <v>0.64</v>
      </c>
      <c r="E8" s="26"/>
    </row>
    <row r="9" spans="1:5">
      <c r="A9" s="14" t="s">
        <v>65</v>
      </c>
      <c r="B9" s="14">
        <v>3.2</v>
      </c>
      <c r="C9" s="14">
        <v>1</v>
      </c>
      <c r="D9" s="14">
        <v>3.2</v>
      </c>
      <c r="E9" s="26"/>
    </row>
    <row r="10" spans="1:5">
      <c r="A10" s="14" t="s">
        <v>64</v>
      </c>
      <c r="B10" s="14">
        <v>1.9</v>
      </c>
      <c r="C10" s="14">
        <v>0.5</v>
      </c>
      <c r="D10" s="14">
        <v>0.95</v>
      </c>
      <c r="E10" s="26"/>
    </row>
    <row r="11" spans="1:5">
      <c r="A11" s="14" t="s">
        <v>102</v>
      </c>
      <c r="B11" s="14">
        <v>1.3</v>
      </c>
      <c r="C11" s="14">
        <v>1</v>
      </c>
      <c r="D11" s="14">
        <v>1.3</v>
      </c>
      <c r="E11" s="26"/>
    </row>
    <row r="12" spans="1:5">
      <c r="A12" s="14" t="s">
        <v>75</v>
      </c>
      <c r="B12" s="14">
        <v>1.5</v>
      </c>
      <c r="C12" s="14"/>
      <c r="D12" s="14"/>
      <c r="E12" s="26"/>
    </row>
    <row r="13" spans="1:5">
      <c r="A13" s="14" t="s">
        <v>66</v>
      </c>
      <c r="B13" s="14">
        <v>1.8</v>
      </c>
      <c r="C13" s="14">
        <v>1</v>
      </c>
      <c r="D13" s="14">
        <v>1.8</v>
      </c>
      <c r="E13" s="26"/>
    </row>
    <row r="14" spans="1:5">
      <c r="A14" s="14" t="s">
        <v>76</v>
      </c>
      <c r="B14" s="14">
        <v>1.5</v>
      </c>
      <c r="C14" s="14"/>
      <c r="D14" s="14"/>
      <c r="E14" s="26"/>
    </row>
    <row r="15" spans="1:5">
      <c r="A15" s="14" t="s">
        <v>103</v>
      </c>
      <c r="B15" s="14">
        <v>4.9000000000000004</v>
      </c>
      <c r="C15" s="14">
        <v>0.5</v>
      </c>
      <c r="D15" s="14">
        <v>2.4500000000000002</v>
      </c>
      <c r="E15" s="26"/>
    </row>
    <row r="16" spans="1:5">
      <c r="A16" s="14" t="s">
        <v>104</v>
      </c>
      <c r="B16" s="14">
        <v>1.9</v>
      </c>
      <c r="C16" s="14">
        <v>1</v>
      </c>
      <c r="D16" s="14">
        <v>1.9</v>
      </c>
      <c r="E16" s="26"/>
    </row>
    <row r="17" spans="1:5">
      <c r="A17" s="14" t="s">
        <v>105</v>
      </c>
      <c r="B17" s="14">
        <v>1.5</v>
      </c>
      <c r="C17" s="14">
        <v>1</v>
      </c>
      <c r="D17" s="14">
        <v>1.5</v>
      </c>
      <c r="E17" s="26"/>
    </row>
    <row r="18" spans="1:5">
      <c r="A18" s="14" t="s">
        <v>99</v>
      </c>
      <c r="B18" s="14">
        <v>2.2000000000000002</v>
      </c>
      <c r="C18" s="14">
        <v>1</v>
      </c>
      <c r="D18" s="14">
        <v>2.2000000000000002</v>
      </c>
      <c r="E18" s="26"/>
    </row>
    <row r="19" spans="1:5">
      <c r="A19" s="13" t="s">
        <v>37</v>
      </c>
      <c r="B19" s="13">
        <v>1.5</v>
      </c>
      <c r="C19" s="13">
        <v>1</v>
      </c>
      <c r="D19" s="13">
        <v>1</v>
      </c>
      <c r="E19" s="26"/>
    </row>
    <row r="20" spans="1:5">
      <c r="A20" s="14" t="s">
        <v>37</v>
      </c>
      <c r="B20" s="14">
        <v>1.5</v>
      </c>
      <c r="C20" s="14">
        <v>1</v>
      </c>
      <c r="D20" s="14">
        <v>1.5</v>
      </c>
      <c r="E20" s="26"/>
    </row>
    <row r="21" spans="1:5">
      <c r="A21" s="14" t="s">
        <v>108</v>
      </c>
      <c r="B21" s="14">
        <v>4.5</v>
      </c>
      <c r="C21" s="14">
        <v>0.3</v>
      </c>
      <c r="D21" s="14">
        <v>1.35</v>
      </c>
      <c r="E21" s="26"/>
    </row>
    <row r="22" spans="1:5">
      <c r="A22" s="13" t="s">
        <v>38</v>
      </c>
      <c r="B22" s="13">
        <v>2.2000000000000002</v>
      </c>
      <c r="C22" s="13">
        <v>1</v>
      </c>
      <c r="D22" s="13">
        <v>1</v>
      </c>
      <c r="E22" s="26"/>
    </row>
    <row r="23" spans="1:5">
      <c r="A23" s="14" t="s">
        <v>106</v>
      </c>
      <c r="B23" s="14">
        <v>1.6</v>
      </c>
      <c r="C23" s="14">
        <v>1</v>
      </c>
      <c r="D23" s="14">
        <v>1.6</v>
      </c>
      <c r="E23" s="26"/>
    </row>
    <row r="24" spans="1:5">
      <c r="A24" s="14" t="s">
        <v>100</v>
      </c>
      <c r="B24" s="14">
        <v>2.2000000000000002</v>
      </c>
      <c r="C24" s="14">
        <v>1</v>
      </c>
      <c r="D24" s="14">
        <v>2.2000000000000002</v>
      </c>
      <c r="E24" s="26"/>
    </row>
    <row r="25" spans="1:5">
      <c r="A25" s="14" t="s">
        <v>107</v>
      </c>
      <c r="B25" s="14">
        <v>1.3</v>
      </c>
      <c r="C25" s="14">
        <v>2</v>
      </c>
      <c r="D25" s="14">
        <v>2.6</v>
      </c>
      <c r="E25" s="26"/>
    </row>
    <row r="26" spans="1:5">
      <c r="A26" s="14" t="s">
        <v>77</v>
      </c>
      <c r="B26" s="14">
        <v>1.5</v>
      </c>
      <c r="C26" s="14"/>
      <c r="D26" s="14"/>
      <c r="E26" s="26"/>
    </row>
    <row r="27" spans="1:5">
      <c r="A27" s="14" t="s">
        <v>91</v>
      </c>
      <c r="B27" s="14">
        <v>1.4</v>
      </c>
      <c r="C27" s="14">
        <v>0.3</v>
      </c>
      <c r="D27" s="14">
        <v>0.42</v>
      </c>
      <c r="E27" s="26"/>
    </row>
    <row r="28" spans="1:5">
      <c r="A28" s="14" t="s">
        <v>92</v>
      </c>
      <c r="B28" s="14">
        <v>2</v>
      </c>
      <c r="C28" s="13">
        <v>1</v>
      </c>
      <c r="D28" s="13">
        <v>1</v>
      </c>
      <c r="E28" s="26"/>
    </row>
    <row r="29" spans="1:5">
      <c r="A29" s="14" t="s">
        <v>93</v>
      </c>
      <c r="B29" s="14">
        <v>1.75</v>
      </c>
      <c r="C29" s="14">
        <v>0.5</v>
      </c>
      <c r="D29" s="14">
        <v>0.875</v>
      </c>
      <c r="E29" s="26"/>
    </row>
    <row r="30" spans="1:5">
      <c r="A30" s="14" t="s">
        <v>78</v>
      </c>
      <c r="B30" s="14">
        <v>1.5</v>
      </c>
      <c r="C30" s="14"/>
      <c r="D30" s="14"/>
      <c r="E30" s="26"/>
    </row>
    <row r="31" spans="1:5">
      <c r="A31" s="14" t="s">
        <v>67</v>
      </c>
      <c r="B31" s="14">
        <v>4.5</v>
      </c>
      <c r="C31" s="14">
        <v>0.2</v>
      </c>
      <c r="D31" s="14">
        <v>0.9</v>
      </c>
      <c r="E31" s="26"/>
    </row>
    <row r="32" spans="1:5">
      <c r="A32" s="13" t="s">
        <v>88</v>
      </c>
      <c r="B32" s="13">
        <v>5.5</v>
      </c>
      <c r="C32" s="13">
        <v>0.6</v>
      </c>
      <c r="D32" s="13">
        <v>1.2</v>
      </c>
      <c r="E32" s="26"/>
    </row>
    <row r="33" spans="1:5">
      <c r="A33" s="14" t="s">
        <v>88</v>
      </c>
      <c r="B33" s="14">
        <v>5.5</v>
      </c>
      <c r="C33" s="14">
        <v>0.6</v>
      </c>
      <c r="D33" s="14">
        <v>3.3</v>
      </c>
      <c r="E33" s="26"/>
    </row>
    <row r="34" spans="1:5">
      <c r="A34" s="14" t="s">
        <v>109</v>
      </c>
      <c r="B34" s="14">
        <v>2.75</v>
      </c>
      <c r="C34" s="14">
        <v>0.4</v>
      </c>
      <c r="D34" s="14">
        <v>1.1000000000000001</v>
      </c>
      <c r="E34" s="26"/>
    </row>
    <row r="35" spans="1:5">
      <c r="A35" s="13" t="s">
        <v>2</v>
      </c>
      <c r="B35" s="13">
        <v>2.5</v>
      </c>
      <c r="C35" s="13">
        <v>0.5</v>
      </c>
      <c r="D35" s="13">
        <v>0.5</v>
      </c>
      <c r="E35" s="26"/>
    </row>
    <row r="36" spans="1:5">
      <c r="A36" s="14" t="s">
        <v>94</v>
      </c>
      <c r="B36" s="14">
        <v>2.5</v>
      </c>
      <c r="C36" s="14">
        <v>0.5</v>
      </c>
      <c r="D36" s="14">
        <v>1.25</v>
      </c>
      <c r="E36" s="26"/>
    </row>
    <row r="37" spans="1:5">
      <c r="A37" s="13" t="s">
        <v>56</v>
      </c>
      <c r="B37" s="13">
        <v>7.5</v>
      </c>
      <c r="C37" s="13">
        <v>0.4</v>
      </c>
      <c r="D37" s="13">
        <v>0.8</v>
      </c>
      <c r="E37" s="26"/>
    </row>
    <row r="38" spans="1:5">
      <c r="A38" s="14" t="s">
        <v>56</v>
      </c>
      <c r="B38" s="14">
        <v>7.5</v>
      </c>
      <c r="C38" s="14">
        <v>0.4</v>
      </c>
      <c r="D38" s="14">
        <v>3</v>
      </c>
      <c r="E38" s="26"/>
    </row>
    <row r="39" spans="1:5">
      <c r="A39" s="13" t="s">
        <v>4</v>
      </c>
      <c r="B39" s="13">
        <v>1.5</v>
      </c>
      <c r="C39" s="13">
        <v>1</v>
      </c>
      <c r="D39" s="13">
        <v>1</v>
      </c>
      <c r="E39" s="26"/>
    </row>
    <row r="40" spans="1:5">
      <c r="A40" s="14" t="s">
        <v>110</v>
      </c>
      <c r="B40" s="14">
        <v>1.5</v>
      </c>
      <c r="C40" s="14">
        <v>1</v>
      </c>
      <c r="D40" s="14">
        <v>1.5</v>
      </c>
      <c r="E40" s="26"/>
    </row>
    <row r="41" spans="1:5">
      <c r="A41" s="14" t="s">
        <v>111</v>
      </c>
      <c r="B41" s="14">
        <v>15</v>
      </c>
      <c r="C41" s="14">
        <v>0.15</v>
      </c>
      <c r="D41" s="14">
        <v>2.25</v>
      </c>
      <c r="E41" s="26"/>
    </row>
    <row r="42" spans="1:5">
      <c r="A42" s="14" t="s">
        <v>79</v>
      </c>
      <c r="B42" s="14">
        <v>1.5</v>
      </c>
      <c r="C42" s="14"/>
      <c r="D42" s="14"/>
      <c r="E42" s="26"/>
    </row>
    <row r="43" spans="1:5">
      <c r="A43" s="13" t="s">
        <v>40</v>
      </c>
      <c r="B43" s="13">
        <v>15</v>
      </c>
      <c r="C43" s="13">
        <v>0.15</v>
      </c>
      <c r="D43" s="13">
        <v>0.3</v>
      </c>
      <c r="E43" s="26"/>
    </row>
    <row r="44" spans="1:5">
      <c r="A44" s="14" t="s">
        <v>44</v>
      </c>
      <c r="B44" s="14">
        <v>15</v>
      </c>
      <c r="C44" s="14">
        <v>0.15</v>
      </c>
      <c r="D44" s="14">
        <v>2.25</v>
      </c>
      <c r="E44" s="26"/>
    </row>
    <row r="45" spans="1:5">
      <c r="A45" s="13" t="s">
        <v>0</v>
      </c>
      <c r="B45" s="13">
        <v>2</v>
      </c>
      <c r="C45" s="13">
        <v>0.4</v>
      </c>
      <c r="D45" s="13">
        <v>0.8</v>
      </c>
      <c r="E45" s="26"/>
    </row>
    <row r="46" spans="1:5">
      <c r="A46" s="14" t="s">
        <v>58</v>
      </c>
      <c r="B46" s="14">
        <v>1.5</v>
      </c>
      <c r="C46" s="14">
        <v>1</v>
      </c>
      <c r="D46" s="14">
        <v>1.5</v>
      </c>
      <c r="E46" s="26"/>
    </row>
    <row r="47" spans="1:5">
      <c r="A47" s="14" t="s">
        <v>58</v>
      </c>
      <c r="B47" s="14">
        <v>1.9</v>
      </c>
      <c r="C47" s="14">
        <v>0.5</v>
      </c>
      <c r="D47" s="14">
        <v>0.95</v>
      </c>
      <c r="E47" s="26"/>
    </row>
    <row r="48" spans="1:5">
      <c r="A48" s="13" t="s">
        <v>62</v>
      </c>
      <c r="B48" s="13">
        <v>1.5</v>
      </c>
      <c r="C48" s="13">
        <v>1</v>
      </c>
      <c r="D48" s="13">
        <v>1</v>
      </c>
      <c r="E48" s="26"/>
    </row>
    <row r="49" spans="1:5">
      <c r="A49" s="14" t="s">
        <v>68</v>
      </c>
      <c r="B49" s="14">
        <v>3.1</v>
      </c>
      <c r="C49" s="14">
        <v>0.45</v>
      </c>
      <c r="D49" s="14">
        <v>1.395</v>
      </c>
      <c r="E49" s="26"/>
    </row>
    <row r="50" spans="1:5">
      <c r="A50" s="13" t="s">
        <v>57</v>
      </c>
      <c r="B50" s="13">
        <v>1.5</v>
      </c>
      <c r="C50" s="13">
        <v>1</v>
      </c>
      <c r="D50" s="13">
        <v>1</v>
      </c>
      <c r="E50" s="26"/>
    </row>
    <row r="51" spans="1:5">
      <c r="A51" s="14" t="s">
        <v>81</v>
      </c>
      <c r="B51" s="14">
        <v>1.5</v>
      </c>
      <c r="C51" s="14" t="s">
        <v>41</v>
      </c>
      <c r="D51" s="14" t="s">
        <v>41</v>
      </c>
      <c r="E51" s="26"/>
    </row>
    <row r="52" spans="1:5">
      <c r="A52" s="14" t="s">
        <v>73</v>
      </c>
      <c r="B52" s="14">
        <v>3.25</v>
      </c>
      <c r="C52" s="14" t="s">
        <v>41</v>
      </c>
      <c r="D52" s="14" t="s">
        <v>41</v>
      </c>
      <c r="E52" s="26"/>
    </row>
    <row r="53" spans="1:5">
      <c r="A53" s="14" t="s">
        <v>112</v>
      </c>
      <c r="B53" s="14">
        <v>3</v>
      </c>
      <c r="C53" s="14">
        <v>0.45</v>
      </c>
      <c r="D53" s="14">
        <v>1.35</v>
      </c>
      <c r="E53" s="26"/>
    </row>
    <row r="54" spans="1:5">
      <c r="A54" s="14" t="s">
        <v>95</v>
      </c>
      <c r="B54" s="14">
        <v>11.25</v>
      </c>
      <c r="C54" s="14">
        <v>0.2</v>
      </c>
      <c r="D54" s="14">
        <v>2.25</v>
      </c>
      <c r="E54" s="26"/>
    </row>
    <row r="55" spans="1:5">
      <c r="A55" s="14" t="s">
        <v>96</v>
      </c>
      <c r="B55" s="14">
        <v>7.5</v>
      </c>
      <c r="C55" s="14">
        <v>0.3</v>
      </c>
      <c r="D55" s="14">
        <v>2.25</v>
      </c>
      <c r="E55" s="26"/>
    </row>
    <row r="56" spans="1:5">
      <c r="A56" s="14" t="s">
        <v>69</v>
      </c>
      <c r="B56" s="14">
        <v>1.4</v>
      </c>
      <c r="C56" s="14">
        <v>0.5</v>
      </c>
      <c r="D56" s="14">
        <v>0.7</v>
      </c>
      <c r="E56" s="26"/>
    </row>
    <row r="57" spans="1:5">
      <c r="A57" s="14" t="s">
        <v>97</v>
      </c>
      <c r="B57" s="14">
        <v>1.5</v>
      </c>
      <c r="C57" s="14">
        <v>1</v>
      </c>
      <c r="D57" s="14">
        <v>1.5</v>
      </c>
      <c r="E57" s="26"/>
    </row>
    <row r="58" spans="1:5">
      <c r="A58" s="14" t="s">
        <v>90</v>
      </c>
      <c r="B58" s="14">
        <v>1.3</v>
      </c>
      <c r="C58" s="14">
        <v>1</v>
      </c>
      <c r="D58" s="14">
        <v>1.3</v>
      </c>
      <c r="E58" s="26"/>
    </row>
    <row r="59" spans="1:5">
      <c r="A59" s="14" t="s">
        <v>113</v>
      </c>
      <c r="B59" s="14">
        <v>15</v>
      </c>
      <c r="C59" s="14">
        <v>0.1</v>
      </c>
      <c r="D59" s="14">
        <v>1.5</v>
      </c>
      <c r="E59" s="26"/>
    </row>
    <row r="60" spans="1:5">
      <c r="A60" s="13" t="s">
        <v>1</v>
      </c>
      <c r="B60" s="13">
        <v>1.5</v>
      </c>
      <c r="C60" s="13">
        <v>1</v>
      </c>
      <c r="D60" s="13">
        <v>1</v>
      </c>
      <c r="E60" s="26">
        <v>6</v>
      </c>
    </row>
    <row r="61" spans="1:5">
      <c r="A61" s="14" t="s">
        <v>1</v>
      </c>
      <c r="B61" s="14">
        <v>1.5</v>
      </c>
      <c r="C61" s="14">
        <v>1</v>
      </c>
      <c r="D61" s="14">
        <v>1.5</v>
      </c>
      <c r="E61" s="26"/>
    </row>
    <row r="62" spans="1:5">
      <c r="A62" s="14" t="s">
        <v>70</v>
      </c>
      <c r="B62" s="14">
        <v>2.7</v>
      </c>
      <c r="C62" s="14">
        <v>1</v>
      </c>
      <c r="D62" s="14">
        <v>2.7</v>
      </c>
      <c r="E62" s="26"/>
    </row>
    <row r="63" spans="1:5">
      <c r="A63" s="13" t="s">
        <v>3</v>
      </c>
      <c r="B63" s="13">
        <v>15</v>
      </c>
      <c r="C63" s="13">
        <v>0.1</v>
      </c>
      <c r="D63" s="13">
        <v>0.2</v>
      </c>
      <c r="E63" s="26"/>
    </row>
    <row r="64" spans="1:5">
      <c r="A64" s="14" t="s">
        <v>3</v>
      </c>
      <c r="B64" s="14">
        <v>15</v>
      </c>
      <c r="C64" s="14">
        <v>0.1</v>
      </c>
      <c r="D64" s="14">
        <v>1.5</v>
      </c>
      <c r="E64" s="26"/>
    </row>
    <row r="65" spans="1:5">
      <c r="A65" s="14" t="s">
        <v>71</v>
      </c>
      <c r="B65" s="14">
        <v>1.5</v>
      </c>
      <c r="C65" s="14">
        <v>0.4</v>
      </c>
      <c r="D65" s="14">
        <v>0.6</v>
      </c>
      <c r="E65" s="26"/>
    </row>
    <row r="66" spans="1:5">
      <c r="A66" s="14" t="s">
        <v>80</v>
      </c>
      <c r="B66" s="14">
        <v>1.5</v>
      </c>
      <c r="C66" s="14" t="s">
        <v>41</v>
      </c>
      <c r="D66" s="14" t="s">
        <v>42</v>
      </c>
      <c r="E66" s="26"/>
    </row>
    <row r="67" spans="1:5">
      <c r="A67" s="14" t="s">
        <v>98</v>
      </c>
      <c r="B67" s="14">
        <v>3.5</v>
      </c>
      <c r="C67" s="14">
        <v>0.6</v>
      </c>
      <c r="D67" s="14">
        <v>2.1</v>
      </c>
      <c r="E67" s="26"/>
    </row>
    <row r="68" spans="1:5">
      <c r="A68" s="14" t="s">
        <v>72</v>
      </c>
      <c r="B68" s="14">
        <v>3.5</v>
      </c>
      <c r="C68" s="14">
        <v>0.5</v>
      </c>
      <c r="D68" s="14">
        <v>1.75</v>
      </c>
      <c r="E68" s="26"/>
    </row>
    <row r="69" spans="1:5">
      <c r="A69" s="22" t="s">
        <v>36</v>
      </c>
      <c r="B69" s="2">
        <v>1</v>
      </c>
      <c r="C69" s="2">
        <v>1</v>
      </c>
      <c r="D69" s="2">
        <v>1</v>
      </c>
    </row>
  </sheetData>
  <phoneticPr fontId="2" type="noConversion"/>
  <dataValidations count="1">
    <dataValidation type="list" allowBlank="1" showInputMessage="1" showErrorMessage="1" sqref="F11">
      <formula1>ESP</formula1>
    </dataValidation>
  </dataValidations>
  <pageMargins left="0.75196850393700787" right="0.75196850393700787" top="0.984251969" bottom="0.53937007874015752" header="0.5" footer="0.5"/>
  <pageSetup paperSize="9" orientation="portrait" horizontalDpi="4294967292" verticalDpi="4294967292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T70"/>
  <sheetViews>
    <sheetView tabSelected="1" zoomScaleNormal="100" workbookViewId="0">
      <selection activeCell="J30" sqref="J30"/>
    </sheetView>
  </sheetViews>
  <sheetFormatPr baseColWidth="10" defaultColWidth="10.75" defaultRowHeight="12.75"/>
  <cols>
    <col min="1" max="1" width="8" style="2" customWidth="1"/>
    <col min="2" max="2" width="17.625" style="2" customWidth="1"/>
    <col min="3" max="3" width="6.625" style="2" customWidth="1"/>
    <col min="4" max="4" width="7.375" style="2" customWidth="1"/>
    <col min="5" max="5" width="7.25" style="2" customWidth="1"/>
    <col min="6" max="20" width="8.125" style="2" customWidth="1"/>
    <col min="21" max="16384" width="10.75" style="2"/>
  </cols>
  <sheetData>
    <row r="1" spans="1:20">
      <c r="A1" s="1"/>
      <c r="B1" s="1"/>
      <c r="C1" s="1"/>
      <c r="D1" s="1"/>
      <c r="E1" s="1"/>
      <c r="F1" s="3"/>
      <c r="G1" s="28"/>
      <c r="H1" s="4"/>
      <c r="I1" s="3"/>
      <c r="J1" s="28"/>
      <c r="K1" s="4"/>
      <c r="L1" s="3"/>
      <c r="M1" s="28"/>
      <c r="N1" s="4"/>
      <c r="O1" s="3"/>
      <c r="P1" s="28"/>
      <c r="Q1" s="4"/>
      <c r="R1" s="3"/>
      <c r="S1" s="28"/>
      <c r="T1" s="4"/>
    </row>
    <row r="2" spans="1:20">
      <c r="A2" s="1"/>
      <c r="B2" s="1"/>
      <c r="C2" s="1"/>
      <c r="D2" s="1"/>
      <c r="E2" s="1"/>
      <c r="F2" s="3"/>
      <c r="G2" s="28"/>
      <c r="H2" s="4"/>
      <c r="I2" s="3"/>
      <c r="J2" s="28"/>
      <c r="K2" s="4"/>
      <c r="L2" s="3"/>
      <c r="M2" s="28"/>
      <c r="N2" s="4"/>
      <c r="O2" s="3"/>
      <c r="P2" s="28"/>
      <c r="Q2" s="4"/>
      <c r="R2" s="3"/>
      <c r="S2" s="28"/>
      <c r="T2" s="4"/>
    </row>
    <row r="3" spans="1:20">
      <c r="A3" s="1"/>
      <c r="B3" s="1"/>
      <c r="C3" s="1"/>
      <c r="D3" s="1"/>
      <c r="E3" s="1"/>
      <c r="F3" s="3"/>
      <c r="G3" s="28"/>
      <c r="H3" s="4"/>
      <c r="I3" s="3"/>
      <c r="J3" s="28"/>
      <c r="K3" s="4"/>
      <c r="L3" s="3"/>
      <c r="M3" s="28"/>
      <c r="N3" s="4"/>
      <c r="O3" s="3"/>
      <c r="P3" s="28"/>
      <c r="Q3" s="4"/>
      <c r="R3" s="3"/>
      <c r="S3" s="28"/>
      <c r="T3" s="4"/>
    </row>
    <row r="4" spans="1:20">
      <c r="A4" s="1"/>
      <c r="B4" s="1"/>
      <c r="C4" s="1"/>
      <c r="D4" s="1"/>
      <c r="E4" s="1"/>
      <c r="F4" s="3"/>
      <c r="G4" s="28"/>
      <c r="H4" s="4"/>
      <c r="I4" s="3"/>
      <c r="J4" s="28"/>
      <c r="K4" s="4"/>
      <c r="L4" s="3"/>
      <c r="M4" s="28"/>
      <c r="N4" s="4"/>
      <c r="O4" s="3"/>
      <c r="P4" s="28"/>
      <c r="Q4" s="4"/>
      <c r="R4" s="3"/>
      <c r="S4" s="28"/>
      <c r="T4" s="4"/>
    </row>
    <row r="5" spans="1:20">
      <c r="A5" s="15" t="s">
        <v>45</v>
      </c>
      <c r="B5" s="15" t="s">
        <v>46</v>
      </c>
      <c r="C5" s="15" t="s">
        <v>47</v>
      </c>
      <c r="D5" s="15" t="s">
        <v>48</v>
      </c>
      <c r="E5" s="16" t="s">
        <v>49</v>
      </c>
      <c r="F5" s="37">
        <v>14</v>
      </c>
      <c r="G5" s="38"/>
      <c r="H5" s="39"/>
      <c r="I5" s="37">
        <v>15</v>
      </c>
      <c r="J5" s="38"/>
      <c r="K5" s="39"/>
      <c r="L5" s="37">
        <v>16</v>
      </c>
      <c r="M5" s="38"/>
      <c r="N5" s="39"/>
      <c r="O5" s="37">
        <v>17</v>
      </c>
      <c r="P5" s="38"/>
      <c r="Q5" s="39"/>
      <c r="R5" s="37">
        <v>18</v>
      </c>
      <c r="S5" s="38"/>
      <c r="T5" s="39"/>
    </row>
    <row r="6" spans="1:20">
      <c r="A6" s="20"/>
      <c r="B6" s="20"/>
      <c r="C6" s="20"/>
      <c r="D6" s="20"/>
      <c r="E6" s="20"/>
      <c r="F6" s="31" t="s">
        <v>50</v>
      </c>
      <c r="G6" s="31" t="s">
        <v>51</v>
      </c>
      <c r="H6" s="36" t="s">
        <v>115</v>
      </c>
      <c r="I6" s="31" t="s">
        <v>50</v>
      </c>
      <c r="J6" s="31" t="s">
        <v>51</v>
      </c>
      <c r="K6" s="36" t="s">
        <v>115</v>
      </c>
      <c r="L6" s="31" t="s">
        <v>50</v>
      </c>
      <c r="M6" s="31" t="s">
        <v>51</v>
      </c>
      <c r="N6" s="36" t="s">
        <v>115</v>
      </c>
      <c r="O6" s="31" t="s">
        <v>50</v>
      </c>
      <c r="P6" s="31" t="s">
        <v>51</v>
      </c>
      <c r="Q6" s="36" t="s">
        <v>115</v>
      </c>
      <c r="R6" s="31" t="s">
        <v>50</v>
      </c>
      <c r="S6" s="31" t="s">
        <v>51</v>
      </c>
      <c r="T6" s="36" t="s">
        <v>115</v>
      </c>
    </row>
    <row r="7" spans="1:20">
      <c r="A7" s="32" t="s">
        <v>52</v>
      </c>
      <c r="B7" s="33" t="s">
        <v>1</v>
      </c>
      <c r="C7" s="34">
        <f>IF(B7="","",VLOOKUP(B7,Tableau1[],2,0))</f>
        <v>1.5</v>
      </c>
      <c r="D7" s="34">
        <f>IF(B7="","",VLOOKUP(B7,Tableau1[],3,0))</f>
        <v>1</v>
      </c>
      <c r="E7" s="34">
        <f>IF(B7="","",VLOOKUP(B7,Tableau1[],4,0))</f>
        <v>1</v>
      </c>
      <c r="F7" s="35">
        <v>1</v>
      </c>
      <c r="G7" s="10"/>
      <c r="H7" s="31">
        <f>IF(SUM(F7:G7)&gt;0,F$5-VLOOKUP($B7,Tableau1[],5,0),"")</f>
        <v>8</v>
      </c>
      <c r="I7" s="10"/>
      <c r="J7" s="10"/>
      <c r="K7" s="31" t="str">
        <f>IF(SUM(I7:J7)&gt;0,I$5-VLOOKUP($B7,Tableau1[],5,0),"")</f>
        <v/>
      </c>
      <c r="L7" s="10"/>
      <c r="M7" s="10"/>
      <c r="N7" s="31" t="str">
        <f>IF(SUM(L7:M7)&gt;0,L$5-VLOOKUP($B7,Tableau1[],5,0),"")</f>
        <v/>
      </c>
      <c r="O7" s="10"/>
      <c r="P7" s="10"/>
      <c r="Q7" s="31" t="str">
        <f>IF(SUM(O7:P7)&gt;0,O$5-VLOOKUP($B7,Tableau1[],5,0),"")</f>
        <v/>
      </c>
      <c r="R7" s="10"/>
      <c r="S7" s="10"/>
      <c r="T7" s="31" t="str">
        <f>IF(SUM(R7:S7)&gt;0,R$5-VLOOKUP($B7,Tableau1[],5,0),"")</f>
        <v/>
      </c>
    </row>
    <row r="8" spans="1:20">
      <c r="A8" s="34"/>
      <c r="B8" s="34" t="s">
        <v>88</v>
      </c>
      <c r="C8" s="34">
        <f>IF(B8="","",VLOOKUP(B8,Tableau1[],2,0))</f>
        <v>5.5</v>
      </c>
      <c r="D8" s="34">
        <f>IF(B8="","",VLOOKUP(B8,Tableau1[],3,0))</f>
        <v>0.6</v>
      </c>
      <c r="E8" s="34">
        <f>IF(B8="","",VLOOKUP(B8,Tableau1[],4,0))</f>
        <v>1.2</v>
      </c>
      <c r="F8" s="10"/>
      <c r="G8" s="10"/>
      <c r="H8" s="31" t="str">
        <f>IF(SUM(F8:G8)&gt;0,F$5-VLOOKUP($B8,Tableau1[],5,0),"")</f>
        <v/>
      </c>
      <c r="I8" s="10"/>
      <c r="J8" s="10"/>
      <c r="K8" s="31" t="str">
        <f>IF(SUM(I8:J8)&gt;0,I$5-VLOOKUP($B8,Tableau1[],5,0),"")</f>
        <v/>
      </c>
      <c r="L8" s="10"/>
      <c r="M8" s="10"/>
      <c r="N8" s="31" t="str">
        <f>IF(SUM(L8:M8)&gt;0,L$5-VLOOKUP($B8,Tableau1[],5,0),"")</f>
        <v/>
      </c>
      <c r="O8" s="10"/>
      <c r="P8" s="10"/>
      <c r="Q8" s="31" t="str">
        <f>IF(SUM(O8:P8)&gt;0,O$5-VLOOKUP($B8,Tableau1[],5,0),"")</f>
        <v/>
      </c>
      <c r="R8" s="10"/>
      <c r="S8" s="10"/>
      <c r="T8" s="31" t="str">
        <f>IF(SUM(R8:S8)&gt;0,R$5-VLOOKUP($B8,Tableau1[],5,0),"")</f>
        <v/>
      </c>
    </row>
    <row r="9" spans="1:20">
      <c r="A9" s="34"/>
      <c r="B9" s="34" t="s">
        <v>3</v>
      </c>
      <c r="C9" s="34">
        <f>IF(B9="","",VLOOKUP(B9,Tableau1[],2,0))</f>
        <v>15</v>
      </c>
      <c r="D9" s="34">
        <f>IF(B9="","",VLOOKUP(B9,Tableau1[],3,0))</f>
        <v>0.1</v>
      </c>
      <c r="E9" s="34">
        <f>IF(B9="","",VLOOKUP(B9,Tableau1[],4,0))</f>
        <v>0.2</v>
      </c>
      <c r="F9" s="10"/>
      <c r="G9" s="10"/>
      <c r="H9" s="31" t="str">
        <f>IF(SUM(F9:G9)&gt;0,F$5-VLOOKUP($B9,Tableau1[],5,0),"")</f>
        <v/>
      </c>
      <c r="I9" s="10"/>
      <c r="J9" s="10"/>
      <c r="K9" s="31" t="str">
        <f>IF(SUM(I9:J9)&gt;0,I$5-VLOOKUP($B9,Tableau1[],5,0),"")</f>
        <v/>
      </c>
      <c r="L9" s="10"/>
      <c r="M9" s="10"/>
      <c r="N9" s="31" t="str">
        <f>IF(SUM(L9:M9)&gt;0,L$5-VLOOKUP($B9,Tableau1[],5,0),"")</f>
        <v/>
      </c>
      <c r="O9" s="10"/>
      <c r="P9" s="10"/>
      <c r="Q9" s="31" t="str">
        <f>IF(SUM(O9:P9)&gt;0,O$5-VLOOKUP($B9,Tableau1[],5,0),"")</f>
        <v/>
      </c>
      <c r="R9" s="10"/>
      <c r="S9" s="10"/>
      <c r="T9" s="31" t="str">
        <f>IF(SUM(R9:S9)&gt;0,R$5-VLOOKUP($B9,Tableau1[],5,0),"")</f>
        <v/>
      </c>
    </row>
    <row r="10" spans="1:20">
      <c r="A10" s="34"/>
      <c r="B10" s="34" t="s">
        <v>91</v>
      </c>
      <c r="C10" s="34">
        <f>IF(B10="","",VLOOKUP(B10,Tableau1[],2,0))</f>
        <v>1.4</v>
      </c>
      <c r="D10" s="34">
        <f>IF(B10="","",VLOOKUP(B10,Tableau1[],3,0))</f>
        <v>0.3</v>
      </c>
      <c r="E10" s="34">
        <f>IF(B10="","",VLOOKUP(B10,Tableau1[],4,0))</f>
        <v>0.42</v>
      </c>
      <c r="F10" s="10"/>
      <c r="G10" s="10"/>
      <c r="H10" s="31" t="str">
        <f>IF(SUM(F10:G10)&gt;0,F$5-VLOOKUP($B10,Tableau1[],5,0),"")</f>
        <v/>
      </c>
      <c r="I10" s="10"/>
      <c r="J10" s="10"/>
      <c r="K10" s="31" t="str">
        <f>IF(SUM(I10:J10)&gt;0,I$5-VLOOKUP($B10,Tableau1[],5,0),"")</f>
        <v/>
      </c>
      <c r="L10" s="10"/>
      <c r="M10" s="10"/>
      <c r="N10" s="31" t="str">
        <f>IF(SUM(L10:M10)&gt;0,L$5-VLOOKUP($B10,Tableau1[],5,0),"")</f>
        <v/>
      </c>
      <c r="O10" s="10"/>
      <c r="P10" s="10"/>
      <c r="Q10" s="31" t="str">
        <f>IF(SUM(O10:P10)&gt;0,O$5-VLOOKUP($B10,Tableau1[],5,0),"")</f>
        <v/>
      </c>
      <c r="R10" s="10"/>
      <c r="S10" s="10"/>
      <c r="T10" s="31" t="str">
        <f>IF(SUM(R10:S10)&gt;0,R$5-VLOOKUP($B10,Tableau1[],5,0),"")</f>
        <v/>
      </c>
    </row>
    <row r="11" spans="1:20">
      <c r="A11" s="34"/>
      <c r="B11" s="34" t="s">
        <v>4</v>
      </c>
      <c r="C11" s="34">
        <f>IF(B11="","",VLOOKUP(B11,Tableau1[],2,0))</f>
        <v>1.5</v>
      </c>
      <c r="D11" s="34">
        <f>IF(B11="","",VLOOKUP(B11,Tableau1[],3,0))</f>
        <v>1</v>
      </c>
      <c r="E11" s="34">
        <f>IF(B11="","",VLOOKUP(B11,Tableau1[],4,0))</f>
        <v>1</v>
      </c>
      <c r="F11" s="10"/>
      <c r="G11" s="10"/>
      <c r="H11" s="31" t="str">
        <f>IF(SUM(F11:G11)&gt;0,F$5-VLOOKUP($B11,Tableau1[],5,0),"")</f>
        <v/>
      </c>
      <c r="I11" s="10"/>
      <c r="J11" s="10"/>
      <c r="K11" s="31" t="str">
        <f>IF(SUM(I11:J11)&gt;0,I$5-VLOOKUP($B11,Tableau1[],5,0),"")</f>
        <v/>
      </c>
      <c r="L11" s="10"/>
      <c r="M11" s="10"/>
      <c r="N11" s="31" t="str">
        <f>IF(SUM(L11:M11)&gt;0,L$5-VLOOKUP($B11,Tableau1[],5,0),"")</f>
        <v/>
      </c>
      <c r="O11" s="10"/>
      <c r="P11" s="10"/>
      <c r="Q11" s="31" t="str">
        <f>IF(SUM(O11:P11)&gt;0,O$5-VLOOKUP($B11,Tableau1[],5,0),"")</f>
        <v/>
      </c>
      <c r="R11" s="10"/>
      <c r="S11" s="10"/>
      <c r="T11" s="31" t="str">
        <f>IF(SUM(R11:S11)&gt;0,R$5-VLOOKUP($B11,Tableau1[],5,0),"")</f>
        <v/>
      </c>
    </row>
    <row r="12" spans="1:20">
      <c r="A12" s="34"/>
      <c r="B12" s="34" t="s">
        <v>76</v>
      </c>
      <c r="C12" s="34">
        <f>IF(B12="","",VLOOKUP(B12,Tableau1[],2,0))</f>
        <v>1.5</v>
      </c>
      <c r="D12" s="34">
        <f>IF(B12="","",VLOOKUP(B12,Tableau1[],3,0))</f>
        <v>0</v>
      </c>
      <c r="E12" s="34">
        <f>IF(B12="","",VLOOKUP(B12,Tableau1[],4,0))</f>
        <v>0</v>
      </c>
      <c r="F12" s="10"/>
      <c r="G12" s="10"/>
      <c r="H12" s="31" t="str">
        <f>IF(SUM(F12:G12)&gt;0,F$5-VLOOKUP($B12,Tableau1[],5,0),"")</f>
        <v/>
      </c>
      <c r="I12" s="10"/>
      <c r="J12" s="10"/>
      <c r="K12" s="31" t="str">
        <f>IF(SUM(I12:J12)&gt;0,I$5-VLOOKUP($B12,Tableau1[],5,0),"")</f>
        <v/>
      </c>
      <c r="L12" s="10"/>
      <c r="M12" s="10"/>
      <c r="N12" s="31" t="str">
        <f>IF(SUM(L12:M12)&gt;0,L$5-VLOOKUP($B12,Tableau1[],5,0),"")</f>
        <v/>
      </c>
      <c r="O12" s="10"/>
      <c r="P12" s="10"/>
      <c r="Q12" s="31" t="str">
        <f>IF(SUM(O12:P12)&gt;0,O$5-VLOOKUP($B12,Tableau1[],5,0),"")</f>
        <v/>
      </c>
      <c r="R12" s="10"/>
      <c r="S12" s="10"/>
      <c r="T12" s="31" t="str">
        <f>IF(SUM(R12:S12)&gt;0,R$5-VLOOKUP($B12,Tableau1[],5,0),"")</f>
        <v/>
      </c>
    </row>
    <row r="13" spans="1:20">
      <c r="A13" s="34"/>
      <c r="B13" s="34" t="s">
        <v>2</v>
      </c>
      <c r="C13" s="34">
        <f>IF(B13="","",VLOOKUP(B13,Tableau1[],2,0))</f>
        <v>2.5</v>
      </c>
      <c r="D13" s="34">
        <f>IF(B13="","",VLOOKUP(B13,Tableau1[],3,0))</f>
        <v>0.5</v>
      </c>
      <c r="E13" s="34">
        <f>IF(B13="","",VLOOKUP(B13,Tableau1[],4,0))</f>
        <v>0.5</v>
      </c>
      <c r="F13" s="10"/>
      <c r="G13" s="10"/>
      <c r="H13" s="31" t="str">
        <f>IF(SUM(F13:G13)&gt;0,F$5-VLOOKUP($B13,Tableau1[],5,0),"")</f>
        <v/>
      </c>
      <c r="I13" s="10"/>
      <c r="J13" s="10"/>
      <c r="K13" s="31" t="str">
        <f>IF(SUM(I13:J13)&gt;0,I$5-VLOOKUP($B13,Tableau1[],5,0),"")</f>
        <v/>
      </c>
      <c r="L13" s="10"/>
      <c r="M13" s="10"/>
      <c r="N13" s="31" t="str">
        <f>IF(SUM(L13:M13)&gt;0,L$5-VLOOKUP($B13,Tableau1[],5,0),"")</f>
        <v/>
      </c>
      <c r="O13" s="10"/>
      <c r="P13" s="10"/>
      <c r="Q13" s="31" t="str">
        <f>IF(SUM(O13:P13)&gt;0,O$5-VLOOKUP($B13,Tableau1[],5,0),"")</f>
        <v/>
      </c>
      <c r="R13" s="10"/>
      <c r="S13" s="10"/>
      <c r="T13" s="31" t="str">
        <f>IF(SUM(R13:S13)&gt;0,R$5-VLOOKUP($B13,Tableau1[],5,0),"")</f>
        <v/>
      </c>
    </row>
    <row r="14" spans="1:20">
      <c r="A14" s="34"/>
      <c r="B14" s="34" t="s">
        <v>4</v>
      </c>
      <c r="C14" s="34">
        <f>IF(B14="","",VLOOKUP(B14,Tableau1[],2,0))</f>
        <v>1.5</v>
      </c>
      <c r="D14" s="34">
        <f>IF(B14="","",VLOOKUP(B14,Tableau1[],3,0))</f>
        <v>1</v>
      </c>
      <c r="E14" s="34">
        <f>IF(B14="","",VLOOKUP(B14,Tableau1[],4,0))</f>
        <v>1</v>
      </c>
      <c r="F14" s="10"/>
      <c r="G14" s="10"/>
      <c r="H14" s="31" t="str">
        <f>IF(SUM(F14:G14)&gt;0,F$5-VLOOKUP($B14,Tableau1[],5,0),"")</f>
        <v/>
      </c>
      <c r="I14" s="10"/>
      <c r="J14" s="10"/>
      <c r="K14" s="31" t="str">
        <f>IF(SUM(I14:J14)&gt;0,I$5-VLOOKUP($B14,Tableau1[],5,0),"")</f>
        <v/>
      </c>
      <c r="L14" s="10"/>
      <c r="M14" s="10"/>
      <c r="N14" s="31" t="str">
        <f>IF(SUM(L14:M14)&gt;0,L$5-VLOOKUP($B14,Tableau1[],5,0),"")</f>
        <v/>
      </c>
      <c r="O14" s="10"/>
      <c r="P14" s="10"/>
      <c r="Q14" s="31" t="str">
        <f>IF(SUM(O14:P14)&gt;0,O$5-VLOOKUP($B14,Tableau1[],5,0),"")</f>
        <v/>
      </c>
      <c r="R14" s="10"/>
      <c r="S14" s="10"/>
      <c r="T14" s="31" t="str">
        <f>IF(SUM(R14:S14)&gt;0,R$5-VLOOKUP($B14,Tableau1[],5,0),"")</f>
        <v/>
      </c>
    </row>
    <row r="15" spans="1:20">
      <c r="A15" s="34"/>
      <c r="B15" s="34" t="s">
        <v>56</v>
      </c>
      <c r="C15" s="34">
        <f>IF(B15="","",VLOOKUP(B15,Tableau1[],2,0))</f>
        <v>7.5</v>
      </c>
      <c r="D15" s="34">
        <f>IF(B15="","",VLOOKUP(B15,Tableau1[],3,0))</f>
        <v>0.4</v>
      </c>
      <c r="E15" s="34">
        <f>IF(B15="","",VLOOKUP(B15,Tableau1[],4,0))</f>
        <v>0.8</v>
      </c>
      <c r="F15" s="10"/>
      <c r="G15" s="10"/>
      <c r="H15" s="31" t="str">
        <f>IF(SUM(F15:G15)&gt;0,F$5-VLOOKUP($B15,Tableau1[],5,0),"")</f>
        <v/>
      </c>
      <c r="I15" s="10"/>
      <c r="J15" s="10"/>
      <c r="K15" s="31" t="str">
        <f>IF(SUM(I15:J15)&gt;0,I$5-VLOOKUP($B15,Tableau1[],5,0),"")</f>
        <v/>
      </c>
      <c r="L15" s="10"/>
      <c r="M15" s="10"/>
      <c r="N15" s="31" t="str">
        <f>IF(SUM(L15:M15)&gt;0,L$5-VLOOKUP($B15,Tableau1[],5,0),"")</f>
        <v/>
      </c>
      <c r="O15" s="10"/>
      <c r="P15" s="10"/>
      <c r="Q15" s="31" t="str">
        <f>IF(SUM(O15:P15)&gt;0,O$5-VLOOKUP($B15,Tableau1[],5,0),"")</f>
        <v/>
      </c>
      <c r="R15" s="10"/>
      <c r="S15" s="10"/>
      <c r="T15" s="31" t="str">
        <f>IF(SUM(R15:S15)&gt;0,R$5-VLOOKUP($B15,Tableau1[],5,0),"")</f>
        <v/>
      </c>
    </row>
    <row r="16" spans="1:20">
      <c r="A16" s="34"/>
      <c r="B16" s="34" t="s">
        <v>39</v>
      </c>
      <c r="C16" s="34">
        <f>IF(B16="","",VLOOKUP(B16,Tableau1[],2,0))</f>
        <v>2.25</v>
      </c>
      <c r="D16" s="34">
        <f>IF(B16="","",VLOOKUP(B16,Tableau1[],3,0))</f>
        <v>1</v>
      </c>
      <c r="E16" s="34">
        <f>IF(B16="","",VLOOKUP(B16,Tableau1[],4,0))</f>
        <v>1</v>
      </c>
      <c r="F16" s="10"/>
      <c r="G16" s="10"/>
      <c r="H16" s="31" t="str">
        <f>IF(SUM(F16:G16)&gt;0,F$5-VLOOKUP($B16,Tableau1[],5,0),"")</f>
        <v/>
      </c>
      <c r="I16" s="10"/>
      <c r="J16" s="10"/>
      <c r="K16" s="31" t="str">
        <f>IF(SUM(I16:J16)&gt;0,I$5-VLOOKUP($B16,Tableau1[],5,0),"")</f>
        <v/>
      </c>
      <c r="L16" s="10"/>
      <c r="M16" s="10"/>
      <c r="N16" s="31" t="str">
        <f>IF(SUM(L16:M16)&gt;0,L$5-VLOOKUP($B16,Tableau1[],5,0),"")</f>
        <v/>
      </c>
      <c r="O16" s="10"/>
      <c r="P16" s="10"/>
      <c r="Q16" s="31" t="str">
        <f>IF(SUM(O16:P16)&gt;0,O$5-VLOOKUP($B16,Tableau1[],5,0),"")</f>
        <v/>
      </c>
      <c r="R16" s="10"/>
      <c r="S16" s="10"/>
      <c r="T16" s="31" t="str">
        <f>IF(SUM(R16:S16)&gt;0,R$5-VLOOKUP($B16,Tableau1[],5,0),"")</f>
        <v/>
      </c>
    </row>
    <row r="17" spans="1:20">
      <c r="A17" s="34"/>
      <c r="B17" s="34" t="s">
        <v>58</v>
      </c>
      <c r="C17" s="34">
        <f>IF(B17="","",VLOOKUP(B17,Tableau1[],2,0))</f>
        <v>1.5</v>
      </c>
      <c r="D17" s="34">
        <f>IF(B17="","",VLOOKUP(B17,Tableau1[],3,0))</f>
        <v>1</v>
      </c>
      <c r="E17" s="34">
        <f>IF(B17="","",VLOOKUP(B17,Tableau1[],4,0))</f>
        <v>1.5</v>
      </c>
      <c r="F17" s="10"/>
      <c r="G17" s="10"/>
      <c r="H17" s="31" t="str">
        <f>IF(SUM(F17:G17)&gt;0,F$5-VLOOKUP($B17,Tableau1[],5,0),"")</f>
        <v/>
      </c>
      <c r="I17" s="10"/>
      <c r="J17" s="10"/>
      <c r="K17" s="31" t="str">
        <f>IF(SUM(I17:J17)&gt;0,I$5-VLOOKUP($B17,Tableau1[],5,0),"")</f>
        <v/>
      </c>
      <c r="L17" s="10"/>
      <c r="M17" s="10"/>
      <c r="N17" s="31" t="str">
        <f>IF(SUM(L17:M17)&gt;0,L$5-VLOOKUP($B17,Tableau1[],5,0),"")</f>
        <v/>
      </c>
      <c r="O17" s="10"/>
      <c r="P17" s="10"/>
      <c r="Q17" s="31" t="str">
        <f>IF(SUM(O17:P17)&gt;0,O$5-VLOOKUP($B17,Tableau1[],5,0),"")</f>
        <v/>
      </c>
      <c r="R17" s="10"/>
      <c r="S17" s="10"/>
      <c r="T17" s="31" t="str">
        <f>IF(SUM(R17:S17)&gt;0,R$5-VLOOKUP($B17,Tableau1[],5,0),"")</f>
        <v/>
      </c>
    </row>
    <row r="18" spans="1:20">
      <c r="A18" s="34"/>
      <c r="B18" s="34" t="s">
        <v>37</v>
      </c>
      <c r="C18" s="34">
        <f>IF(B18="","",VLOOKUP(B18,Tableau1[],2,0))</f>
        <v>1.5</v>
      </c>
      <c r="D18" s="34">
        <f>IF(B18="","",VLOOKUP(B18,Tableau1[],3,0))</f>
        <v>1</v>
      </c>
      <c r="E18" s="34">
        <f>IF(B18="","",VLOOKUP(B18,Tableau1[],4,0))</f>
        <v>1</v>
      </c>
      <c r="F18" s="10"/>
      <c r="G18" s="10"/>
      <c r="H18" s="31" t="str">
        <f>IF(SUM(F18:G18)&gt;0,F$5-VLOOKUP($B18,Tableau1[],5,0),"")</f>
        <v/>
      </c>
      <c r="I18" s="10"/>
      <c r="J18" s="10"/>
      <c r="K18" s="31" t="str">
        <f>IF(SUM(I18:J18)&gt;0,I$5-VLOOKUP($B18,Tableau1[],5,0),"")</f>
        <v/>
      </c>
      <c r="L18" s="10"/>
      <c r="M18" s="10"/>
      <c r="N18" s="31" t="str">
        <f>IF(SUM(L18:M18)&gt;0,L$5-VLOOKUP($B18,Tableau1[],5,0),"")</f>
        <v/>
      </c>
      <c r="O18" s="10"/>
      <c r="P18" s="10"/>
      <c r="Q18" s="31" t="str">
        <f>IF(SUM(O18:P18)&gt;0,O$5-VLOOKUP($B18,Tableau1[],5,0),"")</f>
        <v/>
      </c>
      <c r="R18" s="10"/>
      <c r="S18" s="10"/>
      <c r="T18" s="31" t="str">
        <f>IF(SUM(R18:S18)&gt;0,R$5-VLOOKUP($B18,Tableau1[],5,0),"")</f>
        <v/>
      </c>
    </row>
    <row r="19" spans="1:20">
      <c r="A19" s="34"/>
      <c r="B19" s="34" t="s">
        <v>35</v>
      </c>
      <c r="C19" s="34">
        <f>IF(B19="","",VLOOKUP(B19,Tableau1[],2,0))</f>
        <v>1</v>
      </c>
      <c r="D19" s="34">
        <f>IF(B19="","",VLOOKUP(B19,Tableau1[],3,0))</f>
        <v>1</v>
      </c>
      <c r="E19" s="34">
        <f>IF(B19="","",VLOOKUP(B19,Tableau1[],4,0))</f>
        <v>1</v>
      </c>
      <c r="F19" s="10"/>
      <c r="G19" s="10"/>
      <c r="H19" s="31" t="str">
        <f>IF(SUM(F19:G19)&gt;0,F$5-VLOOKUP($B19,Tableau1[],5,0),"")</f>
        <v/>
      </c>
      <c r="I19" s="10"/>
      <c r="J19" s="10"/>
      <c r="K19" s="31" t="str">
        <f>IF(SUM(I19:J19)&gt;0,I$5-VLOOKUP($B19,Tableau1[],5,0),"")</f>
        <v/>
      </c>
      <c r="L19" s="10"/>
      <c r="M19" s="10"/>
      <c r="N19" s="31" t="str">
        <f>IF(SUM(L19:M19)&gt;0,L$5-VLOOKUP($B19,Tableau1[],5,0),"")</f>
        <v/>
      </c>
      <c r="O19" s="10"/>
      <c r="P19" s="10"/>
      <c r="Q19" s="31" t="str">
        <f>IF(SUM(O19:P19)&gt;0,O$5-VLOOKUP($B19,Tableau1[],5,0),"")</f>
        <v/>
      </c>
      <c r="R19" s="10"/>
      <c r="S19" s="10"/>
      <c r="T19" s="31" t="str">
        <f>IF(SUM(R19:S19)&gt;0,R$5-VLOOKUP($B19,Tableau1[],5,0),"")</f>
        <v/>
      </c>
    </row>
    <row r="20" spans="1:20">
      <c r="A20" s="34"/>
      <c r="B20" s="34" t="s">
        <v>35</v>
      </c>
      <c r="C20" s="34">
        <f>IF(B20="","",VLOOKUP(B20,Tableau1[],2,0))</f>
        <v>1</v>
      </c>
      <c r="D20" s="34">
        <f>IF(B20="","",VLOOKUP(B20,Tableau1[],3,0))</f>
        <v>1</v>
      </c>
      <c r="E20" s="34">
        <f>IF(B20="","",VLOOKUP(B20,Tableau1[],4,0))</f>
        <v>1</v>
      </c>
      <c r="F20" s="10"/>
      <c r="G20" s="10"/>
      <c r="H20" s="31" t="str">
        <f>IF(SUM(F20:G20)&gt;0,F$5-VLOOKUP($B20,Tableau1[],5,0),"")</f>
        <v/>
      </c>
      <c r="I20" s="10"/>
      <c r="J20" s="10"/>
      <c r="K20" s="31" t="str">
        <f>IF(SUM(I20:J20)&gt;0,I$5-VLOOKUP($B20,Tableau1[],5,0),"")</f>
        <v/>
      </c>
      <c r="L20" s="10"/>
      <c r="M20" s="10"/>
      <c r="N20" s="31" t="str">
        <f>IF(SUM(L20:M20)&gt;0,L$5-VLOOKUP($B20,Tableau1[],5,0),"")</f>
        <v/>
      </c>
      <c r="O20" s="10"/>
      <c r="P20" s="10"/>
      <c r="Q20" s="31" t="str">
        <f>IF(SUM(O20:P20)&gt;0,O$5-VLOOKUP($B20,Tableau1[],5,0),"")</f>
        <v/>
      </c>
      <c r="R20" s="10"/>
      <c r="S20" s="10"/>
      <c r="T20" s="31" t="str">
        <f>IF(SUM(R20:S20)&gt;0,R$5-VLOOKUP($B20,Tableau1[],5,0),"")</f>
        <v/>
      </c>
    </row>
    <row r="21" spans="1:20">
      <c r="A21" s="34"/>
      <c r="B21" s="34" t="s">
        <v>35</v>
      </c>
      <c r="C21" s="34">
        <f>IF(B21="","",VLOOKUP(B21,Tableau1[],2,0))</f>
        <v>1</v>
      </c>
      <c r="D21" s="34">
        <f>IF(B21="","",VLOOKUP(B21,Tableau1[],3,0))</f>
        <v>1</v>
      </c>
      <c r="E21" s="34">
        <f>IF(B21="","",VLOOKUP(B21,Tableau1[],4,0))</f>
        <v>1</v>
      </c>
      <c r="F21" s="10"/>
      <c r="G21" s="10"/>
      <c r="H21" s="31" t="str">
        <f>IF(SUM(F21:G21)&gt;0,F$5-VLOOKUP($B21,Tableau1[],5,0),"")</f>
        <v/>
      </c>
      <c r="I21" s="10"/>
      <c r="J21" s="10"/>
      <c r="K21" s="31" t="str">
        <f>IF(SUM(I21:J21)&gt;0,I$5-VLOOKUP($B21,Tableau1[],5,0),"")</f>
        <v/>
      </c>
      <c r="L21" s="10"/>
      <c r="M21" s="10"/>
      <c r="N21" s="31" t="str">
        <f>IF(SUM(L21:M21)&gt;0,L$5-VLOOKUP($B21,Tableau1[],5,0),"")</f>
        <v/>
      </c>
      <c r="O21" s="10"/>
      <c r="P21" s="10"/>
      <c r="Q21" s="31" t="str">
        <f>IF(SUM(O21:P21)&gt;0,O$5-VLOOKUP($B21,Tableau1[],5,0),"")</f>
        <v/>
      </c>
      <c r="R21" s="10"/>
      <c r="S21" s="10"/>
      <c r="T21" s="31" t="str">
        <f>IF(SUM(R21:S21)&gt;0,R$5-VLOOKUP($B21,Tableau1[],5,0),"")</f>
        <v/>
      </c>
    </row>
    <row r="22" spans="1:20">
      <c r="A22" s="34"/>
      <c r="B22" s="34" t="s">
        <v>35</v>
      </c>
      <c r="C22" s="34">
        <f>IF(B22="","",VLOOKUP(B22,Tableau1[],2,0))</f>
        <v>1</v>
      </c>
      <c r="D22" s="34">
        <f>IF(B22="","",VLOOKUP(B22,Tableau1[],3,0))</f>
        <v>1</v>
      </c>
      <c r="E22" s="34">
        <f>IF(B22="","",VLOOKUP(B22,Tableau1[],4,0))</f>
        <v>1</v>
      </c>
      <c r="F22" s="10"/>
      <c r="G22" s="10"/>
      <c r="H22" s="31" t="str">
        <f>IF(SUM(F22:G22)&gt;0,F$5-VLOOKUP($B22,Tableau1[],5,0),"")</f>
        <v/>
      </c>
      <c r="I22" s="10"/>
      <c r="J22" s="10"/>
      <c r="K22" s="31" t="str">
        <f>IF(SUM(I22:J22)&gt;0,I$5-VLOOKUP($B22,Tableau1[],5,0),"")</f>
        <v/>
      </c>
      <c r="L22" s="10"/>
      <c r="M22" s="10"/>
      <c r="N22" s="31" t="str">
        <f>IF(SUM(L22:M22)&gt;0,L$5-VLOOKUP($B22,Tableau1[],5,0),"")</f>
        <v/>
      </c>
      <c r="O22" s="10"/>
      <c r="P22" s="10"/>
      <c r="Q22" s="31" t="str">
        <f>IF(SUM(O22:P22)&gt;0,O$5-VLOOKUP($B22,Tableau1[],5,0),"")</f>
        <v/>
      </c>
      <c r="R22" s="10"/>
      <c r="S22" s="10"/>
      <c r="T22" s="31" t="str">
        <f>IF(SUM(R22:S22)&gt;0,R$5-VLOOKUP($B22,Tableau1[],5,0),"")</f>
        <v/>
      </c>
    </row>
    <row r="23" spans="1:20">
      <c r="A23" s="34"/>
      <c r="B23" s="34" t="s">
        <v>35</v>
      </c>
      <c r="C23" s="34">
        <f>IF(B23="","",VLOOKUP(B23,Tableau1[],2,0))</f>
        <v>1</v>
      </c>
      <c r="D23" s="34">
        <f>IF(B23="","",VLOOKUP(B23,Tableau1[],3,0))</f>
        <v>1</v>
      </c>
      <c r="E23" s="34">
        <f>IF(B23="","",VLOOKUP(B23,Tableau1[],4,0))</f>
        <v>1</v>
      </c>
      <c r="F23" s="10"/>
      <c r="G23" s="10"/>
      <c r="H23" s="31" t="str">
        <f>IF(SUM(F23:G23)&gt;0,F$5-VLOOKUP($B23,Tableau1[],5,0),"")</f>
        <v/>
      </c>
      <c r="I23" s="10"/>
      <c r="J23" s="10"/>
      <c r="K23" s="31" t="str">
        <f>IF(SUM(I23:J23)&gt;0,I$5-VLOOKUP($B23,Tableau1[],5,0),"")</f>
        <v/>
      </c>
      <c r="L23" s="10"/>
      <c r="M23" s="10"/>
      <c r="N23" s="31" t="str">
        <f>IF(SUM(L23:M23)&gt;0,L$5-VLOOKUP($B23,Tableau1[],5,0),"")</f>
        <v/>
      </c>
      <c r="O23" s="10"/>
      <c r="P23" s="10"/>
      <c r="Q23" s="31" t="str">
        <f>IF(SUM(O23:P23)&gt;0,O$5-VLOOKUP($B23,Tableau1[],5,0),"")</f>
        <v/>
      </c>
      <c r="R23" s="10"/>
      <c r="S23" s="10"/>
      <c r="T23" s="31" t="str">
        <f>IF(SUM(R23:S23)&gt;0,R$5-VLOOKUP($B23,Tableau1[],5,0),"")</f>
        <v/>
      </c>
    </row>
    <row r="24" spans="1:20">
      <c r="A24" s="29"/>
      <c r="B24" s="21"/>
      <c r="C24" s="29"/>
      <c r="D24" s="29"/>
      <c r="E24" s="29"/>
      <c r="F24" s="30">
        <f>SUMPRODUCT(($C$7:$C$23)*($D$7:$D$23)*(F$7:F$23))</f>
        <v>1.5</v>
      </c>
      <c r="G24" s="30">
        <f>SUMPRODUCT(($C$7:$C$23)*($D$7:$D$23)*(G$7:G$23))</f>
        <v>0</v>
      </c>
      <c r="H24" s="30"/>
      <c r="I24" s="30">
        <f t="shared" ref="I24:S24" si="0">SUMPRODUCT(($C$7:$C$23)*($D$7:$D$23)*(I$7:I$23))</f>
        <v>0</v>
      </c>
      <c r="J24" s="30">
        <f t="shared" si="0"/>
        <v>0</v>
      </c>
      <c r="K24" s="30"/>
      <c r="L24" s="30">
        <f t="shared" si="0"/>
        <v>0</v>
      </c>
      <c r="M24" s="30">
        <f t="shared" si="0"/>
        <v>0</v>
      </c>
      <c r="N24" s="30"/>
      <c r="O24" s="30">
        <f t="shared" si="0"/>
        <v>0</v>
      </c>
      <c r="P24" s="30">
        <f t="shared" si="0"/>
        <v>0</v>
      </c>
      <c r="Q24" s="30"/>
      <c r="R24" s="30">
        <f t="shared" si="0"/>
        <v>0</v>
      </c>
      <c r="S24" s="30">
        <f t="shared" si="0"/>
        <v>0</v>
      </c>
      <c r="T24" s="30"/>
    </row>
    <row r="25" spans="1:20">
      <c r="A25" s="13"/>
      <c r="B25" s="13"/>
      <c r="C25" s="13"/>
      <c r="D25" s="13"/>
    </row>
    <row r="26" spans="1:20">
      <c r="A26" s="14"/>
      <c r="B26" s="14"/>
      <c r="C26" s="14"/>
      <c r="D26" s="14"/>
    </row>
    <row r="27" spans="1:20">
      <c r="A27" s="14"/>
      <c r="B27" s="14"/>
      <c r="C27" s="14"/>
      <c r="D27" s="14"/>
    </row>
    <row r="28" spans="1:20">
      <c r="A28" s="14"/>
      <c r="B28" s="14"/>
      <c r="C28" s="14"/>
      <c r="D28" s="14"/>
    </row>
    <row r="29" spans="1:20">
      <c r="A29" s="14"/>
      <c r="B29" s="14"/>
      <c r="C29" s="13"/>
      <c r="D29" s="13"/>
    </row>
    <row r="30" spans="1:20">
      <c r="A30" s="14"/>
      <c r="B30" s="14"/>
      <c r="C30" s="14"/>
      <c r="D30" s="14"/>
    </row>
    <row r="31" spans="1:20">
      <c r="A31" s="14"/>
      <c r="B31" s="14"/>
      <c r="C31" s="14"/>
      <c r="D31" s="14"/>
    </row>
    <row r="32" spans="1:20">
      <c r="A32" s="14"/>
      <c r="B32" s="14"/>
      <c r="C32" s="14"/>
      <c r="D32" s="14"/>
    </row>
    <row r="33" spans="1:4">
      <c r="A33" s="13"/>
      <c r="B33" s="13"/>
      <c r="C33" s="13"/>
      <c r="D33" s="13"/>
    </row>
    <row r="34" spans="1:4">
      <c r="A34" s="14"/>
      <c r="B34" s="14"/>
      <c r="C34" s="14"/>
      <c r="D34" s="14"/>
    </row>
    <row r="35" spans="1:4">
      <c r="A35" s="14"/>
      <c r="B35" s="14"/>
      <c r="C35" s="14"/>
      <c r="D35" s="14"/>
    </row>
    <row r="36" spans="1:4">
      <c r="A36" s="13"/>
      <c r="B36" s="13"/>
      <c r="C36" s="13"/>
      <c r="D36" s="13"/>
    </row>
    <row r="37" spans="1:4">
      <c r="A37" s="14"/>
      <c r="B37" s="14"/>
      <c r="C37" s="14"/>
      <c r="D37" s="14"/>
    </row>
    <row r="38" spans="1:4">
      <c r="A38" s="13"/>
      <c r="B38" s="13"/>
      <c r="C38" s="13"/>
      <c r="D38" s="13"/>
    </row>
    <row r="39" spans="1:4">
      <c r="A39" s="14"/>
      <c r="B39" s="14"/>
      <c r="C39" s="14"/>
      <c r="D39" s="14"/>
    </row>
    <row r="40" spans="1:4">
      <c r="A40" s="13"/>
      <c r="B40" s="13"/>
      <c r="C40" s="13"/>
      <c r="D40" s="13"/>
    </row>
    <row r="41" spans="1:4">
      <c r="A41" s="14"/>
      <c r="B41" s="14"/>
      <c r="C41" s="14"/>
      <c r="D41" s="14"/>
    </row>
    <row r="42" spans="1:4">
      <c r="A42" s="14"/>
      <c r="B42" s="14"/>
      <c r="C42" s="14"/>
      <c r="D42" s="14"/>
    </row>
    <row r="43" spans="1:4">
      <c r="A43" s="14"/>
      <c r="B43" s="14"/>
      <c r="C43" s="14"/>
      <c r="D43" s="14"/>
    </row>
    <row r="44" spans="1:4">
      <c r="A44" s="13"/>
      <c r="B44" s="13"/>
      <c r="C44" s="13"/>
      <c r="D44" s="13"/>
    </row>
    <row r="45" spans="1:4">
      <c r="A45" s="14"/>
      <c r="B45" s="14"/>
      <c r="C45" s="14"/>
      <c r="D45" s="14"/>
    </row>
    <row r="46" spans="1:4">
      <c r="A46" s="13"/>
      <c r="B46" s="13"/>
      <c r="C46" s="13"/>
      <c r="D46" s="13"/>
    </row>
    <row r="47" spans="1:4">
      <c r="A47" s="14"/>
      <c r="B47" s="14"/>
      <c r="C47" s="14"/>
      <c r="D47" s="14"/>
    </row>
    <row r="48" spans="1:4">
      <c r="A48" s="14"/>
      <c r="B48" s="14"/>
      <c r="C48" s="14"/>
      <c r="D48" s="14"/>
    </row>
    <row r="49" spans="1:4">
      <c r="A49" s="14"/>
      <c r="B49" s="14"/>
      <c r="C49" s="14"/>
      <c r="D49" s="14"/>
    </row>
    <row r="50" spans="1:4">
      <c r="A50" s="13"/>
      <c r="B50" s="13"/>
      <c r="C50" s="13"/>
      <c r="D50" s="13"/>
    </row>
    <row r="51" spans="1:4">
      <c r="A51" s="14"/>
      <c r="B51" s="14"/>
      <c r="C51" s="14"/>
      <c r="D51" s="14"/>
    </row>
    <row r="52" spans="1:4">
      <c r="A52" s="13"/>
      <c r="B52" s="13"/>
      <c r="C52" s="13"/>
      <c r="D52" s="13"/>
    </row>
    <row r="53" spans="1:4">
      <c r="A53" s="14"/>
      <c r="B53" s="14"/>
      <c r="C53" s="14"/>
      <c r="D53" s="14"/>
    </row>
    <row r="54" spans="1:4">
      <c r="A54" s="14"/>
      <c r="B54" s="14"/>
      <c r="C54" s="14"/>
      <c r="D54" s="14"/>
    </row>
    <row r="55" spans="1:4">
      <c r="A55" s="14"/>
      <c r="B55" s="14"/>
      <c r="C55" s="14"/>
      <c r="D55" s="14"/>
    </row>
    <row r="56" spans="1:4">
      <c r="A56" s="14"/>
      <c r="B56" s="14"/>
      <c r="C56" s="14"/>
      <c r="D56" s="14"/>
    </row>
    <row r="57" spans="1:4">
      <c r="A57" s="14"/>
      <c r="B57" s="14"/>
      <c r="C57" s="14"/>
      <c r="D57" s="14"/>
    </row>
    <row r="58" spans="1:4">
      <c r="A58" s="14"/>
      <c r="B58" s="14"/>
      <c r="C58" s="14"/>
      <c r="D58" s="14"/>
    </row>
    <row r="59" spans="1:4">
      <c r="A59" s="14"/>
      <c r="B59" s="14"/>
      <c r="C59" s="14"/>
      <c r="D59" s="14"/>
    </row>
    <row r="60" spans="1:4">
      <c r="A60" s="14"/>
      <c r="B60" s="14"/>
      <c r="C60" s="14"/>
      <c r="D60" s="14"/>
    </row>
    <row r="61" spans="1:4">
      <c r="A61" s="14"/>
      <c r="B61" s="14"/>
      <c r="C61" s="14"/>
      <c r="D61" s="14"/>
    </row>
    <row r="62" spans="1:4">
      <c r="A62" s="13"/>
      <c r="B62" s="13"/>
      <c r="C62" s="13"/>
      <c r="D62" s="13"/>
    </row>
    <row r="63" spans="1:4">
      <c r="A63" s="14"/>
      <c r="B63" s="14"/>
      <c r="C63" s="14"/>
      <c r="D63" s="14"/>
    </row>
    <row r="64" spans="1:4">
      <c r="A64" s="14"/>
      <c r="B64" s="14"/>
      <c r="C64" s="14"/>
      <c r="D64" s="14"/>
    </row>
    <row r="65" spans="1:7">
      <c r="A65" s="13"/>
      <c r="B65" s="13"/>
      <c r="C65" s="13"/>
      <c r="D65" s="13"/>
    </row>
    <row r="66" spans="1:7">
      <c r="A66" s="14"/>
      <c r="B66" s="14"/>
      <c r="C66" s="14"/>
      <c r="D66" s="14"/>
    </row>
    <row r="67" spans="1:7">
      <c r="A67" s="14"/>
      <c r="B67" s="14"/>
      <c r="C67" s="14"/>
      <c r="D67" s="14"/>
    </row>
    <row r="68" spans="1:7">
      <c r="A68" s="14"/>
      <c r="B68" s="14"/>
      <c r="C68" s="14"/>
      <c r="D68" s="14"/>
    </row>
    <row r="69" spans="1:7">
      <c r="A69" s="14"/>
      <c r="B69" s="14"/>
      <c r="C69" s="14"/>
      <c r="D69" s="14"/>
      <c r="F69" s="5"/>
      <c r="G69" s="12"/>
    </row>
    <row r="70" spans="1:7">
      <c r="A70" s="14"/>
      <c r="B70" s="14"/>
      <c r="C70" s="14"/>
      <c r="D70" s="14"/>
    </row>
  </sheetData>
  <mergeCells count="5">
    <mergeCell ref="F5:H5"/>
    <mergeCell ref="I5:K5"/>
    <mergeCell ref="L5:N5"/>
    <mergeCell ref="O5:Q5"/>
    <mergeCell ref="R5:T5"/>
  </mergeCells>
  <phoneticPr fontId="2" type="noConversion"/>
  <conditionalFormatting sqref="F7:T23">
    <cfRule type="expression" dxfId="0" priority="1" stopIfTrue="1">
      <formula>AND(F7&lt;&gt;"")</formula>
    </cfRule>
  </conditionalFormatting>
  <dataValidations count="1">
    <dataValidation type="list" allowBlank="1" showInputMessage="1" showErrorMessage="1" sqref="B7 B9:B23">
      <formula1>LEGUMES</formula1>
    </dataValidation>
  </dataValidations>
  <pageMargins left="0.20833333333333334" right="8.3333333333333329E-2" top="0.984251969" bottom="0.53937007874015752" header="0.5" footer="0.5"/>
  <pageSetup paperSize="9" orientation="landscape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75"/>
  <sheetViews>
    <sheetView zoomScaleNormal="100" workbookViewId="0">
      <selection activeCell="P5" sqref="P5"/>
    </sheetView>
  </sheetViews>
  <sheetFormatPr baseColWidth="10" defaultColWidth="10.75" defaultRowHeight="12.75"/>
  <cols>
    <col min="1" max="1" width="4.625" style="2" customWidth="1"/>
    <col min="2" max="2" width="9.875" style="2" customWidth="1"/>
    <col min="3" max="3" width="6.625" style="2" customWidth="1"/>
    <col min="4" max="4" width="7.375" style="2" customWidth="1"/>
    <col min="5" max="5" width="7.25" style="2" customWidth="1"/>
    <col min="6" max="6" width="7.75" style="2" customWidth="1"/>
    <col min="7" max="7" width="8" style="2" customWidth="1"/>
    <col min="8" max="8" width="6.125" style="2" customWidth="1"/>
    <col min="9" max="9" width="5.375" style="2" customWidth="1"/>
    <col min="10" max="10" width="8" style="2" customWidth="1"/>
    <col min="11" max="11" width="5.375" style="2" customWidth="1"/>
    <col min="12" max="12" width="4.375" style="2" customWidth="1"/>
    <col min="13" max="13" width="5.625" style="2" customWidth="1"/>
    <col min="14" max="14" width="6.625" style="2" customWidth="1"/>
    <col min="15" max="15" width="5.875" style="2" customWidth="1"/>
    <col min="16" max="16384" width="10.75" style="2"/>
  </cols>
  <sheetData>
    <row r="1" spans="1:16">
      <c r="A1" s="1"/>
      <c r="B1" s="1"/>
      <c r="C1" s="1"/>
      <c r="D1" s="1"/>
      <c r="E1" s="1"/>
      <c r="F1" s="3"/>
      <c r="G1" s="4"/>
      <c r="H1" s="5"/>
      <c r="I1" s="6"/>
      <c r="J1" s="5"/>
      <c r="K1" s="6"/>
      <c r="L1" s="5"/>
      <c r="M1" s="6"/>
      <c r="N1" s="5"/>
      <c r="O1" s="6"/>
      <c r="P1"/>
    </row>
    <row r="2" spans="1:16">
      <c r="A2" s="1"/>
      <c r="B2" s="1"/>
      <c r="C2" s="1"/>
      <c r="D2" s="1"/>
      <c r="E2" s="1"/>
      <c r="F2" s="3"/>
      <c r="G2" s="4"/>
      <c r="H2" s="5"/>
      <c r="I2" s="12"/>
      <c r="J2" s="5"/>
      <c r="K2" s="6"/>
      <c r="L2" s="5"/>
      <c r="M2" s="6"/>
      <c r="N2" s="5"/>
      <c r="O2" s="12"/>
      <c r="P2"/>
    </row>
    <row r="3" spans="1:16">
      <c r="A3" s="1"/>
      <c r="B3" s="1"/>
      <c r="C3" s="1"/>
      <c r="D3" s="1"/>
      <c r="E3" s="1"/>
      <c r="F3" s="3"/>
      <c r="G3" s="4"/>
      <c r="H3" s="5"/>
      <c r="I3" s="12"/>
      <c r="J3" s="5"/>
      <c r="K3" s="6"/>
      <c r="L3" s="5"/>
      <c r="M3" s="6"/>
      <c r="N3" s="5"/>
      <c r="O3" s="12"/>
      <c r="P3"/>
    </row>
    <row r="4" spans="1:16">
      <c r="A4" s="1"/>
      <c r="B4" s="1"/>
      <c r="C4" s="1"/>
      <c r="D4" s="1"/>
      <c r="E4" s="1"/>
      <c r="F4" s="3"/>
      <c r="G4" s="4"/>
      <c r="H4" s="5"/>
      <c r="I4" s="12"/>
      <c r="J4" s="5"/>
      <c r="K4" s="6"/>
      <c r="L4" s="5"/>
      <c r="M4" s="6"/>
      <c r="N4" s="5"/>
      <c r="O4" s="12"/>
      <c r="P4"/>
    </row>
    <row r="5" spans="1:16">
      <c r="A5" s="15" t="s">
        <v>45</v>
      </c>
      <c r="B5" s="15" t="s">
        <v>46</v>
      </c>
      <c r="C5" s="15" t="s">
        <v>47</v>
      </c>
      <c r="D5" s="15" t="s">
        <v>48</v>
      </c>
      <c r="E5" s="16" t="s">
        <v>49</v>
      </c>
      <c r="F5" s="40" t="s">
        <v>5</v>
      </c>
      <c r="G5" s="41"/>
      <c r="H5" s="40" t="s">
        <v>6</v>
      </c>
      <c r="I5" s="42"/>
      <c r="J5" s="40" t="s">
        <v>7</v>
      </c>
      <c r="K5" s="41"/>
      <c r="L5" s="40" t="s">
        <v>8</v>
      </c>
      <c r="M5" s="41"/>
      <c r="N5" s="40" t="s">
        <v>9</v>
      </c>
      <c r="O5" s="43"/>
      <c r="P5" s="17"/>
    </row>
    <row r="6" spans="1:16">
      <c r="A6" s="19"/>
      <c r="B6" s="19"/>
      <c r="C6" s="19"/>
      <c r="D6" s="19"/>
      <c r="E6" s="19"/>
      <c r="F6" s="8" t="s">
        <v>50</v>
      </c>
      <c r="G6" s="9" t="s">
        <v>51</v>
      </c>
      <c r="H6" s="8" t="s">
        <v>50</v>
      </c>
      <c r="I6" s="9" t="s">
        <v>51</v>
      </c>
      <c r="J6" s="8" t="s">
        <v>50</v>
      </c>
      <c r="K6" s="9" t="s">
        <v>51</v>
      </c>
      <c r="L6" s="8" t="s">
        <v>50</v>
      </c>
      <c r="M6" s="9" t="s">
        <v>51</v>
      </c>
      <c r="N6" s="8" t="s">
        <v>50</v>
      </c>
      <c r="O6" s="9" t="s">
        <v>51</v>
      </c>
      <c r="P6"/>
    </row>
    <row r="7" spans="1:16">
      <c r="A7" s="7" t="s">
        <v>52</v>
      </c>
      <c r="B7" s="11" t="s">
        <v>55</v>
      </c>
      <c r="C7" s="11">
        <f>IF(B7="","",VLOOKUP(B7,DATA!A2:D101,2,0))</f>
        <v>1.5</v>
      </c>
      <c r="D7" s="11">
        <f>IF(B7="","",VLOOKUP(B7,DATA!A2:D101,3,0))</f>
        <v>1</v>
      </c>
      <c r="E7" s="11">
        <f>IF(B7="","",VLOOKUP(B7,DATA!A2:D101,4,0))</f>
        <v>1</v>
      </c>
      <c r="F7" s="5"/>
      <c r="G7" s="6"/>
      <c r="H7" s="5"/>
      <c r="I7" s="6"/>
      <c r="J7" s="5"/>
      <c r="K7" s="6"/>
      <c r="L7" s="5"/>
      <c r="M7" s="6"/>
      <c r="N7" s="5"/>
      <c r="O7" s="6"/>
      <c r="P7"/>
    </row>
    <row r="8" spans="1:16">
      <c r="A8" s="11"/>
      <c r="B8" s="11" t="s">
        <v>88</v>
      </c>
      <c r="C8" s="11">
        <f>IF(B8="","",VLOOKUP(B8,DATA!A2:D101,2,0))</f>
        <v>5.5</v>
      </c>
      <c r="D8" s="11">
        <f>VLOOKUP(B8,DATA!A2:D101,3,0)</f>
        <v>0.6</v>
      </c>
      <c r="E8" s="11">
        <f>VLOOKUP(B8,DATA!A2:D101,4,0)</f>
        <v>1.2</v>
      </c>
      <c r="F8" s="5"/>
      <c r="G8" s="6"/>
      <c r="H8" s="5"/>
      <c r="I8" s="6"/>
      <c r="J8" s="5"/>
      <c r="K8" s="6"/>
      <c r="L8" s="5"/>
      <c r="M8" s="6"/>
      <c r="N8" s="5"/>
      <c r="O8" s="6"/>
      <c r="P8"/>
    </row>
    <row r="9" spans="1:16">
      <c r="A9" s="11"/>
      <c r="B9" s="11" t="s">
        <v>3</v>
      </c>
      <c r="C9" s="11">
        <f>IF(B9="","",VLOOKUP(B9,DATA!A2:D101,2,0))</f>
        <v>15</v>
      </c>
      <c r="D9" s="11">
        <f>VLOOKUP(B9,DATA!A2:D101,3,0)</f>
        <v>0.1</v>
      </c>
      <c r="E9" s="11">
        <f>VLOOKUP(B9,DATA!A2:D101,4,0)</f>
        <v>0.2</v>
      </c>
      <c r="F9" s="5"/>
      <c r="G9" s="6"/>
      <c r="H9" s="5"/>
      <c r="I9" s="6"/>
      <c r="J9" s="5"/>
      <c r="K9" s="6"/>
      <c r="L9" s="5"/>
      <c r="M9" s="6"/>
      <c r="N9" s="5"/>
      <c r="O9" s="6"/>
      <c r="P9"/>
    </row>
    <row r="10" spans="1:16">
      <c r="A10" s="11"/>
      <c r="B10" s="11" t="s">
        <v>2</v>
      </c>
      <c r="C10" s="11">
        <f>IF(B10="","",VLOOKUP(B10,DATA!A2:D101,2,0))</f>
        <v>2.5</v>
      </c>
      <c r="D10" s="11">
        <f>VLOOKUP(B10,DATA!A2:D101,3,0)</f>
        <v>0.5</v>
      </c>
      <c r="E10" s="11">
        <f>VLOOKUP(B10,DATA!A2:D101,4,0)</f>
        <v>0.5</v>
      </c>
      <c r="F10" s="5"/>
      <c r="G10" s="6"/>
      <c r="H10" s="5"/>
      <c r="I10" s="6"/>
      <c r="J10" s="5"/>
      <c r="K10" s="6"/>
      <c r="L10" s="5"/>
      <c r="M10" s="6"/>
      <c r="N10" s="5"/>
      <c r="O10" s="6"/>
      <c r="P10"/>
    </row>
    <row r="11" spans="1:16">
      <c r="A11" s="11"/>
      <c r="B11" s="11" t="s">
        <v>4</v>
      </c>
      <c r="C11" s="11">
        <f>IF(B11="","",VLOOKUP(B11,DATA!A2:D101,2,0))</f>
        <v>1.5</v>
      </c>
      <c r="D11" s="11">
        <f>VLOOKUP(B11,DATA!A2:D101,3,0)</f>
        <v>1</v>
      </c>
      <c r="E11" s="11">
        <f>VLOOKUP(B11,DATA!A2:D101,4,0)</f>
        <v>1</v>
      </c>
      <c r="F11" s="5"/>
      <c r="G11" s="6"/>
      <c r="H11" s="5"/>
      <c r="I11" s="6"/>
      <c r="J11" s="5"/>
      <c r="K11" s="6"/>
      <c r="L11" s="5"/>
      <c r="M11" s="6"/>
      <c r="N11" s="5"/>
      <c r="O11" s="6"/>
      <c r="P11"/>
    </row>
    <row r="12" spans="1:16">
      <c r="A12" s="11"/>
      <c r="B12" s="11" t="s">
        <v>37</v>
      </c>
      <c r="C12" s="11">
        <f>IF(B12="","",VLOOKUP(B12,DATA!A2:D101,2,0))</f>
        <v>1.5</v>
      </c>
      <c r="D12" s="11">
        <f>VLOOKUP(B12,DATA!A2:D101,3,0)</f>
        <v>1</v>
      </c>
      <c r="E12" s="11">
        <f>VLOOKUP(B12,DATA!A2:D101,4,0)</f>
        <v>1</v>
      </c>
      <c r="F12" s="5"/>
      <c r="G12" s="6"/>
      <c r="H12" s="5"/>
      <c r="I12" s="6"/>
      <c r="J12" s="5"/>
      <c r="K12" s="6"/>
      <c r="L12" s="5"/>
      <c r="M12" s="6"/>
      <c r="N12" s="5"/>
      <c r="O12" s="6"/>
      <c r="P12"/>
    </row>
    <row r="13" spans="1:16">
      <c r="A13" s="11"/>
      <c r="B13" s="11" t="s">
        <v>39</v>
      </c>
      <c r="C13" s="11">
        <f>IF(B13="","",VLOOKUP(B13,DATA!A2:D101,2,0))</f>
        <v>2.25</v>
      </c>
      <c r="D13" s="11">
        <f>VLOOKUP(B13,DATA!A2:D101,3,0)</f>
        <v>1</v>
      </c>
      <c r="E13" s="11">
        <f>VLOOKUP(B13,DATA!A2:D101,4,0)</f>
        <v>1</v>
      </c>
      <c r="F13" s="5"/>
      <c r="G13" s="6"/>
      <c r="H13" s="5"/>
      <c r="I13" s="6"/>
      <c r="J13" s="5"/>
      <c r="K13" s="6"/>
      <c r="L13" s="5"/>
      <c r="M13" s="6"/>
      <c r="N13" s="5"/>
      <c r="O13" s="6"/>
      <c r="P13"/>
    </row>
    <row r="14" spans="1:16">
      <c r="A14" s="11"/>
      <c r="B14" s="11" t="s">
        <v>4</v>
      </c>
      <c r="C14" s="11">
        <f>IF(B14="","",VLOOKUP(B14,DATA!A2:D101,2,0))</f>
        <v>1.5</v>
      </c>
      <c r="D14" s="11">
        <f>VLOOKUP(B14,DATA!A2:D101,3,0)</f>
        <v>1</v>
      </c>
      <c r="E14" s="11">
        <f>VLOOKUP(B14,DATA!A2:D101,4,0)</f>
        <v>1</v>
      </c>
      <c r="F14" s="5"/>
      <c r="G14" s="6"/>
      <c r="H14" s="5"/>
      <c r="I14" s="6"/>
      <c r="J14" s="5"/>
      <c r="K14" s="6"/>
      <c r="L14" s="5"/>
      <c r="M14" s="6"/>
      <c r="N14" s="5"/>
      <c r="O14" s="6"/>
      <c r="P14"/>
    </row>
    <row r="15" spans="1:16">
      <c r="A15" s="11"/>
      <c r="B15" s="11" t="s">
        <v>56</v>
      </c>
      <c r="C15" s="11">
        <f>IF(B15="","",VLOOKUP(B15,DATA!A2:D101,2,0))</f>
        <v>7.5</v>
      </c>
      <c r="D15" s="11">
        <f>VLOOKUP(B15,DATA!A2:D101,3,0)</f>
        <v>0.4</v>
      </c>
      <c r="E15" s="11">
        <f>VLOOKUP(B15,DATA!A2:D101,4,0)</f>
        <v>0.8</v>
      </c>
      <c r="F15" s="5"/>
      <c r="G15" s="6"/>
      <c r="H15" s="5"/>
      <c r="I15" s="6"/>
      <c r="J15" s="5"/>
      <c r="K15" s="6"/>
      <c r="L15" s="5"/>
      <c r="M15" s="6"/>
      <c r="N15" s="5"/>
      <c r="O15" s="6"/>
      <c r="P15"/>
    </row>
    <row r="16" spans="1:16">
      <c r="A16" s="11"/>
      <c r="B16" s="11" t="s">
        <v>39</v>
      </c>
      <c r="C16" s="11">
        <f>IF(B16="","",VLOOKUP(B16,DATA!A2:D101,2,0))</f>
        <v>2.25</v>
      </c>
      <c r="D16" s="11">
        <f>VLOOKUP(B16,DATA!A2:D101,3,0)</f>
        <v>1</v>
      </c>
      <c r="E16" s="11">
        <f>VLOOKUP(B16,DATA!A2:D101,4,0)</f>
        <v>1</v>
      </c>
      <c r="F16" s="5"/>
      <c r="G16" s="6"/>
      <c r="H16" s="5"/>
      <c r="I16" s="6"/>
      <c r="J16" s="5"/>
      <c r="K16" s="6"/>
      <c r="L16" s="5"/>
      <c r="M16" s="6"/>
      <c r="N16" s="5"/>
      <c r="O16" s="6"/>
      <c r="P16"/>
    </row>
    <row r="17" spans="1:16">
      <c r="A17" s="11"/>
      <c r="B17" s="11" t="s">
        <v>58</v>
      </c>
      <c r="C17" s="11">
        <f>IF(B17="","",VLOOKUP(B17,DATA!A2:D101,2,0))</f>
        <v>1.5</v>
      </c>
      <c r="D17" s="11">
        <f>VLOOKUP(B17,DATA!A2:D101,3,0)</f>
        <v>1</v>
      </c>
      <c r="E17" s="11">
        <f>VLOOKUP(B17,DATA!A2:D101,4,0)</f>
        <v>1.5</v>
      </c>
      <c r="F17" s="5"/>
      <c r="G17" s="6"/>
      <c r="H17" s="5"/>
      <c r="I17" s="6"/>
      <c r="J17" s="5"/>
      <c r="K17" s="6"/>
      <c r="L17" s="5"/>
      <c r="M17" s="6"/>
      <c r="N17" s="5"/>
      <c r="O17" s="6"/>
      <c r="P17"/>
    </row>
    <row r="18" spans="1:16">
      <c r="A18" s="11"/>
      <c r="B18" s="11" t="s">
        <v>100</v>
      </c>
      <c r="C18" s="11">
        <f>IF(B18="","",VLOOKUP(B18,DATA!A2:D101,2,0))</f>
        <v>2.2000000000000002</v>
      </c>
      <c r="D18" s="11">
        <f>VLOOKUP(B18,DATA!A2:D101,3,0)</f>
        <v>1</v>
      </c>
      <c r="E18" s="11">
        <f>VLOOKUP(B18,DATA!A2:D101,4,0)</f>
        <v>2.2000000000000002</v>
      </c>
      <c r="F18" s="5"/>
      <c r="G18" s="6"/>
      <c r="H18" s="5"/>
      <c r="I18" s="6"/>
      <c r="J18" s="5"/>
      <c r="K18" s="6"/>
      <c r="L18" s="5"/>
      <c r="M18" s="6"/>
      <c r="N18" s="5"/>
      <c r="O18" s="6"/>
      <c r="P18"/>
    </row>
    <row r="19" spans="1:16">
      <c r="A19" s="11"/>
      <c r="B19" s="11" t="s">
        <v>0</v>
      </c>
      <c r="C19" s="11">
        <f>IF(B19="","",VLOOKUP(B19,DATA!A2:D101,2,0))</f>
        <v>2</v>
      </c>
      <c r="D19" s="11">
        <f>VLOOKUP(B19,DATA!A2:D101,3,0)</f>
        <v>0.4</v>
      </c>
      <c r="E19" s="11">
        <f>VLOOKUP(B19,DATA!A2:D101,4,0)</f>
        <v>0.8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/>
    </row>
    <row r="20" spans="1:16">
      <c r="A20" s="11"/>
      <c r="B20" s="11" t="s">
        <v>111</v>
      </c>
      <c r="C20" s="11">
        <f>IF(B20="","",VLOOKUP(B20,DATA!A2:D101,2,0))</f>
        <v>15</v>
      </c>
      <c r="D20" s="11">
        <f>VLOOKUP(B20,DATA!A2:D101,3,0)</f>
        <v>0.15</v>
      </c>
      <c r="E20" s="11">
        <f>VLOOKUP(B20,DATA!A2:D101,4,0)</f>
        <v>2.25</v>
      </c>
      <c r="F20" s="5"/>
      <c r="G20" s="6"/>
      <c r="H20" s="5"/>
      <c r="I20" s="6"/>
      <c r="J20" s="5"/>
      <c r="K20" s="6"/>
      <c r="L20" s="5"/>
      <c r="M20" s="6"/>
      <c r="N20" s="5"/>
      <c r="O20" s="6"/>
      <c r="P20"/>
    </row>
    <row r="21" spans="1:16">
      <c r="A21" s="11"/>
      <c r="B21" s="11" t="s">
        <v>2</v>
      </c>
      <c r="C21" s="11">
        <f>VLOOKUP(B21,DATA!A2:D101,2,0)</f>
        <v>2.5</v>
      </c>
      <c r="D21" s="11">
        <f>VLOOKUP(B21,DATA!A2:D101,3,0)</f>
        <v>0.5</v>
      </c>
      <c r="E21" s="11">
        <f>VLOOKUP(B21,DATA!A2:D101,4,0)</f>
        <v>0.5</v>
      </c>
      <c r="F21" s="5"/>
      <c r="G21" s="6"/>
      <c r="H21" s="5"/>
      <c r="I21" s="6"/>
      <c r="J21" s="5"/>
      <c r="K21" s="6"/>
      <c r="L21" s="5"/>
      <c r="M21" s="6"/>
      <c r="N21" s="5"/>
      <c r="O21" s="6"/>
      <c r="P21"/>
    </row>
    <row r="22" spans="1:16">
      <c r="A22" s="11"/>
      <c r="B22" s="11" t="s">
        <v>4</v>
      </c>
      <c r="C22" s="11">
        <f>VLOOKUP(B22,DATA!A2:D101,2,0)</f>
        <v>1.5</v>
      </c>
      <c r="D22" s="11">
        <f>VLOOKUP(B22,DATA!A2:D101,3,0)</f>
        <v>1</v>
      </c>
      <c r="E22" s="11">
        <f>VLOOKUP(B22,DATA!A2:D101,4,0)</f>
        <v>1</v>
      </c>
      <c r="F22" s="5"/>
      <c r="G22" s="6"/>
      <c r="H22" s="5"/>
      <c r="I22" s="6"/>
      <c r="J22" s="5"/>
      <c r="K22" s="6"/>
      <c r="L22" s="5"/>
      <c r="M22" s="6"/>
      <c r="N22" s="5"/>
      <c r="O22" s="6"/>
      <c r="P22"/>
    </row>
    <row r="23" spans="1:16">
      <c r="A23" s="11"/>
      <c r="B23" s="11" t="s">
        <v>111</v>
      </c>
      <c r="C23" s="11">
        <f>VLOOKUP(B23,DATA!A2:D101,2,0)</f>
        <v>15</v>
      </c>
      <c r="D23" s="11">
        <f>VLOOKUP(B23,DATA!A2:D101,3,0)</f>
        <v>0.15</v>
      </c>
      <c r="E23" s="11">
        <f>VLOOKUP(B23,DATA!A2:D101,4,0)</f>
        <v>2.25</v>
      </c>
      <c r="F23" s="5"/>
      <c r="G23" s="6"/>
      <c r="H23" s="5"/>
      <c r="I23" s="6"/>
      <c r="J23" s="5"/>
      <c r="K23" s="6"/>
      <c r="L23" s="5"/>
      <c r="M23" s="6"/>
      <c r="N23" s="5"/>
      <c r="O23" s="6"/>
      <c r="P23"/>
    </row>
    <row r="24" spans="1:16">
      <c r="A24" s="20"/>
      <c r="B24" s="21"/>
      <c r="C24" s="20"/>
      <c r="D24" s="20"/>
      <c r="E24" s="20"/>
      <c r="F24" s="10">
        <f>F7*D7*C7+F8*C8*D8+F9*C9*D9+D10*F10*C10+F11*D11*C11+F12*C12*D12+F13*C13*D13+F14*C14*D14+F15*C15*D15+F16*C16*D16+F17*C17*D17+F18*C18*D18+F19*C19*D19+C20*D20*F20+F21*D21*C21+F22*D22*C22+F23*D23*C23</f>
        <v>0</v>
      </c>
      <c r="G24" s="10">
        <f>G7*E7*C7+G8*C8*E8+G9*C9*E9+E10*G10*C10+G11*E11*C11+G12*C12*E12+G13*C13*E13+G14*C14*E14+G15*C15*E15+G16*C16*E16+G17*C17*E17+G18*C18*E18+G19*C19*E19+C20*E20*G20+G21*E21*C21+G22*E22*C22+G23*E23*C23</f>
        <v>0</v>
      </c>
      <c r="H24" s="10">
        <f>H7*C7*D7+H8*D8*C8+H9*D9*C9+C10*H10*D10+H11*C11*D11+H12*D12*C12+H13*D13*C13+H14*D14*C14+H15*D15*C15+H16*D16*C16+H17*D17*C17+H18*D18*C18+H19*D19*C19+D20*C20*H20+H21*C21*D21+H22*C22*D22+H23*C23*D23</f>
        <v>0</v>
      </c>
      <c r="I24" s="10">
        <f>I7*C7*E7+I8*E8*C8+I9*E9*C9+C10*I10*E10+I11*C11*E11+I12*E12*C12+I13*E13*C13+I14*E14*C14+I15*E15*C15+I16*E16*C16+I17*E17*C17+I18*E18*C18+I19*E19*C19+E20*C20*I20+I21*C21*E21+I22*C22*E22+I23*C23*E23</f>
        <v>0</v>
      </c>
      <c r="J24" s="10">
        <f>J7*D7*C7+J8*C8*D8+J9*C9*D9+D10*J10*C10+J11*D11*C11+J12*C12*D12+J13*C13*D13+J14*C14*D14+J15*C15*D15+J16*C16*D16+J17*C17*D17+J18*C18*D18+J19*C19*D19+C20*D20*J20+J21*D21*C21+J22*D22*C22+J23*D23*C23</f>
        <v>0</v>
      </c>
      <c r="K24" s="10">
        <f>K7*E7*C7+K8*C8*E8+K9*C9*E9+E10*K10*C10+K11*E11*C11+K12*C12*E12+K13*C13*E13+K14*C14*E14+K15*C15*E15+K16*C16*E16+K17*C17*E17+K18*C18*E18+K19*C19*E19+C20*E20*K20+K21*E21*C21+K22*E22*C22+K23*E23*C23</f>
        <v>0</v>
      </c>
      <c r="L24" s="10">
        <f>L7*C7*D7+L8*D8*C8+L9*D9*C9+C10*L10*D10+L11*C11*D11+L12*D12*C12+L13*D13*C13+L14*D14*C14+L15*D15*C15+L16*D16*C16+L17*D17*C17+L18*D18*C18+L19*D19*C19+D20*C20*L20+L21*C21*D21+L22*C22*D22+L23*C23*D23</f>
        <v>0</v>
      </c>
      <c r="M24" s="10">
        <f>M7*C7*E7+M8*E8*C8+M9*E9*C9+C10*M10*E10+M11*C11*E11+M12*E12*C12+M13*E13*C13+M14*E14*C14+M15*E15*C15+M16*E16*C16+M17*E17*C17+M18*E18*C18+M19*E19*C19+E20*C20*M20+M21*C21*E21+M22*C22*E22+M23*C23*E23</f>
        <v>0</v>
      </c>
      <c r="N24" s="10">
        <f>N7*D7*C7+N8*C8*D8+N9*C9*D9+D10*N10*C10+N11*D11*C11+N12*C12*D12+N13*C13*D13+N14*C14*D14+N15*C15*D15+N16*C16*D16+N17*C17*D17+N18*C18*D18+N19*C19*D19+C20*D20*N20+N21*D21*C21+N22*D22*C22+N23*D23*C23</f>
        <v>0</v>
      </c>
      <c r="O24" s="10">
        <f>O7*E7*C7+O8*C8*E8+O9*C9*E9+E10*O10*C10+O11*E11*C11+O12*C12*E12+O13*C13*E13+O14*C14*E14+O15*C15*E15+O16*C16*E16+O17*C17*E17+O18*C18*E18+O19*C19*E19+C20*E20*O20+O21*E21*C21+O22*E22*C22+O23*E23*C23</f>
        <v>0</v>
      </c>
      <c r="P24" s="18" t="s">
        <v>53</v>
      </c>
    </row>
    <row r="25" spans="1:16">
      <c r="A25" s="13"/>
      <c r="B25" s="13"/>
      <c r="C25" s="13"/>
      <c r="D25" s="13"/>
    </row>
    <row r="26" spans="1:16">
      <c r="A26" s="14"/>
      <c r="B26" s="14"/>
      <c r="C26" s="14"/>
      <c r="D26" s="14"/>
    </row>
    <row r="27" spans="1:16">
      <c r="A27" s="14"/>
      <c r="B27" s="14"/>
      <c r="C27" s="14"/>
      <c r="D27" s="14"/>
    </row>
    <row r="28" spans="1:16">
      <c r="A28" s="13"/>
      <c r="B28" s="13"/>
      <c r="C28" s="13"/>
      <c r="D28" s="13"/>
    </row>
    <row r="29" spans="1:16">
      <c r="A29" s="14"/>
      <c r="B29" s="14"/>
      <c r="C29" s="14"/>
      <c r="D29" s="14"/>
    </row>
    <row r="30" spans="1:16">
      <c r="A30" s="14"/>
      <c r="B30" s="14"/>
      <c r="C30" s="14"/>
      <c r="D30" s="14"/>
    </row>
    <row r="31" spans="1:16">
      <c r="A31" s="14"/>
      <c r="B31" s="14"/>
      <c r="C31" s="14"/>
      <c r="D31" s="14"/>
    </row>
    <row r="32" spans="1:16">
      <c r="A32" s="14"/>
      <c r="B32" s="14"/>
      <c r="C32" s="14"/>
      <c r="D32" s="14"/>
    </row>
    <row r="33" spans="1:4">
      <c r="A33" s="14"/>
      <c r="B33" s="14"/>
      <c r="C33" s="14"/>
      <c r="D33" s="14"/>
    </row>
    <row r="34" spans="1:4">
      <c r="A34" s="14"/>
      <c r="B34" s="14"/>
      <c r="C34" s="13"/>
      <c r="D34" s="13"/>
    </row>
    <row r="35" spans="1:4">
      <c r="A35" s="14"/>
      <c r="B35" s="14"/>
      <c r="C35" s="14"/>
      <c r="D35" s="14"/>
    </row>
    <row r="36" spans="1:4">
      <c r="A36" s="14"/>
      <c r="B36" s="14"/>
      <c r="C36" s="14"/>
      <c r="D36" s="14"/>
    </row>
    <row r="37" spans="1:4">
      <c r="A37" s="14"/>
      <c r="B37" s="14"/>
      <c r="C37" s="14"/>
      <c r="D37" s="14"/>
    </row>
    <row r="38" spans="1:4">
      <c r="A38" s="13"/>
      <c r="B38" s="13"/>
      <c r="C38" s="13"/>
      <c r="D38" s="13"/>
    </row>
    <row r="39" spans="1:4">
      <c r="A39" s="14"/>
      <c r="B39" s="14"/>
      <c r="C39" s="14"/>
      <c r="D39" s="14"/>
    </row>
    <row r="40" spans="1:4">
      <c r="A40" s="14"/>
      <c r="B40" s="14"/>
      <c r="C40" s="14"/>
      <c r="D40" s="14"/>
    </row>
    <row r="41" spans="1:4">
      <c r="A41" s="13"/>
      <c r="B41" s="13"/>
      <c r="C41" s="13"/>
      <c r="D41" s="13"/>
    </row>
    <row r="42" spans="1:4">
      <c r="A42" s="14"/>
      <c r="B42" s="14"/>
      <c r="C42" s="14"/>
      <c r="D42" s="14"/>
    </row>
    <row r="43" spans="1:4">
      <c r="A43" s="13"/>
      <c r="B43" s="13"/>
      <c r="C43" s="13"/>
      <c r="D43" s="13"/>
    </row>
    <row r="44" spans="1:4">
      <c r="A44" s="14"/>
      <c r="B44" s="14"/>
      <c r="C44" s="14"/>
      <c r="D44" s="14"/>
    </row>
    <row r="45" spans="1:4">
      <c r="A45" s="13"/>
      <c r="B45" s="13"/>
      <c r="C45" s="13"/>
      <c r="D45" s="13"/>
    </row>
    <row r="46" spans="1:4">
      <c r="A46" s="14"/>
      <c r="B46" s="14"/>
      <c r="C46" s="14"/>
      <c r="D46" s="14"/>
    </row>
    <row r="47" spans="1:4">
      <c r="A47" s="14"/>
      <c r="B47" s="14"/>
      <c r="C47" s="14"/>
      <c r="D47" s="14"/>
    </row>
    <row r="48" spans="1:4">
      <c r="A48" s="14"/>
      <c r="B48" s="14"/>
      <c r="C48" s="14"/>
      <c r="D48" s="14"/>
    </row>
    <row r="49" spans="1:4">
      <c r="A49" s="13"/>
      <c r="B49" s="13"/>
      <c r="C49" s="13"/>
      <c r="D49" s="13"/>
    </row>
    <row r="50" spans="1:4">
      <c r="A50" s="14"/>
      <c r="B50" s="14"/>
      <c r="C50" s="14"/>
      <c r="D50" s="14"/>
    </row>
    <row r="51" spans="1:4">
      <c r="A51" s="13"/>
      <c r="B51" s="13"/>
      <c r="C51" s="13"/>
      <c r="D51" s="13"/>
    </row>
    <row r="52" spans="1:4">
      <c r="A52" s="14"/>
      <c r="B52" s="14"/>
      <c r="C52" s="14"/>
      <c r="D52" s="14"/>
    </row>
    <row r="53" spans="1:4">
      <c r="A53" s="14"/>
      <c r="B53" s="14"/>
      <c r="C53" s="14"/>
      <c r="D53" s="14"/>
    </row>
    <row r="54" spans="1:4">
      <c r="A54" s="14"/>
      <c r="B54" s="14"/>
      <c r="C54" s="14"/>
      <c r="D54" s="14"/>
    </row>
    <row r="55" spans="1:4">
      <c r="A55" s="13"/>
      <c r="B55" s="13"/>
      <c r="C55" s="13"/>
      <c r="D55" s="13"/>
    </row>
    <row r="56" spans="1:4">
      <c r="A56" s="14"/>
      <c r="B56" s="14"/>
      <c r="C56" s="14"/>
      <c r="D56" s="14"/>
    </row>
    <row r="57" spans="1:4">
      <c r="A57" s="13"/>
      <c r="B57" s="13"/>
      <c r="C57" s="13"/>
      <c r="D57" s="13"/>
    </row>
    <row r="58" spans="1:4">
      <c r="A58" s="14"/>
      <c r="B58" s="14"/>
      <c r="C58" s="14"/>
      <c r="D58" s="14"/>
    </row>
    <row r="59" spans="1:4">
      <c r="A59" s="14"/>
      <c r="B59" s="14"/>
      <c r="C59" s="14"/>
      <c r="D59" s="14"/>
    </row>
    <row r="60" spans="1:4">
      <c r="A60" s="14"/>
      <c r="B60" s="14"/>
      <c r="C60" s="14"/>
      <c r="D60" s="14"/>
    </row>
    <row r="61" spans="1:4">
      <c r="A61" s="14"/>
      <c r="B61" s="14"/>
      <c r="C61" s="14"/>
      <c r="D61" s="14"/>
    </row>
    <row r="62" spans="1:4">
      <c r="A62" s="14"/>
      <c r="B62" s="14"/>
      <c r="C62" s="14"/>
      <c r="D62" s="14"/>
    </row>
    <row r="63" spans="1:4">
      <c r="A63" s="14"/>
      <c r="B63" s="14"/>
      <c r="C63" s="14"/>
      <c r="D63" s="14"/>
    </row>
    <row r="64" spans="1:4">
      <c r="A64" s="14"/>
      <c r="B64" s="14"/>
      <c r="C64" s="14"/>
      <c r="D64" s="14"/>
    </row>
    <row r="65" spans="1:6">
      <c r="A65" s="14"/>
      <c r="B65" s="14"/>
      <c r="C65" s="14"/>
      <c r="D65" s="14"/>
    </row>
    <row r="66" spans="1:6">
      <c r="A66" s="14"/>
      <c r="B66" s="14"/>
      <c r="C66" s="14"/>
      <c r="D66" s="14"/>
    </row>
    <row r="67" spans="1:6">
      <c r="A67" s="13"/>
      <c r="B67" s="13"/>
      <c r="C67" s="13"/>
      <c r="D67" s="13"/>
    </row>
    <row r="68" spans="1:6">
      <c r="A68" s="14"/>
      <c r="B68" s="14"/>
      <c r="C68" s="14"/>
      <c r="D68" s="14"/>
    </row>
    <row r="69" spans="1:6">
      <c r="A69" s="14"/>
      <c r="B69" s="14"/>
      <c r="C69" s="14"/>
      <c r="D69" s="14"/>
    </row>
    <row r="70" spans="1:6">
      <c r="A70" s="13"/>
      <c r="B70" s="13"/>
      <c r="C70" s="13"/>
      <c r="D70" s="13"/>
    </row>
    <row r="71" spans="1:6">
      <c r="A71" s="14"/>
      <c r="B71" s="14"/>
      <c r="C71" s="14"/>
      <c r="D71" s="14"/>
    </row>
    <row r="72" spans="1:6">
      <c r="A72" s="14"/>
      <c r="B72" s="14"/>
      <c r="C72" s="14"/>
      <c r="D72" s="14"/>
    </row>
    <row r="73" spans="1:6">
      <c r="A73" s="14"/>
      <c r="B73" s="14"/>
      <c r="C73" s="14"/>
      <c r="D73" s="14"/>
    </row>
    <row r="74" spans="1:6">
      <c r="A74" s="14"/>
      <c r="B74" s="14"/>
      <c r="C74" s="14"/>
      <c r="D74" s="14"/>
      <c r="F74" s="5"/>
    </row>
    <row r="75" spans="1:6">
      <c r="A75" s="14"/>
      <c r="B75" s="14"/>
      <c r="C75" s="14"/>
      <c r="D75" s="14"/>
    </row>
  </sheetData>
  <mergeCells count="5">
    <mergeCell ref="F5:G5"/>
    <mergeCell ref="H5:I5"/>
    <mergeCell ref="J5:K5"/>
    <mergeCell ref="L5:M5"/>
    <mergeCell ref="N5:O5"/>
  </mergeCells>
  <phoneticPr fontId="2" type="noConversion"/>
  <dataValidations count="1">
    <dataValidation type="list" allowBlank="1" showInputMessage="1" showErrorMessage="1" sqref="B7 B9:B23">
      <formula1>LEGUMES</formula1>
    </dataValidation>
  </dataValidations>
  <pageMargins left="0.20833333333333334" right="8.3333333333333329E-2" top="0.984251969" bottom="0.53937007874015752" header="0.5" footer="0.5"/>
  <pageSetup paperSize="0" orientation="landscape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75"/>
  <sheetViews>
    <sheetView zoomScaleNormal="100" workbookViewId="0">
      <selection activeCell="L5" sqref="L5:M5"/>
    </sheetView>
  </sheetViews>
  <sheetFormatPr baseColWidth="10" defaultColWidth="10.75" defaultRowHeight="12.75"/>
  <cols>
    <col min="1" max="1" width="4.625" style="2" customWidth="1"/>
    <col min="2" max="2" width="9.875" style="2" customWidth="1"/>
    <col min="3" max="3" width="6.625" style="2" customWidth="1"/>
    <col min="4" max="4" width="7.375" style="2" customWidth="1"/>
    <col min="5" max="5" width="7.25" style="2" customWidth="1"/>
    <col min="6" max="6" width="7.75" style="2" customWidth="1"/>
    <col min="7" max="7" width="8" style="2" customWidth="1"/>
    <col min="8" max="8" width="6.125" style="2" customWidth="1"/>
    <col min="9" max="9" width="5.375" style="2" customWidth="1"/>
    <col min="10" max="10" width="8" style="2" customWidth="1"/>
    <col min="11" max="11" width="5.375" style="2" customWidth="1"/>
    <col min="12" max="12" width="4.375" style="2" customWidth="1"/>
    <col min="13" max="13" width="5.625" style="2" customWidth="1"/>
    <col min="14" max="14" width="6.625" style="2" customWidth="1"/>
    <col min="15" max="15" width="5.875" style="2" customWidth="1"/>
    <col min="16" max="16384" width="10.75" style="2"/>
  </cols>
  <sheetData>
    <row r="1" spans="1:16">
      <c r="A1" s="1"/>
      <c r="B1" s="1"/>
      <c r="C1" s="1"/>
      <c r="D1" s="1"/>
      <c r="E1" s="1"/>
      <c r="F1" s="3"/>
      <c r="G1" s="4"/>
      <c r="H1" s="5"/>
      <c r="I1" s="6"/>
      <c r="J1" s="5"/>
      <c r="K1" s="6"/>
      <c r="L1" s="5"/>
      <c r="M1" s="6"/>
      <c r="N1" s="5"/>
      <c r="O1" s="6"/>
      <c r="P1"/>
    </row>
    <row r="2" spans="1:16">
      <c r="A2" s="1"/>
      <c r="B2" s="1"/>
      <c r="C2" s="1"/>
      <c r="D2" s="1"/>
      <c r="E2" s="1"/>
      <c r="F2" s="3"/>
      <c r="G2" s="4"/>
      <c r="H2" s="5"/>
      <c r="I2" s="12"/>
      <c r="J2" s="5"/>
      <c r="K2" s="6"/>
      <c r="L2" s="5"/>
      <c r="M2" s="6"/>
      <c r="N2" s="5"/>
      <c r="O2" s="12"/>
      <c r="P2"/>
    </row>
    <row r="3" spans="1:16">
      <c r="A3" s="1"/>
      <c r="B3" s="1"/>
      <c r="C3" s="1"/>
      <c r="D3" s="1"/>
      <c r="E3" s="1"/>
      <c r="F3" s="3"/>
      <c r="G3" s="4"/>
      <c r="H3" s="5"/>
      <c r="I3" s="12"/>
      <c r="J3" s="5"/>
      <c r="K3" s="6"/>
      <c r="L3" s="5"/>
      <c r="M3" s="6"/>
      <c r="N3" s="5"/>
      <c r="O3" s="12"/>
      <c r="P3"/>
    </row>
    <row r="4" spans="1:16">
      <c r="A4" s="1"/>
      <c r="B4" s="1"/>
      <c r="C4" s="1"/>
      <c r="D4" s="1"/>
      <c r="E4" s="1"/>
      <c r="F4" s="3"/>
      <c r="G4" s="4"/>
      <c r="H4" s="5"/>
      <c r="I4" s="12"/>
      <c r="J4" s="5"/>
      <c r="K4" s="6"/>
      <c r="L4" s="5"/>
      <c r="M4" s="6"/>
      <c r="N4" s="5"/>
      <c r="O4" s="12"/>
      <c r="P4"/>
    </row>
    <row r="5" spans="1:16">
      <c r="A5" s="15" t="s">
        <v>45</v>
      </c>
      <c r="B5" s="15" t="s">
        <v>46</v>
      </c>
      <c r="C5" s="15" t="s">
        <v>47</v>
      </c>
      <c r="D5" s="15" t="s">
        <v>48</v>
      </c>
      <c r="E5" s="16" t="s">
        <v>49</v>
      </c>
      <c r="F5" s="40" t="s">
        <v>10</v>
      </c>
      <c r="G5" s="41"/>
      <c r="H5" s="40" t="s">
        <v>11</v>
      </c>
      <c r="I5" s="42"/>
      <c r="J5" s="40" t="s">
        <v>12</v>
      </c>
      <c r="K5" s="41"/>
      <c r="L5" s="40" t="s">
        <v>13</v>
      </c>
      <c r="M5" s="41"/>
      <c r="N5" s="40"/>
      <c r="O5" s="43"/>
      <c r="P5" s="17"/>
    </row>
    <row r="6" spans="1:16">
      <c r="A6" s="19"/>
      <c r="B6" s="19"/>
      <c r="C6" s="19"/>
      <c r="D6" s="19"/>
      <c r="E6" s="19"/>
      <c r="F6" s="8" t="s">
        <v>50</v>
      </c>
      <c r="G6" s="9" t="s">
        <v>51</v>
      </c>
      <c r="H6" s="8" t="s">
        <v>50</v>
      </c>
      <c r="I6" s="9" t="s">
        <v>51</v>
      </c>
      <c r="J6" s="8" t="s">
        <v>50</v>
      </c>
      <c r="K6" s="9" t="s">
        <v>51</v>
      </c>
      <c r="L6" s="8" t="s">
        <v>50</v>
      </c>
      <c r="M6" s="9" t="s">
        <v>51</v>
      </c>
      <c r="N6" s="8" t="s">
        <v>50</v>
      </c>
      <c r="O6" s="9" t="s">
        <v>51</v>
      </c>
      <c r="P6"/>
    </row>
    <row r="7" spans="1:16">
      <c r="A7" s="7" t="s">
        <v>52</v>
      </c>
      <c r="B7" s="11" t="s">
        <v>55</v>
      </c>
      <c r="C7" s="11">
        <f>IF(B7="","",VLOOKUP(B7,DATA!A2:D101,2,0))</f>
        <v>1.5</v>
      </c>
      <c r="D7" s="11">
        <f>IF(B7="","",VLOOKUP(B7,DATA!A2:D101,3,0))</f>
        <v>1</v>
      </c>
      <c r="E7" s="11">
        <f>IF(B7="","",VLOOKUP(B7,DATA!A2:D101,4,0))</f>
        <v>1</v>
      </c>
      <c r="F7" s="5">
        <v>1</v>
      </c>
      <c r="G7" s="6">
        <v>1</v>
      </c>
      <c r="H7" s="5"/>
      <c r="I7" s="6">
        <v>1</v>
      </c>
      <c r="J7" s="5"/>
      <c r="K7" s="6"/>
      <c r="L7" s="5"/>
      <c r="M7" s="6"/>
      <c r="N7" s="5"/>
      <c r="O7" s="6"/>
      <c r="P7"/>
    </row>
    <row r="8" spans="1:16">
      <c r="A8" s="11"/>
      <c r="B8" s="11" t="s">
        <v>88</v>
      </c>
      <c r="C8" s="11">
        <f>IF(B8="","",VLOOKUP(B8,DATA!A2:D101,2,0))</f>
        <v>5.5</v>
      </c>
      <c r="D8" s="11">
        <f>VLOOKUP(B8,DATA!A2:D101,3,0)</f>
        <v>0.6</v>
      </c>
      <c r="E8" s="11">
        <f>VLOOKUP(B8,DATA!A2:D101,4,0)</f>
        <v>1.2</v>
      </c>
      <c r="F8" s="5">
        <v>1</v>
      </c>
      <c r="G8" s="6">
        <v>1</v>
      </c>
      <c r="H8" s="5"/>
      <c r="I8" s="6"/>
      <c r="J8" s="5"/>
      <c r="K8" s="6"/>
      <c r="L8" s="5"/>
      <c r="M8" s="6"/>
      <c r="N8" s="5"/>
      <c r="O8" s="6"/>
      <c r="P8"/>
    </row>
    <row r="9" spans="1:16">
      <c r="A9" s="11"/>
      <c r="B9" s="11" t="s">
        <v>3</v>
      </c>
      <c r="C9" s="11">
        <f>IF(B9="","",VLOOKUP(B9,DATA!A2:D101,2,0))</f>
        <v>15</v>
      </c>
      <c r="D9" s="11">
        <f>VLOOKUP(B9,DATA!A2:D101,3,0)</f>
        <v>0.1</v>
      </c>
      <c r="E9" s="11">
        <f>VLOOKUP(B9,DATA!A2:D101,4,0)</f>
        <v>0.2</v>
      </c>
      <c r="F9" s="5">
        <v>1</v>
      </c>
      <c r="G9" s="6">
        <v>1</v>
      </c>
      <c r="H9" s="5"/>
      <c r="I9" s="6"/>
      <c r="J9" s="5"/>
      <c r="K9" s="6"/>
      <c r="L9" s="5"/>
      <c r="M9" s="6"/>
      <c r="N9" s="5"/>
      <c r="O9" s="6"/>
      <c r="P9"/>
    </row>
    <row r="10" spans="1:16">
      <c r="A10" s="11"/>
      <c r="B10" s="11" t="s">
        <v>2</v>
      </c>
      <c r="C10" s="11">
        <f>IF(B10="","",VLOOKUP(B10,DATA!A2:D101,2,0))</f>
        <v>2.5</v>
      </c>
      <c r="D10" s="11">
        <f>VLOOKUP(B10,DATA!A2:D101,3,0)</f>
        <v>0.5</v>
      </c>
      <c r="E10" s="11">
        <f>VLOOKUP(B10,DATA!A2:D101,4,0)</f>
        <v>0.5</v>
      </c>
      <c r="F10" s="5">
        <v>1</v>
      </c>
      <c r="G10" s="6">
        <v>1</v>
      </c>
      <c r="H10" s="5"/>
      <c r="I10" s="6">
        <v>1</v>
      </c>
      <c r="J10" s="5"/>
      <c r="K10" s="6"/>
      <c r="L10" s="5"/>
      <c r="M10" s="6"/>
      <c r="N10" s="5"/>
      <c r="O10" s="6"/>
      <c r="P10"/>
    </row>
    <row r="11" spans="1:16">
      <c r="A11" s="11"/>
      <c r="B11" s="11" t="s">
        <v>4</v>
      </c>
      <c r="C11" s="11">
        <f>IF(B11="","",VLOOKUP(B11,DATA!A2:D101,2,0))</f>
        <v>1.5</v>
      </c>
      <c r="D11" s="11">
        <f>VLOOKUP(B11,DATA!A2:D101,3,0)</f>
        <v>1</v>
      </c>
      <c r="E11" s="11">
        <f>VLOOKUP(B11,DATA!A2:D101,4,0)</f>
        <v>1</v>
      </c>
      <c r="F11" s="5"/>
      <c r="G11" s="6">
        <v>1</v>
      </c>
      <c r="H11" s="5">
        <v>1</v>
      </c>
      <c r="I11" s="6">
        <v>1</v>
      </c>
      <c r="J11" s="5"/>
      <c r="K11" s="6"/>
      <c r="L11" s="5"/>
      <c r="M11" s="6"/>
      <c r="N11" s="5"/>
      <c r="O11" s="6"/>
      <c r="P11"/>
    </row>
    <row r="12" spans="1:16">
      <c r="A12" s="11"/>
      <c r="B12" s="11" t="s">
        <v>37</v>
      </c>
      <c r="C12" s="11">
        <f>IF(B12="","",VLOOKUP(B12,DATA!A2:D101,2,0))</f>
        <v>1.5</v>
      </c>
      <c r="D12" s="11">
        <f>VLOOKUP(B12,DATA!A2:D101,3,0)</f>
        <v>1</v>
      </c>
      <c r="E12" s="11">
        <f>VLOOKUP(B12,DATA!A2:D101,4,0)</f>
        <v>1</v>
      </c>
      <c r="F12" s="5">
        <v>1</v>
      </c>
      <c r="G12" s="6">
        <v>1</v>
      </c>
      <c r="H12" s="5"/>
      <c r="I12" s="6">
        <v>1</v>
      </c>
      <c r="J12" s="5"/>
      <c r="K12" s="6"/>
      <c r="L12" s="5"/>
      <c r="M12" s="6"/>
      <c r="N12" s="5"/>
      <c r="O12" s="6"/>
      <c r="P12"/>
    </row>
    <row r="13" spans="1:16">
      <c r="A13" s="11"/>
      <c r="B13" s="11" t="s">
        <v>39</v>
      </c>
      <c r="C13" s="11">
        <f>IF(B13="","",VLOOKUP(B13,DATA!A2:D101,2,0))</f>
        <v>2.25</v>
      </c>
      <c r="D13" s="11">
        <f>VLOOKUP(B13,DATA!A2:D101,3,0)</f>
        <v>1</v>
      </c>
      <c r="E13" s="11">
        <f>VLOOKUP(B13,DATA!A2:D101,4,0)</f>
        <v>1</v>
      </c>
      <c r="F13" s="5"/>
      <c r="G13" s="6">
        <v>1</v>
      </c>
      <c r="H13" s="5"/>
      <c r="I13" s="6"/>
      <c r="J13" s="5"/>
      <c r="K13" s="6"/>
      <c r="L13" s="5"/>
      <c r="M13" s="6"/>
      <c r="N13" s="5"/>
      <c r="O13" s="6"/>
      <c r="P13"/>
    </row>
    <row r="14" spans="1:16">
      <c r="A14" s="11"/>
      <c r="B14" s="11" t="s">
        <v>57</v>
      </c>
      <c r="C14" s="11">
        <f>IF(B14="","",VLOOKUP(B14,DATA!A2:D101,2,0))</f>
        <v>1.5</v>
      </c>
      <c r="D14" s="11">
        <f>VLOOKUP(B14,DATA!A2:D101,3,0)</f>
        <v>1</v>
      </c>
      <c r="E14" s="11">
        <f>VLOOKUP(B14,DATA!A2:D101,4,0)</f>
        <v>1</v>
      </c>
      <c r="F14" s="5"/>
      <c r="G14" s="6">
        <v>1</v>
      </c>
      <c r="H14" s="5">
        <v>1</v>
      </c>
      <c r="I14" s="6">
        <v>1</v>
      </c>
      <c r="J14" s="5"/>
      <c r="K14" s="6"/>
      <c r="L14" s="5"/>
      <c r="M14" s="6"/>
      <c r="N14" s="5"/>
      <c r="O14" s="6"/>
      <c r="P14"/>
    </row>
    <row r="15" spans="1:16">
      <c r="A15" s="11"/>
      <c r="B15" s="11" t="s">
        <v>56</v>
      </c>
      <c r="C15" s="11">
        <f>IF(B15="","",VLOOKUP(B15,DATA!A2:D101,2,0))</f>
        <v>7.5</v>
      </c>
      <c r="D15" s="11">
        <f>VLOOKUP(B15,DATA!A2:D101,3,0)</f>
        <v>0.4</v>
      </c>
      <c r="E15" s="11">
        <f>VLOOKUP(B15,DATA!A2:D101,4,0)</f>
        <v>0.8</v>
      </c>
      <c r="F15" s="5"/>
      <c r="G15" s="6"/>
      <c r="H15" s="5">
        <v>1</v>
      </c>
      <c r="I15" s="6"/>
      <c r="J15" s="5"/>
      <c r="K15" s="6"/>
      <c r="L15" s="5"/>
      <c r="M15" s="6"/>
      <c r="N15" s="5"/>
      <c r="O15" s="6"/>
      <c r="P15"/>
    </row>
    <row r="16" spans="1:16">
      <c r="A16" s="11"/>
      <c r="B16" s="11" t="s">
        <v>39</v>
      </c>
      <c r="C16" s="11">
        <f>IF(B16="","",VLOOKUP(B16,DATA!A2:D101,2,0))</f>
        <v>2.25</v>
      </c>
      <c r="D16" s="11">
        <f>VLOOKUP(B16,DATA!A2:D101,3,0)</f>
        <v>1</v>
      </c>
      <c r="E16" s="11">
        <f>VLOOKUP(B16,DATA!A2:D101,4,0)</f>
        <v>1</v>
      </c>
      <c r="F16" s="5"/>
      <c r="G16" s="6"/>
      <c r="H16" s="5">
        <v>1</v>
      </c>
      <c r="I16" s="6"/>
      <c r="J16" s="5"/>
      <c r="K16" s="6"/>
      <c r="L16" s="5"/>
      <c r="M16" s="6"/>
      <c r="N16" s="5"/>
      <c r="O16" s="6"/>
      <c r="P16"/>
    </row>
    <row r="17" spans="1:16">
      <c r="A17" s="11"/>
      <c r="B17" s="11" t="s">
        <v>58</v>
      </c>
      <c r="C17" s="11">
        <f>IF(B17="","",VLOOKUP(B17,DATA!A2:D101,2,0))</f>
        <v>1.5</v>
      </c>
      <c r="D17" s="11">
        <f>VLOOKUP(B17,DATA!A2:D101,3,0)</f>
        <v>1</v>
      </c>
      <c r="E17" s="11">
        <f>VLOOKUP(B17,DATA!A2:D101,4,0)</f>
        <v>1.5</v>
      </c>
      <c r="F17" s="5">
        <v>1</v>
      </c>
      <c r="G17" s="6">
        <v>1</v>
      </c>
      <c r="H17" s="5"/>
      <c r="I17" s="6">
        <v>1</v>
      </c>
      <c r="J17" s="5"/>
      <c r="K17" s="6"/>
      <c r="L17" s="5"/>
      <c r="M17" s="6"/>
      <c r="N17" s="5"/>
      <c r="O17" s="6"/>
      <c r="P17"/>
    </row>
    <row r="18" spans="1:16">
      <c r="A18" s="11"/>
      <c r="B18" s="11" t="s">
        <v>100</v>
      </c>
      <c r="C18" s="11">
        <f>IF(B18="","",VLOOKUP(B18,DATA!A2:D101,2,0))</f>
        <v>2.2000000000000002</v>
      </c>
      <c r="D18" s="11">
        <f>VLOOKUP(B18,DATA!A2:D101,3,0)</f>
        <v>1</v>
      </c>
      <c r="E18" s="11">
        <f>VLOOKUP(B18,DATA!A2:D101,4,0)</f>
        <v>2.2000000000000002</v>
      </c>
      <c r="F18" s="5"/>
      <c r="G18" s="6"/>
      <c r="H18" s="5">
        <v>1</v>
      </c>
      <c r="I18" s="6">
        <v>1</v>
      </c>
      <c r="J18" s="5"/>
      <c r="K18" s="6"/>
      <c r="L18" s="5"/>
      <c r="M18" s="6"/>
      <c r="N18" s="5"/>
      <c r="O18" s="6"/>
      <c r="P18"/>
    </row>
    <row r="19" spans="1:16">
      <c r="A19" s="11"/>
      <c r="B19" s="11" t="s">
        <v>0</v>
      </c>
      <c r="C19" s="11">
        <f>IF(B19="","",VLOOKUP(B19,DATA!A2:D101,2,0))</f>
        <v>2</v>
      </c>
      <c r="D19" s="11">
        <f>VLOOKUP(B19,DATA!A2:D101,3,0)</f>
        <v>0.4</v>
      </c>
      <c r="E19" s="11">
        <f>VLOOKUP(B19,DATA!A2:D101,4,0)</f>
        <v>0.8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/>
    </row>
    <row r="20" spans="1:16">
      <c r="A20" s="11"/>
      <c r="B20" s="11" t="s">
        <v>40</v>
      </c>
      <c r="C20" s="11">
        <f>IF(B20="","",VLOOKUP(B20,DATA!A2:D101,2,0))</f>
        <v>15</v>
      </c>
      <c r="D20" s="11">
        <f>VLOOKUP(B20,DATA!A2:D101,3,0)</f>
        <v>0.15</v>
      </c>
      <c r="E20" s="11">
        <f>VLOOKUP(B20,DATA!A2:D101,4,0)</f>
        <v>0.3</v>
      </c>
      <c r="F20" s="5"/>
      <c r="G20" s="6"/>
      <c r="H20" s="5"/>
      <c r="I20" s="6">
        <v>1</v>
      </c>
      <c r="J20" s="5"/>
      <c r="K20" s="6"/>
      <c r="L20" s="5"/>
      <c r="M20" s="6"/>
      <c r="N20" s="5"/>
      <c r="O20" s="6"/>
      <c r="P20"/>
    </row>
    <row r="21" spans="1:16">
      <c r="A21" s="11"/>
      <c r="B21" s="11" t="s">
        <v>2</v>
      </c>
      <c r="C21" s="11">
        <f>VLOOKUP(B21,DATA!A2:D101,2,0)</f>
        <v>2.5</v>
      </c>
      <c r="D21" s="11">
        <f>VLOOKUP(B21,DATA!A2:D101,3,0)</f>
        <v>0.5</v>
      </c>
      <c r="E21" s="11">
        <f>VLOOKUP(B21,DATA!A2:D101,4,0)</f>
        <v>0.5</v>
      </c>
      <c r="F21" s="5"/>
      <c r="G21" s="6"/>
      <c r="H21" s="5"/>
      <c r="I21" s="6"/>
      <c r="J21" s="5"/>
      <c r="K21" s="6"/>
      <c r="L21" s="5"/>
      <c r="M21" s="6"/>
      <c r="N21" s="5"/>
      <c r="O21" s="6"/>
      <c r="P21"/>
    </row>
    <row r="22" spans="1:16">
      <c r="A22" s="11"/>
      <c r="B22" s="11" t="s">
        <v>4</v>
      </c>
      <c r="C22" s="11">
        <f>VLOOKUP(B22,DATA!A2:D101,2,0)</f>
        <v>1.5</v>
      </c>
      <c r="D22" s="11">
        <f>VLOOKUP(B22,DATA!A2:D101,3,0)</f>
        <v>1</v>
      </c>
      <c r="E22" s="11">
        <f>VLOOKUP(B22,DATA!A2:D101,4,0)</f>
        <v>1</v>
      </c>
      <c r="F22" s="5"/>
      <c r="G22" s="6"/>
      <c r="H22" s="5"/>
      <c r="I22" s="6"/>
      <c r="J22" s="5"/>
      <c r="K22" s="6"/>
      <c r="L22" s="5"/>
      <c r="M22" s="6"/>
      <c r="N22" s="5"/>
      <c r="O22" s="6"/>
      <c r="P22"/>
    </row>
    <row r="23" spans="1:16">
      <c r="A23" s="11"/>
      <c r="B23" s="11" t="s">
        <v>111</v>
      </c>
      <c r="C23" s="11">
        <f>VLOOKUP(B23,DATA!A2:D101,2,0)</f>
        <v>15</v>
      </c>
      <c r="D23" s="11">
        <f>VLOOKUP(B23,DATA!A2:D101,3,0)</f>
        <v>0.15</v>
      </c>
      <c r="E23" s="11">
        <f>VLOOKUP(B23,DATA!A2:D101,4,0)</f>
        <v>2.25</v>
      </c>
      <c r="F23" s="5"/>
      <c r="G23" s="6"/>
      <c r="H23" s="5"/>
      <c r="I23" s="6"/>
      <c r="J23" s="5"/>
      <c r="K23" s="6"/>
      <c r="L23" s="5"/>
      <c r="M23" s="6"/>
      <c r="N23" s="5"/>
      <c r="O23" s="6"/>
      <c r="P23"/>
    </row>
    <row r="24" spans="1:16">
      <c r="A24" s="20"/>
      <c r="B24" s="21"/>
      <c r="C24" s="20"/>
      <c r="D24" s="20"/>
      <c r="E24" s="20"/>
      <c r="F24" s="10">
        <f>F7*D7*C7+F8*C8*D8+F9*C9*D9+D10*F10*C10+F11*D11*C11+F12*C12*D12+F13*C13*D13+F14*C14*D14+F15*C15*D15+F16*C16*D16+F17*C17*D17+F18*C18*D18+F19*C19*D19+C20*D20*F20+F21*D21*C21+F22*D22*C22+F23*D23*C23</f>
        <v>10.55</v>
      </c>
      <c r="G24" s="10">
        <f>G7*E7*C7+G8*C8*E8+G9*C9*E9+E10*G10*C10+G11*E11*C11+G12*C12*E12+G13*C13*E13+G14*C14*E14+G15*C15*E15+G16*C16*E16+G17*C17*E17+G18*C18*E18+G19*C19*E19+C20*E20*G20+G21*E21*C21+G22*E22*C22+G23*E23*C23</f>
        <v>21.35</v>
      </c>
      <c r="H24" s="10">
        <f>H7*C7*D7+H8*D8*C8+H9*D9*C9+C10*H10*D10+H11*C11*D11+H12*D12*C12+H13*D13*C13+H14*D14*C14+H15*D15*C15+H16*D16*C16+H17*D17*C17+H18*D18*C18+H19*D19*C19+D20*C20*H20+H21*C21*D21+H22*C22*D22+H23*C23*D23</f>
        <v>10.45</v>
      </c>
      <c r="I24" s="10">
        <f>I7*C7*E7+I8*E8*C8+I9*E9*C9+C10*I10*E10+I11*C11*E11+I12*E12*C12+I13*E13*C13+I14*E14*C14+I15*E15*C15+I16*E16*C16+I17*E17*C17+I18*E18*C18+I19*E19*C19+E20*C20*I20+I21*C21*E21+I22*C22*E22+I23*C23*E23</f>
        <v>18.84</v>
      </c>
      <c r="J24" s="10">
        <f>J7*D7*C7+J8*C8*D8+J9*C9*D9+D10*J10*C10+J11*D11*C11+J12*C12*D12+J13*C13*D13+J14*C14*D14+J15*C15*D15+J16*C16*D16+J17*C17*D17+J18*C18*D18+J19*C19*D19+C20*D20*J20+J21*D21*C21+J22*D22*C22+J23*D23*C23</f>
        <v>0</v>
      </c>
      <c r="K24" s="10">
        <f>K7*E7*C7+K8*C8*E8+K9*C9*E9+E10*K10*C10+K11*E11*C11+K12*C12*E12+K13*C13*E13+K14*C14*E14+K15*C15*E15+K16*C16*E16+K17*C17*E17+K18*C18*E18+K19*C19*E19+C20*E20*K20+K21*E21*C21+K22*E22*C22+K23*E23*C23</f>
        <v>0</v>
      </c>
      <c r="L24" s="10">
        <f>L7*C7*D7+L8*D8*C8+L9*D9*C9+C10*L10*D10+L11*C11*D11+L12*D12*C12+L13*D13*C13+L14*D14*C14+L15*D15*C15+L16*D16*C16+L17*D17*C17+L18*D18*C18+L19*D19*C19+D20*C20*L20+L21*C21*D21+L22*C22*D22+L23*C23*D23</f>
        <v>0</v>
      </c>
      <c r="M24" s="10">
        <f>M7*C7*E7+M8*E8*C8+M9*E9*C9+C10*M10*E10+M11*C11*E11+M12*E12*C12+M13*E13*C13+M14*E14*C14+M15*E15*C15+M16*E16*C16+M17*E17*C17+M18*E18*C18+M19*E19*C19+E20*C20*M20+M21*C21*E21+M22*C22*E22+M23*C23*E23</f>
        <v>0</v>
      </c>
      <c r="N24" s="10">
        <f>N7*D7*C7+N8*C8*D8+N9*C9*D9+D10*N10*C10+N11*D11*C11+N12*C12*D12+N13*C13*D13+N14*C14*D14+N15*C15*D15+N16*C16*D16+N17*C17*D17+N18*C18*D18+N19*C19*D19+C20*D20*N20+N21*D21*C21+N22*D22*C22+N23*D23*C23</f>
        <v>0</v>
      </c>
      <c r="O24" s="10">
        <f>O7*E7*C7+O8*C8*E8+O9*C9*E9+E10*O10*C10+O11*E11*C11+O12*C12*E12+O13*C13*E13+O14*C14*E14+O15*C15*E15+O16*C16*E16+O17*C17*E17+O18*C18*E18+O19*C19*E19+C20*E20*O20+O21*E21*C21+O22*E22*C22+O23*E23*C23</f>
        <v>0</v>
      </c>
      <c r="P24" s="18" t="s">
        <v>53</v>
      </c>
    </row>
    <row r="25" spans="1:16">
      <c r="A25" s="13"/>
      <c r="B25" s="13"/>
      <c r="C25" s="13"/>
      <c r="D25" s="13"/>
    </row>
    <row r="26" spans="1:16">
      <c r="A26" s="14"/>
      <c r="B26" s="13"/>
      <c r="C26" s="13"/>
      <c r="D26" s="13"/>
    </row>
    <row r="27" spans="1:16">
      <c r="A27" s="14"/>
      <c r="B27" s="14"/>
      <c r="C27" s="14"/>
      <c r="D27" s="14"/>
    </row>
    <row r="28" spans="1:16">
      <c r="A28" s="13"/>
      <c r="B28" s="14"/>
      <c r="C28" s="14"/>
      <c r="D28" s="14"/>
    </row>
    <row r="29" spans="1:16">
      <c r="A29" s="14"/>
      <c r="B29" s="13"/>
      <c r="C29" s="13"/>
      <c r="D29" s="13"/>
    </row>
    <row r="30" spans="1:16">
      <c r="A30" s="14"/>
      <c r="B30" s="14"/>
      <c r="C30" s="14"/>
      <c r="D30" s="14"/>
    </row>
    <row r="31" spans="1:16">
      <c r="A31" s="14"/>
      <c r="B31" s="13"/>
      <c r="C31" s="13"/>
      <c r="D31" s="13"/>
    </row>
    <row r="32" spans="1:16">
      <c r="A32" s="14"/>
      <c r="B32" s="14"/>
      <c r="C32" s="14"/>
      <c r="D32" s="14"/>
    </row>
    <row r="33" spans="1:4">
      <c r="A33" s="14"/>
      <c r="B33" s="13"/>
      <c r="C33" s="13"/>
      <c r="D33" s="13"/>
    </row>
    <row r="34" spans="1:4">
      <c r="A34" s="14"/>
      <c r="B34" s="14"/>
      <c r="C34" s="14"/>
      <c r="D34" s="14"/>
    </row>
    <row r="35" spans="1:4">
      <c r="A35" s="14"/>
      <c r="B35" s="14"/>
      <c r="C35" s="14"/>
      <c r="D35" s="14"/>
    </row>
    <row r="36" spans="1:4">
      <c r="A36" s="14"/>
      <c r="B36" s="14"/>
      <c r="C36" s="14"/>
      <c r="D36" s="14"/>
    </row>
    <row r="37" spans="1:4">
      <c r="A37" s="14"/>
      <c r="B37" s="13"/>
      <c r="C37" s="13"/>
      <c r="D37" s="13"/>
    </row>
    <row r="38" spans="1:4">
      <c r="A38" s="13"/>
      <c r="B38" s="14"/>
      <c r="C38" s="14"/>
      <c r="D38" s="14"/>
    </row>
    <row r="39" spans="1:4">
      <c r="A39" s="14"/>
      <c r="B39" s="13"/>
      <c r="C39" s="13"/>
      <c r="D39" s="13"/>
    </row>
    <row r="40" spans="1:4">
      <c r="A40" s="14"/>
      <c r="B40" s="14"/>
      <c r="C40" s="14"/>
      <c r="D40" s="14"/>
    </row>
    <row r="41" spans="1:4">
      <c r="A41" s="13"/>
      <c r="B41" s="14"/>
      <c r="C41" s="14"/>
      <c r="D41" s="14"/>
    </row>
    <row r="42" spans="1:4">
      <c r="A42" s="14"/>
      <c r="B42" s="14"/>
      <c r="C42" s="14"/>
      <c r="D42" s="14"/>
    </row>
    <row r="43" spans="1:4">
      <c r="A43" s="13"/>
      <c r="B43" s="13"/>
      <c r="C43" s="13"/>
      <c r="D43" s="13"/>
    </row>
    <row r="44" spans="1:4">
      <c r="A44" s="14"/>
      <c r="B44" s="14"/>
      <c r="C44" s="14"/>
      <c r="D44" s="14"/>
    </row>
    <row r="45" spans="1:4">
      <c r="A45" s="13"/>
      <c r="B45" s="13"/>
      <c r="C45" s="13"/>
      <c r="D45" s="13"/>
    </row>
    <row r="46" spans="1:4">
      <c r="A46" s="14"/>
      <c r="B46" s="14"/>
      <c r="C46" s="14"/>
      <c r="D46" s="14"/>
    </row>
    <row r="47" spans="1:4">
      <c r="A47" s="14"/>
      <c r="B47" s="14"/>
      <c r="C47" s="14"/>
      <c r="D47" s="14"/>
    </row>
    <row r="48" spans="1:4">
      <c r="A48" s="14"/>
      <c r="B48" s="14"/>
      <c r="C48" s="14"/>
      <c r="D48" s="14"/>
    </row>
    <row r="49" spans="1:6">
      <c r="A49" s="13"/>
      <c r="B49" s="14"/>
      <c r="C49" s="14"/>
      <c r="D49" s="14"/>
    </row>
    <row r="50" spans="1:6">
      <c r="A50" s="14"/>
      <c r="B50" s="14"/>
      <c r="C50" s="14"/>
      <c r="D50" s="14"/>
    </row>
    <row r="51" spans="1:6">
      <c r="A51" s="13"/>
      <c r="B51" s="14"/>
      <c r="C51" s="14"/>
      <c r="D51" s="14"/>
    </row>
    <row r="52" spans="1:6">
      <c r="A52" s="14"/>
      <c r="B52" s="14"/>
      <c r="C52" s="14"/>
      <c r="D52" s="14"/>
    </row>
    <row r="53" spans="1:6">
      <c r="A53" s="14"/>
      <c r="B53" s="14"/>
      <c r="C53" s="14"/>
      <c r="D53" s="14"/>
    </row>
    <row r="54" spans="1:6">
      <c r="A54" s="14"/>
      <c r="B54" s="14"/>
      <c r="C54" s="14"/>
      <c r="D54" s="14"/>
    </row>
    <row r="55" spans="1:6">
      <c r="A55" s="13"/>
      <c r="B55" s="13"/>
      <c r="C55" s="13"/>
      <c r="D55" s="13"/>
    </row>
    <row r="56" spans="1:6">
      <c r="A56" s="14"/>
      <c r="B56" s="14"/>
      <c r="C56" s="14"/>
      <c r="D56" s="14"/>
    </row>
    <row r="57" spans="1:6">
      <c r="A57" s="13"/>
      <c r="B57" s="14"/>
      <c r="C57" s="14"/>
      <c r="D57" s="14"/>
    </row>
    <row r="58" spans="1:6">
      <c r="A58" s="14"/>
      <c r="B58" s="13"/>
      <c r="C58" s="13"/>
      <c r="D58" s="13"/>
    </row>
    <row r="59" spans="1:6">
      <c r="A59" s="14"/>
      <c r="B59" s="14"/>
      <c r="C59" s="14"/>
      <c r="D59" s="14"/>
    </row>
    <row r="60" spans="1:6">
      <c r="A60" s="14"/>
      <c r="B60" s="14"/>
      <c r="C60" s="14"/>
      <c r="D60" s="14"/>
    </row>
    <row r="61" spans="1:6">
      <c r="A61" s="14"/>
      <c r="B61" s="14"/>
      <c r="C61" s="14"/>
      <c r="D61" s="14"/>
    </row>
    <row r="62" spans="1:6">
      <c r="A62" s="14"/>
      <c r="B62" s="14"/>
      <c r="C62" s="14"/>
      <c r="D62" s="14"/>
      <c r="F62" s="5"/>
    </row>
    <row r="63" spans="1:6">
      <c r="A63" s="14"/>
      <c r="B63" s="14"/>
      <c r="C63" s="14"/>
      <c r="D63" s="14"/>
    </row>
    <row r="64" spans="1:6">
      <c r="A64" s="14"/>
    </row>
    <row r="65" spans="1:1">
      <c r="A65" s="14"/>
    </row>
    <row r="66" spans="1:1">
      <c r="A66" s="14"/>
    </row>
    <row r="67" spans="1:1">
      <c r="A67" s="13"/>
    </row>
    <row r="68" spans="1:1">
      <c r="A68" s="14"/>
    </row>
    <row r="69" spans="1:1">
      <c r="A69" s="14"/>
    </row>
    <row r="70" spans="1:1">
      <c r="A70" s="13"/>
    </row>
    <row r="71" spans="1:1">
      <c r="A71" s="14"/>
    </row>
    <row r="72" spans="1:1">
      <c r="A72" s="14"/>
    </row>
    <row r="73" spans="1:1">
      <c r="A73" s="14"/>
    </row>
    <row r="74" spans="1:1">
      <c r="A74" s="14"/>
    </row>
    <row r="75" spans="1:1">
      <c r="A75" s="14"/>
    </row>
  </sheetData>
  <mergeCells count="5">
    <mergeCell ref="F5:G5"/>
    <mergeCell ref="H5:I5"/>
    <mergeCell ref="J5:K5"/>
    <mergeCell ref="L5:M5"/>
    <mergeCell ref="N5:O5"/>
  </mergeCells>
  <phoneticPr fontId="2" type="noConversion"/>
  <dataValidations disablePrompts="1" count="1">
    <dataValidation type="list" allowBlank="1" showInputMessage="1" showErrorMessage="1" sqref="B7 B9:B23">
      <formula1>LEGUMES</formula1>
    </dataValidation>
  </dataValidations>
  <pageMargins left="0.20833333333333334" right="8.3333333333333329E-2" top="0.984251969" bottom="0.53937007874015752" header="0.5" footer="0.5"/>
  <pageSetup paperSize="0" orientation="landscape" horizontalDpi="4294967292" vertic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P75"/>
  <sheetViews>
    <sheetView zoomScaleNormal="100" workbookViewId="0">
      <selection activeCell="J6" sqref="J6"/>
    </sheetView>
  </sheetViews>
  <sheetFormatPr baseColWidth="10" defaultColWidth="10.75" defaultRowHeight="12.75"/>
  <cols>
    <col min="1" max="1" width="4.625" style="2" customWidth="1"/>
    <col min="2" max="2" width="9.875" style="2" customWidth="1"/>
    <col min="3" max="3" width="6.625" style="2" customWidth="1"/>
    <col min="4" max="4" width="7.375" style="2" customWidth="1"/>
    <col min="5" max="5" width="7.25" style="2" customWidth="1"/>
    <col min="6" max="6" width="7.75" style="2" customWidth="1"/>
    <col min="7" max="7" width="8" style="2" customWidth="1"/>
    <col min="8" max="8" width="6.125" style="2" customWidth="1"/>
    <col min="9" max="9" width="5.375" style="2" customWidth="1"/>
    <col min="10" max="10" width="8" style="2" customWidth="1"/>
    <col min="11" max="11" width="5.375" style="2" customWidth="1"/>
    <col min="12" max="12" width="4.375" style="2" customWidth="1"/>
    <col min="13" max="13" width="5.625" style="2" customWidth="1"/>
    <col min="14" max="14" width="6.625" style="2" customWidth="1"/>
    <col min="15" max="15" width="5.875" style="2" customWidth="1"/>
    <col min="16" max="16384" width="10.75" style="2"/>
  </cols>
  <sheetData>
    <row r="1" spans="1:16">
      <c r="A1" s="1"/>
      <c r="B1" s="1"/>
      <c r="C1" s="1"/>
      <c r="D1" s="1"/>
      <c r="E1" s="1"/>
      <c r="F1" s="3"/>
      <c r="G1" s="4"/>
      <c r="H1" s="5"/>
      <c r="I1" s="6"/>
      <c r="J1" s="5"/>
      <c r="K1" s="6"/>
      <c r="L1" s="5"/>
      <c r="M1" s="6"/>
      <c r="N1" s="5"/>
      <c r="O1" s="6"/>
      <c r="P1"/>
    </row>
    <row r="2" spans="1:16">
      <c r="A2" s="1"/>
      <c r="B2" s="1"/>
      <c r="C2" s="1"/>
      <c r="D2" s="1"/>
      <c r="E2" s="1"/>
      <c r="F2" s="3"/>
      <c r="G2" s="4"/>
      <c r="H2" s="5"/>
      <c r="I2" s="12"/>
      <c r="J2" s="5"/>
      <c r="K2" s="6"/>
      <c r="L2" s="5"/>
      <c r="M2" s="6"/>
      <c r="N2" s="5"/>
      <c r="O2" s="12"/>
      <c r="P2"/>
    </row>
    <row r="3" spans="1:16">
      <c r="A3" s="1"/>
      <c r="B3" s="1"/>
      <c r="C3" s="1"/>
      <c r="D3" s="1"/>
      <c r="E3" s="1"/>
      <c r="F3" s="3"/>
      <c r="G3" s="4"/>
      <c r="H3" s="5"/>
      <c r="I3" s="12"/>
      <c r="J3" s="5"/>
      <c r="K3" s="6"/>
      <c r="L3" s="5"/>
      <c r="M3" s="6"/>
      <c r="N3" s="5"/>
      <c r="O3" s="12"/>
      <c r="P3"/>
    </row>
    <row r="4" spans="1:16">
      <c r="A4" s="1"/>
      <c r="B4" s="1"/>
      <c r="C4" s="1"/>
      <c r="D4" s="1"/>
      <c r="E4" s="1"/>
      <c r="F4" s="3"/>
      <c r="G4" s="4"/>
      <c r="H4" s="5"/>
      <c r="I4" s="12"/>
      <c r="J4" s="5"/>
      <c r="K4" s="6"/>
      <c r="L4" s="5"/>
      <c r="M4" s="6"/>
      <c r="N4" s="5"/>
      <c r="O4" s="12"/>
      <c r="P4"/>
    </row>
    <row r="5" spans="1:16">
      <c r="A5" s="15" t="s">
        <v>45</v>
      </c>
      <c r="B5" s="15" t="s">
        <v>46</v>
      </c>
      <c r="C5" s="15" t="s">
        <v>47</v>
      </c>
      <c r="D5" s="15" t="s">
        <v>48</v>
      </c>
      <c r="E5" s="16" t="s">
        <v>49</v>
      </c>
      <c r="F5" s="40" t="s">
        <v>14</v>
      </c>
      <c r="G5" s="41"/>
      <c r="H5" s="40" t="s">
        <v>15</v>
      </c>
      <c r="I5" s="42"/>
      <c r="J5" s="40" t="s">
        <v>16</v>
      </c>
      <c r="K5" s="41"/>
      <c r="L5" s="40" t="s">
        <v>17</v>
      </c>
      <c r="M5" s="41"/>
      <c r="N5" s="40"/>
      <c r="O5" s="43"/>
      <c r="P5" s="17"/>
    </row>
    <row r="6" spans="1:16">
      <c r="A6" s="19"/>
      <c r="B6" s="19"/>
      <c r="C6" s="19"/>
      <c r="D6" s="19"/>
      <c r="E6" s="19"/>
      <c r="F6" s="8" t="s">
        <v>50</v>
      </c>
      <c r="G6" s="9" t="s">
        <v>51</v>
      </c>
      <c r="H6" s="8" t="s">
        <v>50</v>
      </c>
      <c r="I6" s="9" t="s">
        <v>51</v>
      </c>
      <c r="J6" s="8" t="s">
        <v>50</v>
      </c>
      <c r="K6" s="9" t="s">
        <v>51</v>
      </c>
      <c r="L6" s="8" t="s">
        <v>50</v>
      </c>
      <c r="M6" s="9" t="s">
        <v>51</v>
      </c>
      <c r="N6" s="8" t="s">
        <v>50</v>
      </c>
      <c r="O6" s="9" t="s">
        <v>51</v>
      </c>
      <c r="P6"/>
    </row>
    <row r="7" spans="1:16">
      <c r="A7" s="7" t="s">
        <v>52</v>
      </c>
      <c r="B7" s="11" t="s">
        <v>55</v>
      </c>
      <c r="C7" s="11">
        <f>IF(B7="","",VLOOKUP(B7,DATA!A2:D101,2,0))</f>
        <v>1.5</v>
      </c>
      <c r="D7" s="11">
        <f>IF(B7="","",VLOOKUP(B7,DATA!A2:D101,3,0))</f>
        <v>1</v>
      </c>
      <c r="E7" s="11">
        <f>IF(B7="","",VLOOKUP(B7,DATA!A2:D101,4,0))</f>
        <v>1</v>
      </c>
      <c r="F7" s="5"/>
      <c r="G7" s="6"/>
      <c r="H7" s="5"/>
      <c r="I7" s="6"/>
      <c r="J7" s="5"/>
      <c r="K7" s="6"/>
      <c r="L7" s="5"/>
      <c r="M7" s="6"/>
      <c r="N7" s="5"/>
      <c r="O7" s="6"/>
      <c r="P7"/>
    </row>
    <row r="8" spans="1:16">
      <c r="A8" s="11"/>
      <c r="B8" s="11" t="s">
        <v>88</v>
      </c>
      <c r="C8" s="11">
        <f>IF(B8="","",VLOOKUP(B8,DATA!A2:D101,2,0))</f>
        <v>5.5</v>
      </c>
      <c r="D8" s="11">
        <f>VLOOKUP(B8,DATA!A2:D101,3,0)</f>
        <v>0.6</v>
      </c>
      <c r="E8" s="11">
        <f>VLOOKUP(B8,DATA!A2:D101,4,0)</f>
        <v>1.2</v>
      </c>
      <c r="F8" s="5"/>
      <c r="G8" s="6"/>
      <c r="H8" s="5"/>
      <c r="I8" s="6"/>
      <c r="J8" s="5"/>
      <c r="K8" s="6"/>
      <c r="L8" s="5"/>
      <c r="M8" s="6"/>
      <c r="N8" s="5"/>
      <c r="O8" s="6"/>
      <c r="P8"/>
    </row>
    <row r="9" spans="1:16">
      <c r="A9" s="11"/>
      <c r="B9" s="11" t="s">
        <v>3</v>
      </c>
      <c r="C9" s="11">
        <f>IF(B9="","",VLOOKUP(B9,DATA!A2:D101,2,0))</f>
        <v>15</v>
      </c>
      <c r="D9" s="11">
        <f>VLOOKUP(B9,DATA!A2:D101,3,0)</f>
        <v>0.1</v>
      </c>
      <c r="E9" s="11">
        <f>VLOOKUP(B9,DATA!A2:D101,4,0)</f>
        <v>0.2</v>
      </c>
      <c r="F9" s="5"/>
      <c r="G9" s="6"/>
      <c r="H9" s="5"/>
      <c r="I9" s="6"/>
      <c r="J9" s="5"/>
      <c r="K9" s="6"/>
      <c r="L9" s="5"/>
      <c r="M9" s="6"/>
      <c r="N9" s="5"/>
      <c r="O9" s="6"/>
      <c r="P9"/>
    </row>
    <row r="10" spans="1:16">
      <c r="A10" s="11"/>
      <c r="B10" s="11" t="s">
        <v>2</v>
      </c>
      <c r="C10" s="11">
        <f>IF(B10="","",VLOOKUP(B10,DATA!A2:D101,2,0))</f>
        <v>2.5</v>
      </c>
      <c r="D10" s="11">
        <f>VLOOKUP(B10,DATA!A2:D101,3,0)</f>
        <v>0.5</v>
      </c>
      <c r="E10" s="11">
        <f>VLOOKUP(B10,DATA!A2:D101,4,0)</f>
        <v>0.5</v>
      </c>
      <c r="F10" s="5"/>
      <c r="G10" s="6"/>
      <c r="H10" s="5"/>
      <c r="I10" s="6"/>
      <c r="J10" s="5"/>
      <c r="K10" s="6"/>
      <c r="L10" s="5"/>
      <c r="M10" s="6"/>
      <c r="N10" s="5"/>
      <c r="O10" s="6"/>
      <c r="P10"/>
    </row>
    <row r="11" spans="1:16">
      <c r="A11" s="11"/>
      <c r="B11" s="11" t="s">
        <v>4</v>
      </c>
      <c r="C11" s="11">
        <f>IF(B11="","",VLOOKUP(B11,DATA!A2:D101,2,0))</f>
        <v>1.5</v>
      </c>
      <c r="D11" s="11">
        <f>VLOOKUP(B11,DATA!A2:D101,3,0)</f>
        <v>1</v>
      </c>
      <c r="E11" s="11">
        <f>VLOOKUP(B11,DATA!A2:D101,4,0)</f>
        <v>1</v>
      </c>
      <c r="F11" s="5"/>
      <c r="G11" s="6"/>
      <c r="H11" s="5"/>
      <c r="I11" s="6"/>
      <c r="J11" s="5"/>
      <c r="K11" s="6"/>
      <c r="L11" s="5"/>
      <c r="M11" s="6"/>
      <c r="N11" s="5"/>
      <c r="O11" s="6"/>
      <c r="P11"/>
    </row>
    <row r="12" spans="1:16">
      <c r="A12" s="11"/>
      <c r="B12" s="11" t="s">
        <v>37</v>
      </c>
      <c r="C12" s="11">
        <f>IF(B12="","",VLOOKUP(B12,DATA!A2:D101,2,0))</f>
        <v>1.5</v>
      </c>
      <c r="D12" s="11">
        <f>VLOOKUP(B12,DATA!A2:D101,3,0)</f>
        <v>1</v>
      </c>
      <c r="E12" s="11">
        <f>VLOOKUP(B12,DATA!A2:D101,4,0)</f>
        <v>1</v>
      </c>
      <c r="F12" s="5"/>
      <c r="G12" s="6"/>
      <c r="H12" s="5"/>
      <c r="I12" s="6"/>
      <c r="J12" s="5"/>
      <c r="K12" s="6"/>
      <c r="L12" s="5"/>
      <c r="M12" s="6"/>
      <c r="N12" s="5"/>
      <c r="O12" s="6"/>
      <c r="P12"/>
    </row>
    <row r="13" spans="1:16">
      <c r="A13" s="11"/>
      <c r="B13" s="11" t="s">
        <v>39</v>
      </c>
      <c r="C13" s="11">
        <f>IF(B13="","",VLOOKUP(B13,DATA!A2:D101,2,0))</f>
        <v>2.25</v>
      </c>
      <c r="D13" s="11">
        <f>VLOOKUP(B13,DATA!A2:D101,3,0)</f>
        <v>1</v>
      </c>
      <c r="E13" s="11">
        <f>VLOOKUP(B13,DATA!A2:D101,4,0)</f>
        <v>1</v>
      </c>
      <c r="F13" s="5"/>
      <c r="G13" s="6"/>
      <c r="H13" s="5"/>
      <c r="I13" s="6"/>
      <c r="J13" s="5"/>
      <c r="K13" s="6"/>
      <c r="L13" s="5"/>
      <c r="M13" s="6"/>
      <c r="N13" s="5"/>
      <c r="O13" s="6"/>
      <c r="P13"/>
    </row>
    <row r="14" spans="1:16">
      <c r="A14" s="11"/>
      <c r="B14" s="11" t="s">
        <v>4</v>
      </c>
      <c r="C14" s="11">
        <f>IF(B14="","",VLOOKUP(B14,DATA!A2:D101,2,0))</f>
        <v>1.5</v>
      </c>
      <c r="D14" s="11">
        <f>VLOOKUP(B14,DATA!A2:D101,3,0)</f>
        <v>1</v>
      </c>
      <c r="E14" s="11">
        <f>VLOOKUP(B14,DATA!A2:D101,4,0)</f>
        <v>1</v>
      </c>
      <c r="F14" s="5"/>
      <c r="G14" s="6"/>
      <c r="H14" s="5"/>
      <c r="I14" s="6"/>
      <c r="J14" s="5"/>
      <c r="K14" s="6"/>
      <c r="L14" s="5"/>
      <c r="M14" s="6"/>
      <c r="N14" s="5"/>
      <c r="O14" s="6"/>
      <c r="P14"/>
    </row>
    <row r="15" spans="1:16">
      <c r="A15" s="11"/>
      <c r="B15" s="11" t="s">
        <v>56</v>
      </c>
      <c r="C15" s="11">
        <f>IF(B15="","",VLOOKUP(B15,DATA!A2:D101,2,0))</f>
        <v>7.5</v>
      </c>
      <c r="D15" s="11">
        <f>VLOOKUP(B15,DATA!A2:D101,3,0)</f>
        <v>0.4</v>
      </c>
      <c r="E15" s="11">
        <f>VLOOKUP(B15,DATA!A2:D101,4,0)</f>
        <v>0.8</v>
      </c>
      <c r="F15" s="5"/>
      <c r="G15" s="6"/>
      <c r="H15" s="5"/>
      <c r="I15" s="6"/>
      <c r="J15" s="5"/>
      <c r="K15" s="6"/>
      <c r="L15" s="5"/>
      <c r="M15" s="6"/>
      <c r="N15" s="5"/>
      <c r="O15" s="6"/>
      <c r="P15"/>
    </row>
    <row r="16" spans="1:16">
      <c r="A16" s="11"/>
      <c r="B16" s="11" t="s">
        <v>39</v>
      </c>
      <c r="C16" s="11">
        <f>IF(B16="","",VLOOKUP(B16,DATA!A2:D101,2,0))</f>
        <v>2.25</v>
      </c>
      <c r="D16" s="11">
        <f>VLOOKUP(B16,DATA!A2:D101,3,0)</f>
        <v>1</v>
      </c>
      <c r="E16" s="11">
        <f>VLOOKUP(B16,DATA!A2:D101,4,0)</f>
        <v>1</v>
      </c>
      <c r="F16" s="5"/>
      <c r="G16" s="6"/>
      <c r="H16" s="5"/>
      <c r="I16" s="6"/>
      <c r="J16" s="5"/>
      <c r="K16" s="6"/>
      <c r="L16" s="5"/>
      <c r="M16" s="6"/>
      <c r="N16" s="5"/>
      <c r="O16" s="6"/>
      <c r="P16"/>
    </row>
    <row r="17" spans="1:16">
      <c r="A17" s="11"/>
      <c r="B17" s="11" t="s">
        <v>58</v>
      </c>
      <c r="C17" s="11">
        <f>IF(B17="","",VLOOKUP(B17,DATA!A2:D101,2,0))</f>
        <v>1.5</v>
      </c>
      <c r="D17" s="11">
        <f>VLOOKUP(B17,DATA!A2:D101,3,0)</f>
        <v>1</v>
      </c>
      <c r="E17" s="11">
        <f>VLOOKUP(B17,DATA!A2:D101,4,0)</f>
        <v>1.5</v>
      </c>
      <c r="F17" s="5"/>
      <c r="G17" s="6"/>
      <c r="H17" s="5"/>
      <c r="I17" s="6"/>
      <c r="J17" s="5"/>
      <c r="K17" s="6"/>
      <c r="L17" s="5"/>
      <c r="M17" s="6"/>
      <c r="N17" s="5"/>
      <c r="O17" s="6"/>
      <c r="P17"/>
    </row>
    <row r="18" spans="1:16">
      <c r="A18" s="11"/>
      <c r="B18" s="11" t="s">
        <v>100</v>
      </c>
      <c r="C18" s="11">
        <f>IF(B18="","",VLOOKUP(B18,DATA!A2:D101,2,0))</f>
        <v>2.2000000000000002</v>
      </c>
      <c r="D18" s="11">
        <f>VLOOKUP(B18,DATA!A2:D101,3,0)</f>
        <v>1</v>
      </c>
      <c r="E18" s="11">
        <f>VLOOKUP(B18,DATA!A2:D101,4,0)</f>
        <v>2.2000000000000002</v>
      </c>
      <c r="F18" s="5"/>
      <c r="G18" s="6"/>
      <c r="H18" s="5"/>
      <c r="I18" s="6"/>
      <c r="J18" s="5"/>
      <c r="K18" s="6"/>
      <c r="L18" s="5"/>
      <c r="M18" s="6"/>
      <c r="N18" s="5"/>
      <c r="O18" s="6"/>
      <c r="P18"/>
    </row>
    <row r="19" spans="1:16">
      <c r="A19" s="11"/>
      <c r="B19" s="11" t="s">
        <v>0</v>
      </c>
      <c r="C19" s="11">
        <f>IF(B19="","",VLOOKUP(B19,DATA!A2:D101,2,0))</f>
        <v>2</v>
      </c>
      <c r="D19" s="11">
        <f>VLOOKUP(B19,DATA!A2:D101,3,0)</f>
        <v>0.4</v>
      </c>
      <c r="E19" s="11">
        <f>VLOOKUP(B19,DATA!A2:D101,4,0)</f>
        <v>0.8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/>
    </row>
    <row r="20" spans="1:16">
      <c r="A20" s="11"/>
      <c r="B20" s="11" t="s">
        <v>111</v>
      </c>
      <c r="C20" s="11">
        <f>IF(B20="","",VLOOKUP(B20,DATA!A2:D101,2,0))</f>
        <v>15</v>
      </c>
      <c r="D20" s="11">
        <f>VLOOKUP(B20,DATA!A2:D101,3,0)</f>
        <v>0.15</v>
      </c>
      <c r="E20" s="11">
        <f>VLOOKUP(B20,DATA!A2:D101,4,0)</f>
        <v>2.25</v>
      </c>
      <c r="F20" s="5"/>
      <c r="G20" s="6"/>
      <c r="H20" s="5"/>
      <c r="I20" s="6"/>
      <c r="J20" s="5"/>
      <c r="K20" s="6"/>
      <c r="L20" s="5"/>
      <c r="M20" s="6"/>
      <c r="N20" s="5"/>
      <c r="O20" s="6"/>
      <c r="P20"/>
    </row>
    <row r="21" spans="1:16">
      <c r="A21" s="11"/>
      <c r="B21" s="11" t="s">
        <v>2</v>
      </c>
      <c r="C21" s="11">
        <f>VLOOKUP(B21,DATA!A2:D101,2,0)</f>
        <v>2.5</v>
      </c>
      <c r="D21" s="11">
        <f>VLOOKUP(B21,DATA!A2:D101,3,0)</f>
        <v>0.5</v>
      </c>
      <c r="E21" s="11">
        <f>VLOOKUP(B21,DATA!A2:D101,4,0)</f>
        <v>0.5</v>
      </c>
      <c r="F21" s="5"/>
      <c r="G21" s="6"/>
      <c r="H21" s="5"/>
      <c r="I21" s="6"/>
      <c r="J21" s="5"/>
      <c r="K21" s="6"/>
      <c r="L21" s="5"/>
      <c r="M21" s="6"/>
      <c r="N21" s="5"/>
      <c r="O21" s="6"/>
      <c r="P21"/>
    </row>
    <row r="22" spans="1:16">
      <c r="A22" s="11"/>
      <c r="B22" s="11" t="s">
        <v>4</v>
      </c>
      <c r="C22" s="11">
        <f>VLOOKUP(B22,DATA!A2:D101,2,0)</f>
        <v>1.5</v>
      </c>
      <c r="D22" s="11">
        <f>VLOOKUP(B22,DATA!A2:D101,3,0)</f>
        <v>1</v>
      </c>
      <c r="E22" s="11">
        <f>VLOOKUP(B22,DATA!A2:D101,4,0)</f>
        <v>1</v>
      </c>
      <c r="F22" s="5"/>
      <c r="G22" s="6"/>
      <c r="H22" s="5"/>
      <c r="I22" s="6"/>
      <c r="J22" s="5"/>
      <c r="K22" s="6"/>
      <c r="L22" s="5"/>
      <c r="M22" s="6"/>
      <c r="N22" s="5"/>
      <c r="O22" s="6"/>
      <c r="P22"/>
    </row>
    <row r="23" spans="1:16">
      <c r="A23" s="11"/>
      <c r="B23" s="11" t="s">
        <v>111</v>
      </c>
      <c r="C23" s="11">
        <f>VLOOKUP(B23,DATA!A2:D101,2,0)</f>
        <v>15</v>
      </c>
      <c r="D23" s="11">
        <f>VLOOKUP(B23,DATA!A2:D101,3,0)</f>
        <v>0.15</v>
      </c>
      <c r="E23" s="11">
        <f>VLOOKUP(B23,DATA!A2:D101,4,0)</f>
        <v>2.25</v>
      </c>
      <c r="F23" s="5"/>
      <c r="G23" s="6"/>
      <c r="H23" s="5"/>
      <c r="I23" s="6"/>
      <c r="J23" s="5"/>
      <c r="K23" s="6"/>
      <c r="L23" s="5"/>
      <c r="M23" s="6"/>
      <c r="N23" s="5"/>
      <c r="O23" s="6"/>
      <c r="P23"/>
    </row>
    <row r="24" spans="1:16">
      <c r="A24" s="20"/>
      <c r="B24" s="21"/>
      <c r="C24" s="20"/>
      <c r="D24" s="20"/>
      <c r="E24" s="20"/>
      <c r="F24" s="10">
        <f>F7*D7*C7+F8*C8*D8+F9*C9*D9+D10*F10*C10+F11*D11*C11+F12*C12*D12+F13*C13*D13+F14*C14*D14+F15*C15*D15+F16*C16*D16+F17*C17*D17+F18*C18*D18+F19*C19*D19+C20*D20*F20+F21*D21*C21+F22*D22*C22+F23*D23*C23</f>
        <v>0</v>
      </c>
      <c r="G24" s="10">
        <f>G7*E7*C7+G8*C8*E8+G9*C9*E9+E10*G10*C10+G11*E11*C11+G12*C12*E12+G13*C13*E13+G14*C14*E14+G15*C15*E15+G16*C16*E16+G17*C17*E17+G18*C18*E18+G19*C19*E19+C20*E20*G20+G21*E21*C21+G22*E22*C22+G23*E23*C23</f>
        <v>0</v>
      </c>
      <c r="H24" s="10">
        <f>H7*C7*D7+H8*D8*C8+H9*D9*C9+C10*H10*D10+H11*C11*D11+H12*D12*C12+H13*D13*C13+H14*D14*C14+H15*D15*C15+H16*D16*C16+H17*D17*C17+H18*D18*C18+H19*D19*C19+D20*C20*H20+H21*C21*D21+H22*C22*D22+H23*C23*D23</f>
        <v>0</v>
      </c>
      <c r="I24" s="10">
        <f>I7*C7*E7+I8*E8*C8+I9*E9*C9+C10*I10*E10+I11*C11*E11+I12*E12*C12+I13*E13*C13+I14*E14*C14+I15*E15*C15+I16*E16*C16+I17*E17*C17+I18*E18*C18+I19*E19*C19+E20*C20*I20+I21*C21*E21+I22*C22*E22+I23*C23*E23</f>
        <v>0</v>
      </c>
      <c r="J24" s="10">
        <f>J7*D7*C7+J8*C8*D8+J9*C9*D9+D10*J10*C10+J11*D11*C11+J12*C12*D12+J13*C13*D13+J14*C14*D14+J15*C15*D15+J16*C16*D16+J17*C17*D17+J18*C18*D18+J19*C19*D19+C20*D20*J20+J21*D21*C21+J22*D22*C22+J23*D23*C23</f>
        <v>0</v>
      </c>
      <c r="K24" s="10">
        <f>K7*E7*C7+K8*C8*E8+K9*C9*E9+E10*K10*C10+K11*E11*C11+K12*C12*E12+K13*C13*E13+K14*C14*E14+K15*C15*E15+K16*C16*E16+K17*C17*E17+K18*C18*E18+K19*C19*E19+C20*E20*K20+K21*E21*C21+K22*E22*C22+K23*E23*C23</f>
        <v>0</v>
      </c>
      <c r="L24" s="10">
        <f>L7*C7*D7+L8*D8*C8+L9*D9*C9+C10*L10*D10+L11*C11*D11+L12*D12*C12+L13*D13*C13+L14*D14*C14+L15*D15*C15+L16*D16*C16+L17*D17*C17+L18*D18*C18+L19*D19*C19+D20*C20*L20+L21*C21*D21+L22*C22*D22+L23*C23*D23</f>
        <v>0</v>
      </c>
      <c r="M24" s="10">
        <f>M7*C7*E7+M8*E8*C8+M9*E9*C9+C10*M10*E10+M11*C11*E11+M12*E12*C12+M13*E13*C13+M14*E14*C14+M15*E15*C15+M16*E16*C16+M17*E17*C17+M18*E18*C18+M19*E19*C19+E20*C20*M20+M21*C21*E21+M22*C22*E22+M23*C23*E23</f>
        <v>0</v>
      </c>
      <c r="N24" s="10">
        <f>N7*D7*C7+N8*C8*D8+N9*C9*D9+D10*N10*C10+N11*D11*C11+N12*C12*D12+N13*C13*D13+N14*C14*D14+N15*C15*D15+N16*C16*D16+N17*C17*D17+N18*C18*D18+N19*C19*D19+C20*D20*N20+N21*D21*C21+N22*D22*C22+N23*D23*C23</f>
        <v>0</v>
      </c>
      <c r="O24" s="10">
        <f>O7*E7*C7+O8*C8*E8+O9*C9*E9+E10*O10*C10+O11*E11*C11+O12*C12*E12+O13*C13*E13+O14*C14*E14+O15*C15*E15+O16*C16*E16+O17*C17*E17+O18*C18*E18+O19*C19*E19+C20*E20*O20+O21*E21*C21+O22*E22*C22+O23*E23*C23</f>
        <v>0</v>
      </c>
      <c r="P24" s="18" t="s">
        <v>53</v>
      </c>
    </row>
    <row r="25" spans="1:16">
      <c r="A25" s="13"/>
      <c r="B25" s="13"/>
      <c r="C25" s="13"/>
      <c r="D25" s="13"/>
    </row>
    <row r="26" spans="1:16">
      <c r="A26" s="14"/>
      <c r="B26" s="14"/>
      <c r="C26" s="14"/>
      <c r="D26" s="14"/>
    </row>
    <row r="27" spans="1:16">
      <c r="A27" s="14"/>
      <c r="B27" s="14"/>
      <c r="C27" s="14"/>
      <c r="D27" s="14"/>
    </row>
    <row r="28" spans="1:16">
      <c r="A28" s="13"/>
      <c r="B28" s="13"/>
      <c r="C28" s="13"/>
      <c r="D28" s="13"/>
    </row>
    <row r="29" spans="1:16">
      <c r="A29" s="14"/>
      <c r="B29" s="14"/>
      <c r="C29" s="14"/>
      <c r="D29" s="14"/>
    </row>
    <row r="30" spans="1:16">
      <c r="A30" s="14"/>
      <c r="B30" s="14"/>
      <c r="C30" s="14"/>
      <c r="D30" s="14"/>
    </row>
    <row r="31" spans="1:16">
      <c r="A31" s="14"/>
      <c r="B31" s="14"/>
      <c r="C31" s="14"/>
      <c r="D31" s="14"/>
    </row>
    <row r="32" spans="1:16">
      <c r="A32" s="14"/>
      <c r="B32" s="14"/>
      <c r="C32" s="14"/>
      <c r="D32" s="14"/>
    </row>
    <row r="33" spans="1:4">
      <c r="A33" s="14"/>
      <c r="B33" s="14"/>
      <c r="C33" s="14"/>
      <c r="D33" s="14"/>
    </row>
    <row r="34" spans="1:4">
      <c r="A34" s="14"/>
      <c r="B34" s="14"/>
      <c r="C34" s="13"/>
      <c r="D34" s="13"/>
    </row>
    <row r="35" spans="1:4">
      <c r="A35" s="14"/>
      <c r="B35" s="14"/>
      <c r="C35" s="14"/>
      <c r="D35" s="14"/>
    </row>
    <row r="36" spans="1:4">
      <c r="A36" s="14"/>
      <c r="B36" s="14"/>
      <c r="C36" s="14"/>
      <c r="D36" s="14"/>
    </row>
    <row r="37" spans="1:4">
      <c r="A37" s="14"/>
      <c r="B37" s="14"/>
      <c r="C37" s="14"/>
      <c r="D37" s="14"/>
    </row>
    <row r="38" spans="1:4">
      <c r="A38" s="13"/>
      <c r="B38" s="13"/>
      <c r="C38" s="13"/>
      <c r="D38" s="13"/>
    </row>
    <row r="39" spans="1:4">
      <c r="A39" s="14"/>
      <c r="B39" s="14"/>
      <c r="C39" s="14"/>
      <c r="D39" s="14"/>
    </row>
    <row r="40" spans="1:4">
      <c r="A40" s="14"/>
      <c r="B40" s="14"/>
      <c r="C40" s="14"/>
      <c r="D40" s="14"/>
    </row>
    <row r="41" spans="1:4">
      <c r="A41" s="13"/>
      <c r="B41" s="13"/>
      <c r="C41" s="13"/>
      <c r="D41" s="13"/>
    </row>
    <row r="42" spans="1:4">
      <c r="A42" s="14"/>
      <c r="B42" s="14"/>
      <c r="C42" s="14"/>
      <c r="D42" s="14"/>
    </row>
    <row r="43" spans="1:4">
      <c r="A43" s="13"/>
      <c r="B43" s="13"/>
      <c r="C43" s="13"/>
      <c r="D43" s="13"/>
    </row>
    <row r="44" spans="1:4">
      <c r="A44" s="14"/>
      <c r="B44" s="14"/>
      <c r="C44" s="14"/>
      <c r="D44" s="14"/>
    </row>
    <row r="45" spans="1:4">
      <c r="A45" s="13"/>
      <c r="B45" s="13"/>
      <c r="C45" s="13"/>
      <c r="D45" s="13"/>
    </row>
    <row r="46" spans="1:4">
      <c r="A46" s="14"/>
      <c r="B46" s="14"/>
      <c r="C46" s="14"/>
      <c r="D46" s="14"/>
    </row>
    <row r="47" spans="1:4">
      <c r="A47" s="14"/>
      <c r="B47" s="14"/>
      <c r="C47" s="14"/>
      <c r="D47" s="14"/>
    </row>
    <row r="48" spans="1:4">
      <c r="A48" s="14"/>
      <c r="B48" s="14"/>
      <c r="C48" s="14"/>
      <c r="D48" s="14"/>
    </row>
    <row r="49" spans="1:4">
      <c r="A49" s="13"/>
      <c r="B49" s="13"/>
      <c r="C49" s="13"/>
      <c r="D49" s="13"/>
    </row>
    <row r="50" spans="1:4">
      <c r="A50" s="14"/>
      <c r="B50" s="14"/>
      <c r="C50" s="14"/>
      <c r="D50" s="14"/>
    </row>
    <row r="51" spans="1:4">
      <c r="A51" s="13"/>
      <c r="B51" s="13"/>
      <c r="C51" s="13"/>
      <c r="D51" s="13"/>
    </row>
    <row r="52" spans="1:4">
      <c r="A52" s="14"/>
      <c r="B52" s="14"/>
      <c r="C52" s="14"/>
      <c r="D52" s="14"/>
    </row>
    <row r="53" spans="1:4">
      <c r="A53" s="14"/>
      <c r="B53" s="14"/>
      <c r="C53" s="14"/>
      <c r="D53" s="14"/>
    </row>
    <row r="54" spans="1:4">
      <c r="A54" s="14"/>
      <c r="B54" s="14"/>
      <c r="C54" s="14"/>
      <c r="D54" s="14"/>
    </row>
    <row r="55" spans="1:4">
      <c r="A55" s="13"/>
      <c r="B55" s="13"/>
      <c r="C55" s="13"/>
      <c r="D55" s="13"/>
    </row>
    <row r="56" spans="1:4">
      <c r="A56" s="14"/>
      <c r="B56" s="14"/>
      <c r="C56" s="14"/>
      <c r="D56" s="14"/>
    </row>
    <row r="57" spans="1:4">
      <c r="A57" s="13"/>
      <c r="B57" s="13"/>
      <c r="C57" s="13"/>
      <c r="D57" s="13"/>
    </row>
    <row r="58" spans="1:4">
      <c r="A58" s="14"/>
      <c r="B58" s="14"/>
      <c r="C58" s="14"/>
      <c r="D58" s="14"/>
    </row>
    <row r="59" spans="1:4">
      <c r="A59" s="14"/>
      <c r="B59" s="14"/>
      <c r="C59" s="14"/>
      <c r="D59" s="14"/>
    </row>
    <row r="60" spans="1:4">
      <c r="A60" s="14"/>
      <c r="B60" s="14"/>
      <c r="C60" s="14"/>
      <c r="D60" s="14"/>
    </row>
    <row r="61" spans="1:4">
      <c r="A61" s="14"/>
      <c r="B61" s="14"/>
      <c r="C61" s="14"/>
      <c r="D61" s="14"/>
    </row>
    <row r="62" spans="1:4">
      <c r="A62" s="14"/>
      <c r="B62" s="14"/>
      <c r="C62" s="14"/>
      <c r="D62" s="14"/>
    </row>
    <row r="63" spans="1:4">
      <c r="A63" s="14"/>
      <c r="B63" s="14"/>
      <c r="C63" s="14"/>
      <c r="D63" s="14"/>
    </row>
    <row r="64" spans="1:4">
      <c r="A64" s="14"/>
      <c r="B64" s="14"/>
      <c r="C64" s="14"/>
      <c r="D64" s="14"/>
    </row>
    <row r="65" spans="1:6">
      <c r="A65" s="14"/>
      <c r="B65" s="14"/>
      <c r="C65" s="14"/>
      <c r="D65" s="14"/>
    </row>
    <row r="66" spans="1:6">
      <c r="A66" s="14"/>
      <c r="B66" s="14"/>
      <c r="C66" s="14"/>
      <c r="D66" s="14"/>
    </row>
    <row r="67" spans="1:6">
      <c r="A67" s="13"/>
      <c r="B67" s="13"/>
      <c r="C67" s="13"/>
      <c r="D67" s="13"/>
    </row>
    <row r="68" spans="1:6">
      <c r="A68" s="14"/>
      <c r="B68" s="14"/>
      <c r="C68" s="14"/>
      <c r="D68" s="14"/>
    </row>
    <row r="69" spans="1:6">
      <c r="A69" s="14"/>
      <c r="B69" s="14"/>
      <c r="C69" s="14"/>
      <c r="D69" s="14"/>
    </row>
    <row r="70" spans="1:6">
      <c r="A70" s="13"/>
      <c r="B70" s="13"/>
      <c r="C70" s="13"/>
      <c r="D70" s="13"/>
    </row>
    <row r="71" spans="1:6">
      <c r="A71" s="14"/>
      <c r="B71" s="14"/>
      <c r="C71" s="14"/>
      <c r="D71" s="14"/>
    </row>
    <row r="72" spans="1:6">
      <c r="A72" s="14"/>
      <c r="B72" s="14"/>
      <c r="C72" s="14"/>
      <c r="D72" s="14"/>
    </row>
    <row r="73" spans="1:6">
      <c r="A73" s="14"/>
      <c r="B73" s="14"/>
      <c r="C73" s="14"/>
      <c r="D73" s="14"/>
    </row>
    <row r="74" spans="1:6">
      <c r="A74" s="14"/>
      <c r="B74" s="14"/>
      <c r="C74" s="14"/>
      <c r="D74" s="14"/>
      <c r="F74" s="5"/>
    </row>
    <row r="75" spans="1:6">
      <c r="A75" s="14"/>
      <c r="B75" s="14"/>
      <c r="C75" s="14"/>
      <c r="D75" s="14"/>
    </row>
  </sheetData>
  <mergeCells count="5">
    <mergeCell ref="F5:G5"/>
    <mergeCell ref="H5:I5"/>
    <mergeCell ref="J5:K5"/>
    <mergeCell ref="L5:M5"/>
    <mergeCell ref="N5:O5"/>
  </mergeCells>
  <phoneticPr fontId="2" type="noConversion"/>
  <dataValidations count="1">
    <dataValidation type="list" allowBlank="1" showInputMessage="1" showErrorMessage="1" sqref="B7 B9:B23">
      <formula1>LEGUMES</formula1>
    </dataValidation>
  </dataValidations>
  <pageMargins left="0.20833333333333334" right="8.3333333333333329E-2" top="0.984251969" bottom="0.53937007874015752" header="0.5" footer="0.5"/>
  <pageSetup paperSize="0" orientation="landscape" horizontalDpi="4294967292" verticalDpi="429496729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P75"/>
  <sheetViews>
    <sheetView zoomScaleNormal="100" workbookViewId="0">
      <selection activeCell="P5" sqref="P5"/>
    </sheetView>
  </sheetViews>
  <sheetFormatPr baseColWidth="10" defaultColWidth="10.75" defaultRowHeight="12.75"/>
  <cols>
    <col min="1" max="1" width="4.625" style="2" customWidth="1"/>
    <col min="2" max="2" width="9.875" style="2" customWidth="1"/>
    <col min="3" max="3" width="6.625" style="2" customWidth="1"/>
    <col min="4" max="4" width="7.375" style="2" customWidth="1"/>
    <col min="5" max="5" width="7.25" style="2" customWidth="1"/>
    <col min="6" max="6" width="7.75" style="2" customWidth="1"/>
    <col min="7" max="7" width="8" style="2" customWidth="1"/>
    <col min="8" max="8" width="6.125" style="2" customWidth="1"/>
    <col min="9" max="9" width="5.375" style="2" customWidth="1"/>
    <col min="10" max="10" width="8" style="2" customWidth="1"/>
    <col min="11" max="11" width="5.375" style="2" customWidth="1"/>
    <col min="12" max="12" width="4.375" style="2" customWidth="1"/>
    <col min="13" max="13" width="5.625" style="2" customWidth="1"/>
    <col min="14" max="14" width="6.625" style="2" customWidth="1"/>
    <col min="15" max="15" width="5.875" style="2" customWidth="1"/>
    <col min="16" max="16384" width="10.75" style="2"/>
  </cols>
  <sheetData>
    <row r="1" spans="1:16">
      <c r="A1" s="1"/>
      <c r="B1" s="1"/>
      <c r="C1" s="1"/>
      <c r="D1" s="1"/>
      <c r="E1" s="1"/>
      <c r="F1" s="3"/>
      <c r="G1" s="4"/>
      <c r="H1" s="5"/>
      <c r="I1" s="6"/>
      <c r="J1" s="5"/>
      <c r="K1" s="6"/>
      <c r="L1" s="5"/>
      <c r="M1" s="6"/>
      <c r="N1" s="5"/>
      <c r="O1" s="6"/>
      <c r="P1"/>
    </row>
    <row r="2" spans="1:16">
      <c r="A2" s="1"/>
      <c r="B2" s="1"/>
      <c r="C2" s="1"/>
      <c r="D2" s="1"/>
      <c r="E2" s="1"/>
      <c r="F2" s="3"/>
      <c r="G2" s="4"/>
      <c r="H2" s="5"/>
      <c r="I2" s="12"/>
      <c r="J2" s="5"/>
      <c r="K2" s="6"/>
      <c r="L2" s="5"/>
      <c r="M2" s="6"/>
      <c r="N2" s="5"/>
      <c r="O2" s="12"/>
      <c r="P2"/>
    </row>
    <row r="3" spans="1:16">
      <c r="A3" s="1"/>
      <c r="B3" s="1"/>
      <c r="C3" s="1"/>
      <c r="D3" s="1"/>
      <c r="E3" s="1"/>
      <c r="F3" s="3"/>
      <c r="G3" s="4"/>
      <c r="H3" s="5"/>
      <c r="I3" s="12"/>
      <c r="J3" s="5"/>
      <c r="K3" s="6"/>
      <c r="L3" s="5"/>
      <c r="M3" s="6"/>
      <c r="N3" s="5"/>
      <c r="O3" s="12"/>
      <c r="P3"/>
    </row>
    <row r="4" spans="1:16">
      <c r="A4" s="1"/>
      <c r="B4" s="1"/>
      <c r="C4" s="1"/>
      <c r="D4" s="1"/>
      <c r="E4" s="1"/>
      <c r="F4" s="3"/>
      <c r="G4" s="4"/>
      <c r="H4" s="5"/>
      <c r="I4" s="12"/>
      <c r="J4" s="5"/>
      <c r="K4" s="6"/>
      <c r="L4" s="5"/>
      <c r="M4" s="6"/>
      <c r="N4" s="5"/>
      <c r="O4" s="12"/>
      <c r="P4"/>
    </row>
    <row r="5" spans="1:16">
      <c r="A5" s="15" t="s">
        <v>45</v>
      </c>
      <c r="B5" s="15" t="s">
        <v>46</v>
      </c>
      <c r="C5" s="15" t="s">
        <v>47</v>
      </c>
      <c r="D5" s="15" t="s">
        <v>48</v>
      </c>
      <c r="E5" s="16" t="s">
        <v>49</v>
      </c>
      <c r="F5" s="40" t="s">
        <v>18</v>
      </c>
      <c r="G5" s="41"/>
      <c r="H5" s="40" t="s">
        <v>19</v>
      </c>
      <c r="I5" s="42"/>
      <c r="J5" s="40" t="s">
        <v>20</v>
      </c>
      <c r="K5" s="41"/>
      <c r="L5" s="40" t="s">
        <v>21</v>
      </c>
      <c r="M5" s="41"/>
      <c r="N5" s="40" t="s">
        <v>22</v>
      </c>
      <c r="O5" s="43"/>
      <c r="P5" s="17"/>
    </row>
    <row r="6" spans="1:16">
      <c r="A6" s="19"/>
      <c r="B6" s="19"/>
      <c r="C6" s="19"/>
      <c r="D6" s="19"/>
      <c r="E6" s="19"/>
      <c r="F6" s="8" t="s">
        <v>50</v>
      </c>
      <c r="G6" s="9" t="s">
        <v>51</v>
      </c>
      <c r="H6" s="8" t="s">
        <v>50</v>
      </c>
      <c r="I6" s="9" t="s">
        <v>51</v>
      </c>
      <c r="J6" s="8" t="s">
        <v>50</v>
      </c>
      <c r="K6" s="9" t="s">
        <v>51</v>
      </c>
      <c r="L6" s="8" t="s">
        <v>50</v>
      </c>
      <c r="M6" s="9" t="s">
        <v>51</v>
      </c>
      <c r="N6" s="8" t="s">
        <v>50</v>
      </c>
      <c r="O6" s="9" t="s">
        <v>51</v>
      </c>
      <c r="P6"/>
    </row>
    <row r="7" spans="1:16">
      <c r="A7" s="7" t="s">
        <v>52</v>
      </c>
      <c r="B7" s="11" t="s">
        <v>55</v>
      </c>
      <c r="C7" s="11">
        <f>IF(B7="","",VLOOKUP(B7,DATA!A2:D101,2,0))</f>
        <v>1.5</v>
      </c>
      <c r="D7" s="11">
        <f>IF(B7="","",VLOOKUP(B7,DATA!A2:D101,3,0))</f>
        <v>1</v>
      </c>
      <c r="E7" s="11">
        <f>IF(B7="","",VLOOKUP(B7,DATA!A2:D101,4,0))</f>
        <v>1</v>
      </c>
      <c r="F7" s="5"/>
      <c r="G7" s="6"/>
      <c r="H7" s="5"/>
      <c r="I7" s="6"/>
      <c r="J7" s="5"/>
      <c r="K7" s="6"/>
      <c r="L7" s="5"/>
      <c r="M7" s="6"/>
      <c r="N7" s="5"/>
      <c r="O7" s="6"/>
      <c r="P7"/>
    </row>
    <row r="8" spans="1:16">
      <c r="A8" s="11"/>
      <c r="B8" s="11" t="s">
        <v>88</v>
      </c>
      <c r="C8" s="11">
        <f>IF(B8="","",VLOOKUP(B8,DATA!A2:D101,2,0))</f>
        <v>5.5</v>
      </c>
      <c r="D8" s="11">
        <f>VLOOKUP(B8,DATA!A2:D101,3,0)</f>
        <v>0.6</v>
      </c>
      <c r="E8" s="11">
        <f>VLOOKUP(B8,DATA!A2:D101,4,0)</f>
        <v>1.2</v>
      </c>
      <c r="F8" s="5"/>
      <c r="G8" s="6"/>
      <c r="H8" s="5"/>
      <c r="I8" s="6"/>
      <c r="J8" s="5"/>
      <c r="K8" s="6"/>
      <c r="L8" s="5"/>
      <c r="M8" s="6"/>
      <c r="N8" s="5"/>
      <c r="O8" s="6"/>
      <c r="P8"/>
    </row>
    <row r="9" spans="1:16">
      <c r="A9" s="11"/>
      <c r="B9" s="11" t="s">
        <v>3</v>
      </c>
      <c r="C9" s="11">
        <f>IF(B9="","",VLOOKUP(B9,DATA!A2:D101,2,0))</f>
        <v>15</v>
      </c>
      <c r="D9" s="11">
        <f>VLOOKUP(B9,DATA!A2:D101,3,0)</f>
        <v>0.1</v>
      </c>
      <c r="E9" s="11">
        <f>VLOOKUP(B9,DATA!A2:D101,4,0)</f>
        <v>0.2</v>
      </c>
      <c r="F9" s="5"/>
      <c r="G9" s="6"/>
      <c r="H9" s="5"/>
      <c r="I9" s="6"/>
      <c r="J9" s="5"/>
      <c r="K9" s="6"/>
      <c r="L9" s="5"/>
      <c r="M9" s="6"/>
      <c r="N9" s="5"/>
      <c r="O9" s="6"/>
      <c r="P9"/>
    </row>
    <row r="10" spans="1:16">
      <c r="A10" s="11"/>
      <c r="B10" s="11" t="s">
        <v>2</v>
      </c>
      <c r="C10" s="11">
        <f>IF(B10="","",VLOOKUP(B10,DATA!A2:D101,2,0))</f>
        <v>2.5</v>
      </c>
      <c r="D10" s="11">
        <f>VLOOKUP(B10,DATA!A2:D101,3,0)</f>
        <v>0.5</v>
      </c>
      <c r="E10" s="11">
        <f>VLOOKUP(B10,DATA!A2:D101,4,0)</f>
        <v>0.5</v>
      </c>
      <c r="F10" s="5"/>
      <c r="G10" s="6"/>
      <c r="H10" s="5"/>
      <c r="I10" s="6"/>
      <c r="J10" s="5"/>
      <c r="K10" s="6"/>
      <c r="L10" s="5"/>
      <c r="M10" s="6"/>
      <c r="N10" s="5"/>
      <c r="O10" s="6"/>
      <c r="P10"/>
    </row>
    <row r="11" spans="1:16">
      <c r="A11" s="11"/>
      <c r="B11" s="11" t="s">
        <v>4</v>
      </c>
      <c r="C11" s="11">
        <f>IF(B11="","",VLOOKUP(B11,DATA!A2:D101,2,0))</f>
        <v>1.5</v>
      </c>
      <c r="D11" s="11">
        <f>VLOOKUP(B11,DATA!A2:D101,3,0)</f>
        <v>1</v>
      </c>
      <c r="E11" s="11">
        <f>VLOOKUP(B11,DATA!A2:D101,4,0)</f>
        <v>1</v>
      </c>
      <c r="F11" s="5"/>
      <c r="G11" s="6"/>
      <c r="H11" s="5"/>
      <c r="I11" s="6"/>
      <c r="J11" s="5"/>
      <c r="K11" s="6"/>
      <c r="L11" s="5"/>
      <c r="M11" s="6"/>
      <c r="N11" s="5"/>
      <c r="O11" s="6"/>
      <c r="P11"/>
    </row>
    <row r="12" spans="1:16">
      <c r="A12" s="11"/>
      <c r="B12" s="11" t="s">
        <v>37</v>
      </c>
      <c r="C12" s="11">
        <f>IF(B12="","",VLOOKUP(B12,DATA!A2:D101,2,0))</f>
        <v>1.5</v>
      </c>
      <c r="D12" s="11">
        <f>VLOOKUP(B12,DATA!A2:D101,3,0)</f>
        <v>1</v>
      </c>
      <c r="E12" s="11">
        <f>VLOOKUP(B12,DATA!A2:D101,4,0)</f>
        <v>1</v>
      </c>
      <c r="F12" s="5"/>
      <c r="G12" s="6"/>
      <c r="H12" s="5"/>
      <c r="I12" s="6"/>
      <c r="J12" s="5"/>
      <c r="K12" s="6"/>
      <c r="L12" s="5"/>
      <c r="M12" s="6"/>
      <c r="N12" s="5"/>
      <c r="O12" s="6"/>
      <c r="P12"/>
    </row>
    <row r="13" spans="1:16">
      <c r="A13" s="11"/>
      <c r="B13" s="11" t="s">
        <v>39</v>
      </c>
      <c r="C13" s="11">
        <f>IF(B13="","",VLOOKUP(B13,DATA!A2:D101,2,0))</f>
        <v>2.25</v>
      </c>
      <c r="D13" s="11">
        <f>VLOOKUP(B13,DATA!A2:D101,3,0)</f>
        <v>1</v>
      </c>
      <c r="E13" s="11">
        <f>VLOOKUP(B13,DATA!A2:D101,4,0)</f>
        <v>1</v>
      </c>
      <c r="F13" s="5"/>
      <c r="G13" s="6"/>
      <c r="H13" s="5"/>
      <c r="I13" s="6"/>
      <c r="J13" s="5"/>
      <c r="K13" s="6"/>
      <c r="L13" s="5"/>
      <c r="M13" s="6"/>
      <c r="N13" s="5"/>
      <c r="O13" s="6"/>
      <c r="P13"/>
    </row>
    <row r="14" spans="1:16">
      <c r="A14" s="11"/>
      <c r="B14" s="11" t="s">
        <v>4</v>
      </c>
      <c r="C14" s="11">
        <f>IF(B14="","",VLOOKUP(B14,DATA!A2:D101,2,0))</f>
        <v>1.5</v>
      </c>
      <c r="D14" s="11">
        <f>VLOOKUP(B14,DATA!A2:D101,3,0)</f>
        <v>1</v>
      </c>
      <c r="E14" s="11">
        <f>VLOOKUP(B14,DATA!A2:D101,4,0)</f>
        <v>1</v>
      </c>
      <c r="F14" s="5"/>
      <c r="G14" s="6"/>
      <c r="H14" s="5"/>
      <c r="I14" s="6"/>
      <c r="J14" s="5"/>
      <c r="K14" s="6"/>
      <c r="L14" s="5"/>
      <c r="M14" s="6"/>
      <c r="N14" s="5"/>
      <c r="O14" s="6"/>
      <c r="P14"/>
    </row>
    <row r="15" spans="1:16">
      <c r="A15" s="11"/>
      <c r="B15" s="11" t="s">
        <v>56</v>
      </c>
      <c r="C15" s="11">
        <f>IF(B15="","",VLOOKUP(B15,DATA!A2:D101,2,0))</f>
        <v>7.5</v>
      </c>
      <c r="D15" s="11">
        <f>VLOOKUP(B15,DATA!A2:D101,3,0)</f>
        <v>0.4</v>
      </c>
      <c r="E15" s="11">
        <f>VLOOKUP(B15,DATA!A2:D101,4,0)</f>
        <v>0.8</v>
      </c>
      <c r="F15" s="5"/>
      <c r="G15" s="6"/>
      <c r="H15" s="5"/>
      <c r="I15" s="6"/>
      <c r="J15" s="5"/>
      <c r="K15" s="6"/>
      <c r="L15" s="5"/>
      <c r="M15" s="6"/>
      <c r="N15" s="5"/>
      <c r="O15" s="6"/>
      <c r="P15"/>
    </row>
    <row r="16" spans="1:16">
      <c r="A16" s="11"/>
      <c r="B16" s="11" t="s">
        <v>39</v>
      </c>
      <c r="C16" s="11">
        <f>IF(B16="","",VLOOKUP(B16,DATA!A2:D101,2,0))</f>
        <v>2.25</v>
      </c>
      <c r="D16" s="11">
        <f>VLOOKUP(B16,DATA!A2:D101,3,0)</f>
        <v>1</v>
      </c>
      <c r="E16" s="11">
        <f>VLOOKUP(B16,DATA!A2:D101,4,0)</f>
        <v>1</v>
      </c>
      <c r="F16" s="5"/>
      <c r="G16" s="6"/>
      <c r="H16" s="5"/>
      <c r="I16" s="6"/>
      <c r="J16" s="5"/>
      <c r="K16" s="6"/>
      <c r="L16" s="5"/>
      <c r="M16" s="6"/>
      <c r="N16" s="5"/>
      <c r="O16" s="6"/>
      <c r="P16"/>
    </row>
    <row r="17" spans="1:16">
      <c r="A17" s="11"/>
      <c r="B17" s="11" t="s">
        <v>58</v>
      </c>
      <c r="C17" s="11">
        <f>IF(B17="","",VLOOKUP(B17,DATA!A2:D101,2,0))</f>
        <v>1.5</v>
      </c>
      <c r="D17" s="11">
        <f>VLOOKUP(B17,DATA!A2:D101,3,0)</f>
        <v>1</v>
      </c>
      <c r="E17" s="11">
        <f>VLOOKUP(B17,DATA!A2:D101,4,0)</f>
        <v>1.5</v>
      </c>
      <c r="F17" s="5"/>
      <c r="G17" s="6"/>
      <c r="H17" s="5"/>
      <c r="I17" s="6"/>
      <c r="J17" s="5"/>
      <c r="K17" s="6"/>
      <c r="L17" s="5"/>
      <c r="M17" s="6"/>
      <c r="N17" s="5"/>
      <c r="O17" s="6"/>
      <c r="P17"/>
    </row>
    <row r="18" spans="1:16">
      <c r="A18" s="11"/>
      <c r="B18" s="11" t="s">
        <v>100</v>
      </c>
      <c r="C18" s="11">
        <f>IF(B18="","",VLOOKUP(B18,DATA!A2:D101,2,0))</f>
        <v>2.2000000000000002</v>
      </c>
      <c r="D18" s="11">
        <f>VLOOKUP(B18,DATA!A2:D101,3,0)</f>
        <v>1</v>
      </c>
      <c r="E18" s="11">
        <f>VLOOKUP(B18,DATA!A2:D101,4,0)</f>
        <v>2.2000000000000002</v>
      </c>
      <c r="F18" s="5"/>
      <c r="G18" s="6"/>
      <c r="H18" s="5"/>
      <c r="I18" s="6"/>
      <c r="J18" s="5"/>
      <c r="K18" s="6"/>
      <c r="L18" s="5"/>
      <c r="M18" s="6"/>
      <c r="N18" s="5"/>
      <c r="O18" s="6"/>
      <c r="P18"/>
    </row>
    <row r="19" spans="1:16">
      <c r="A19" s="11"/>
      <c r="B19" s="11" t="s">
        <v>0</v>
      </c>
      <c r="C19" s="11">
        <f>IF(B19="","",VLOOKUP(B19,DATA!A2:D101,2,0))</f>
        <v>2</v>
      </c>
      <c r="D19" s="11">
        <f>VLOOKUP(B19,DATA!A2:D101,3,0)</f>
        <v>0.4</v>
      </c>
      <c r="E19" s="11">
        <f>VLOOKUP(B19,DATA!A2:D101,4,0)</f>
        <v>0.8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/>
    </row>
    <row r="20" spans="1:16">
      <c r="A20" s="11"/>
      <c r="B20" s="11" t="s">
        <v>111</v>
      </c>
      <c r="C20" s="11">
        <f>IF(B20="","",VLOOKUP(B20,DATA!A2:D101,2,0))</f>
        <v>15</v>
      </c>
      <c r="D20" s="11">
        <f>VLOOKUP(B20,DATA!A2:D101,3,0)</f>
        <v>0.15</v>
      </c>
      <c r="E20" s="11">
        <f>VLOOKUP(B20,DATA!A2:D101,4,0)</f>
        <v>2.25</v>
      </c>
      <c r="F20" s="5"/>
      <c r="G20" s="6"/>
      <c r="H20" s="5"/>
      <c r="I20" s="6"/>
      <c r="J20" s="5"/>
      <c r="K20" s="6"/>
      <c r="L20" s="5"/>
      <c r="M20" s="6"/>
      <c r="N20" s="5"/>
      <c r="O20" s="6"/>
      <c r="P20"/>
    </row>
    <row r="21" spans="1:16">
      <c r="A21" s="11"/>
      <c r="B21" s="11" t="s">
        <v>2</v>
      </c>
      <c r="C21" s="11">
        <f>VLOOKUP(B21,DATA!A2:D101,2,0)</f>
        <v>2.5</v>
      </c>
      <c r="D21" s="11">
        <f>VLOOKUP(B21,DATA!A2:D101,3,0)</f>
        <v>0.5</v>
      </c>
      <c r="E21" s="11">
        <f>VLOOKUP(B21,DATA!A2:D101,4,0)</f>
        <v>0.5</v>
      </c>
      <c r="F21" s="5"/>
      <c r="G21" s="6"/>
      <c r="H21" s="5"/>
      <c r="I21" s="6"/>
      <c r="J21" s="5"/>
      <c r="K21" s="6"/>
      <c r="L21" s="5"/>
      <c r="M21" s="6"/>
      <c r="N21" s="5"/>
      <c r="O21" s="6"/>
      <c r="P21"/>
    </row>
    <row r="22" spans="1:16">
      <c r="A22" s="11"/>
      <c r="B22" s="11" t="s">
        <v>4</v>
      </c>
      <c r="C22" s="11">
        <f>VLOOKUP(B22,DATA!A2:D101,2,0)</f>
        <v>1.5</v>
      </c>
      <c r="D22" s="11">
        <f>VLOOKUP(B22,DATA!A2:D101,3,0)</f>
        <v>1</v>
      </c>
      <c r="E22" s="11">
        <f>VLOOKUP(B22,DATA!A2:D101,4,0)</f>
        <v>1</v>
      </c>
      <c r="F22" s="5"/>
      <c r="G22" s="6"/>
      <c r="H22" s="5"/>
      <c r="I22" s="6"/>
      <c r="J22" s="5"/>
      <c r="K22" s="6"/>
      <c r="L22" s="5"/>
      <c r="M22" s="6"/>
      <c r="N22" s="5"/>
      <c r="O22" s="6"/>
      <c r="P22"/>
    </row>
    <row r="23" spans="1:16">
      <c r="A23" s="11"/>
      <c r="B23" s="11" t="s">
        <v>111</v>
      </c>
      <c r="C23" s="11">
        <f>VLOOKUP(B23,DATA!A2:D101,2,0)</f>
        <v>15</v>
      </c>
      <c r="D23" s="11">
        <f>VLOOKUP(B23,DATA!A2:D101,3,0)</f>
        <v>0.15</v>
      </c>
      <c r="E23" s="11">
        <f>VLOOKUP(B23,DATA!A2:D101,4,0)</f>
        <v>2.25</v>
      </c>
      <c r="F23" s="5"/>
      <c r="G23" s="6"/>
      <c r="H23" s="5"/>
      <c r="I23" s="6"/>
      <c r="J23" s="5"/>
      <c r="K23" s="6"/>
      <c r="L23" s="5"/>
      <c r="M23" s="6"/>
      <c r="N23" s="5"/>
      <c r="O23" s="6"/>
      <c r="P23"/>
    </row>
    <row r="24" spans="1:16">
      <c r="A24" s="20"/>
      <c r="B24" s="21"/>
      <c r="C24" s="20"/>
      <c r="D24" s="20"/>
      <c r="E24" s="20"/>
      <c r="F24" s="10">
        <f>F7*D7*C7+F8*C8*D8+F9*C9*D9+D10*F10*C10+F11*D11*C11+F12*C12*D12+F13*C13*D13+F14*C14*D14+F15*C15*D15+F16*C16*D16+F17*C17*D17+F18*C18*D18+F19*C19*D19+C20*D20*F20+F21*D21*C21+F22*D22*C22+F23*D23*C23</f>
        <v>0</v>
      </c>
      <c r="G24" s="10">
        <f>G7*E7*C7+G8*C8*E8+G9*C9*E9+E10*G10*C10+G11*E11*C11+G12*C12*E12+G13*C13*E13+G14*C14*E14+G15*C15*E15+G16*C16*E16+G17*C17*E17+G18*C18*E18+G19*C19*E19+C20*E20*G20+G21*E21*C21+G22*E22*C22+G23*E23*C23</f>
        <v>0</v>
      </c>
      <c r="H24" s="10">
        <f>H7*C7*D7+H8*D8*C8+H9*D9*C9+C10*H10*D10+H11*C11*D11+H12*D12*C12+H13*D13*C13+H14*D14*C14+H15*D15*C15+H16*D16*C16+H17*D17*C17+H18*D18*C18+H19*D19*C19+D20*C20*H20+H21*C21*D21+H22*C22*D22+H23*C23*D23</f>
        <v>0</v>
      </c>
      <c r="I24" s="10">
        <f>I7*C7*E7+I8*E8*C8+I9*E9*C9+C10*I10*E10+I11*C11*E11+I12*E12*C12+I13*E13*C13+I14*E14*C14+I15*E15*C15+I16*E16*C16+I17*E17*C17+I18*E18*C18+I19*E19*C19+E20*C20*I20+I21*C21*E21+I22*C22*E22+I23*C23*E23</f>
        <v>0</v>
      </c>
      <c r="J24" s="10">
        <f>J7*D7*C7+J8*C8*D8+J9*C9*D9+D10*J10*C10+J11*D11*C11+J12*C12*D12+J13*C13*D13+J14*C14*D14+J15*C15*D15+J16*C16*D16+J17*C17*D17+J18*C18*D18+J19*C19*D19+C20*D20*J20+J21*D21*C21+J22*D22*C22+J23*D23*C23</f>
        <v>0</v>
      </c>
      <c r="K24" s="10">
        <f>K7*E7*C7+K8*C8*E8+K9*C9*E9+E10*K10*C10+K11*E11*C11+K12*C12*E12+K13*C13*E13+K14*C14*E14+K15*C15*E15+K16*C16*E16+K17*C17*E17+K18*C18*E18+K19*C19*E19+C20*E20*K20+K21*E21*C21+K22*E22*C22+K23*E23*C23</f>
        <v>0</v>
      </c>
      <c r="L24" s="10">
        <f>L7*C7*D7+L8*D8*C8+L9*D9*C9+C10*L10*D10+L11*C11*D11+L12*D12*C12+L13*D13*C13+L14*D14*C14+L15*D15*C15+L16*D16*C16+L17*D17*C17+L18*D18*C18+L19*D19*C19+D20*C20*L20+L21*C21*D21+L22*C22*D22+L23*C23*D23</f>
        <v>0</v>
      </c>
      <c r="M24" s="10">
        <f>M7*C7*E7+M8*E8*C8+M9*E9*C9+C10*M10*E10+M11*C11*E11+M12*E12*C12+M13*E13*C13+M14*E14*C14+M15*E15*C15+M16*E16*C16+M17*E17*C17+M18*E18*C18+M19*E19*C19+E20*C20*M20+M21*C21*E21+M22*C22*E22+M23*C23*E23</f>
        <v>0</v>
      </c>
      <c r="N24" s="10">
        <f>N7*D7*C7+N8*C8*D8+N9*C9*D9+D10*N10*C10+N11*D11*C11+N12*C12*D12+N13*C13*D13+N14*C14*D14+N15*C15*D15+N16*C16*D16+N17*C17*D17+N18*C18*D18+N19*C19*D19+C20*D20*N20+N21*D21*C21+N22*D22*C22+N23*D23*C23</f>
        <v>0</v>
      </c>
      <c r="O24" s="10">
        <f>O7*E7*C7+O8*C8*E8+O9*C9*E9+E10*O10*C10+O11*E11*C11+O12*C12*E12+O13*C13*E13+O14*C14*E14+O15*C15*E15+O16*C16*E16+O17*C17*E17+O18*C18*E18+O19*C19*E19+C20*E20*O20+O21*E21*C21+O22*E22*C22+O23*E23*C23</f>
        <v>0</v>
      </c>
      <c r="P24" s="18" t="s">
        <v>53</v>
      </c>
    </row>
    <row r="25" spans="1:16">
      <c r="A25" s="13"/>
      <c r="B25" s="13"/>
      <c r="C25" s="13"/>
      <c r="D25" s="13"/>
    </row>
    <row r="26" spans="1:16">
      <c r="A26" s="14"/>
      <c r="B26" s="14"/>
      <c r="C26" s="14"/>
      <c r="D26" s="14"/>
    </row>
    <row r="27" spans="1:16">
      <c r="A27" s="14"/>
      <c r="B27" s="14"/>
      <c r="C27" s="14"/>
      <c r="D27" s="14"/>
    </row>
    <row r="28" spans="1:16">
      <c r="A28" s="13"/>
      <c r="B28" s="13"/>
      <c r="C28" s="13"/>
      <c r="D28" s="13"/>
    </row>
    <row r="29" spans="1:16">
      <c r="A29" s="14"/>
      <c r="B29" s="14"/>
      <c r="C29" s="14"/>
      <c r="D29" s="14"/>
    </row>
    <row r="30" spans="1:16">
      <c r="A30" s="14"/>
      <c r="B30" s="14"/>
      <c r="C30" s="14"/>
      <c r="D30" s="14"/>
    </row>
    <row r="31" spans="1:16">
      <c r="A31" s="14"/>
      <c r="B31" s="14"/>
      <c r="C31" s="14"/>
      <c r="D31" s="14"/>
    </row>
    <row r="32" spans="1:16">
      <c r="A32" s="14"/>
      <c r="B32" s="14"/>
      <c r="C32" s="14"/>
      <c r="D32" s="14"/>
    </row>
    <row r="33" spans="1:4">
      <c r="A33" s="14"/>
      <c r="B33" s="14"/>
      <c r="C33" s="14"/>
      <c r="D33" s="14"/>
    </row>
    <row r="34" spans="1:4">
      <c r="A34" s="14"/>
      <c r="B34" s="14"/>
      <c r="C34" s="13"/>
      <c r="D34" s="13"/>
    </row>
    <row r="35" spans="1:4">
      <c r="A35" s="14"/>
      <c r="B35" s="14"/>
      <c r="C35" s="14"/>
      <c r="D35" s="14"/>
    </row>
    <row r="36" spans="1:4">
      <c r="A36" s="14"/>
      <c r="B36" s="14"/>
      <c r="C36" s="14"/>
      <c r="D36" s="14"/>
    </row>
    <row r="37" spans="1:4">
      <c r="A37" s="14"/>
      <c r="B37" s="14"/>
      <c r="C37" s="14"/>
      <c r="D37" s="14"/>
    </row>
    <row r="38" spans="1:4">
      <c r="A38" s="13"/>
      <c r="B38" s="13"/>
      <c r="C38" s="13"/>
      <c r="D38" s="13"/>
    </row>
    <row r="39" spans="1:4">
      <c r="A39" s="14"/>
      <c r="B39" s="14"/>
      <c r="C39" s="14"/>
      <c r="D39" s="14"/>
    </row>
    <row r="40" spans="1:4">
      <c r="A40" s="14"/>
      <c r="B40" s="14"/>
      <c r="C40" s="14"/>
      <c r="D40" s="14"/>
    </row>
    <row r="41" spans="1:4">
      <c r="A41" s="13"/>
      <c r="B41" s="13"/>
      <c r="C41" s="13"/>
      <c r="D41" s="13"/>
    </row>
    <row r="42" spans="1:4">
      <c r="A42" s="14"/>
      <c r="B42" s="14"/>
      <c r="C42" s="14"/>
      <c r="D42" s="14"/>
    </row>
    <row r="43" spans="1:4">
      <c r="A43" s="13"/>
      <c r="B43" s="13"/>
      <c r="C43" s="13"/>
      <c r="D43" s="13"/>
    </row>
    <row r="44" spans="1:4">
      <c r="A44" s="14"/>
      <c r="B44" s="14"/>
      <c r="C44" s="14"/>
      <c r="D44" s="14"/>
    </row>
    <row r="45" spans="1:4">
      <c r="A45" s="13"/>
      <c r="B45" s="13"/>
      <c r="C45" s="13"/>
      <c r="D45" s="13"/>
    </row>
    <row r="46" spans="1:4">
      <c r="A46" s="14"/>
      <c r="B46" s="14"/>
      <c r="C46" s="14"/>
      <c r="D46" s="14"/>
    </row>
    <row r="47" spans="1:4">
      <c r="A47" s="14"/>
      <c r="B47" s="14"/>
      <c r="C47" s="14"/>
      <c r="D47" s="14"/>
    </row>
    <row r="48" spans="1:4">
      <c r="A48" s="14"/>
      <c r="B48" s="14"/>
      <c r="C48" s="14"/>
      <c r="D48" s="14"/>
    </row>
    <row r="49" spans="1:4">
      <c r="A49" s="13"/>
      <c r="B49" s="13"/>
      <c r="C49" s="13"/>
      <c r="D49" s="13"/>
    </row>
    <row r="50" spans="1:4">
      <c r="A50" s="14"/>
      <c r="B50" s="14"/>
      <c r="C50" s="14"/>
      <c r="D50" s="14"/>
    </row>
    <row r="51" spans="1:4">
      <c r="A51" s="13"/>
      <c r="B51" s="13"/>
      <c r="C51" s="13"/>
      <c r="D51" s="13"/>
    </row>
    <row r="52" spans="1:4">
      <c r="A52" s="14"/>
      <c r="B52" s="14"/>
      <c r="C52" s="14"/>
      <c r="D52" s="14"/>
    </row>
    <row r="53" spans="1:4">
      <c r="A53" s="14"/>
      <c r="B53" s="14"/>
      <c r="C53" s="14"/>
      <c r="D53" s="14"/>
    </row>
    <row r="54" spans="1:4">
      <c r="A54" s="14"/>
      <c r="B54" s="14"/>
      <c r="C54" s="14"/>
      <c r="D54" s="14"/>
    </row>
    <row r="55" spans="1:4">
      <c r="A55" s="13"/>
      <c r="B55" s="13"/>
      <c r="C55" s="13"/>
      <c r="D55" s="13"/>
    </row>
    <row r="56" spans="1:4">
      <c r="A56" s="14"/>
      <c r="B56" s="14"/>
      <c r="C56" s="14"/>
      <c r="D56" s="14"/>
    </row>
    <row r="57" spans="1:4">
      <c r="A57" s="13"/>
      <c r="B57" s="13"/>
      <c r="C57" s="13"/>
      <c r="D57" s="13"/>
    </row>
    <row r="58" spans="1:4">
      <c r="A58" s="14"/>
      <c r="B58" s="14"/>
      <c r="C58" s="14"/>
      <c r="D58" s="14"/>
    </row>
    <row r="59" spans="1:4">
      <c r="A59" s="14"/>
      <c r="B59" s="14"/>
      <c r="C59" s="14"/>
      <c r="D59" s="14"/>
    </row>
    <row r="60" spans="1:4">
      <c r="A60" s="14"/>
      <c r="B60" s="14"/>
      <c r="C60" s="14"/>
      <c r="D60" s="14"/>
    </row>
    <row r="61" spans="1:4">
      <c r="A61" s="14"/>
      <c r="B61" s="14"/>
      <c r="C61" s="14"/>
      <c r="D61" s="14"/>
    </row>
    <row r="62" spans="1:4">
      <c r="A62" s="14"/>
      <c r="B62" s="14"/>
      <c r="C62" s="14"/>
      <c r="D62" s="14"/>
    </row>
    <row r="63" spans="1:4">
      <c r="A63" s="14"/>
      <c r="B63" s="14"/>
      <c r="C63" s="14"/>
      <c r="D63" s="14"/>
    </row>
    <row r="64" spans="1:4">
      <c r="A64" s="14"/>
      <c r="B64" s="14"/>
      <c r="C64" s="14"/>
      <c r="D64" s="14"/>
    </row>
    <row r="65" spans="1:6">
      <c r="A65" s="14"/>
      <c r="B65" s="14"/>
      <c r="C65" s="14"/>
      <c r="D65" s="14"/>
    </row>
    <row r="66" spans="1:6">
      <c r="A66" s="14"/>
      <c r="B66" s="14"/>
      <c r="C66" s="14"/>
      <c r="D66" s="14"/>
    </row>
    <row r="67" spans="1:6">
      <c r="A67" s="13"/>
      <c r="B67" s="13"/>
      <c r="C67" s="13"/>
      <c r="D67" s="13"/>
    </row>
    <row r="68" spans="1:6">
      <c r="A68" s="14"/>
      <c r="B68" s="14"/>
      <c r="C68" s="14"/>
      <c r="D68" s="14"/>
    </row>
    <row r="69" spans="1:6">
      <c r="A69" s="14"/>
      <c r="B69" s="14"/>
      <c r="C69" s="14"/>
      <c r="D69" s="14"/>
    </row>
    <row r="70" spans="1:6">
      <c r="A70" s="13"/>
      <c r="B70" s="13"/>
      <c r="C70" s="13"/>
      <c r="D70" s="13"/>
    </row>
    <row r="71" spans="1:6">
      <c r="A71" s="14"/>
      <c r="B71" s="14"/>
      <c r="C71" s="14"/>
      <c r="D71" s="14"/>
    </row>
    <row r="72" spans="1:6">
      <c r="A72" s="14"/>
      <c r="B72" s="14"/>
      <c r="C72" s="14"/>
      <c r="D72" s="14"/>
    </row>
    <row r="73" spans="1:6">
      <c r="A73" s="14"/>
      <c r="B73" s="14"/>
      <c r="C73" s="14"/>
      <c r="D73" s="14"/>
    </row>
    <row r="74" spans="1:6">
      <c r="A74" s="14"/>
      <c r="B74" s="14"/>
      <c r="C74" s="14"/>
      <c r="D74" s="14"/>
      <c r="F74" s="5"/>
    </row>
    <row r="75" spans="1:6">
      <c r="A75" s="14"/>
      <c r="B75" s="14"/>
      <c r="C75" s="14"/>
      <c r="D75" s="14"/>
    </row>
  </sheetData>
  <mergeCells count="5">
    <mergeCell ref="F5:G5"/>
    <mergeCell ref="H5:I5"/>
    <mergeCell ref="J5:K5"/>
    <mergeCell ref="L5:M5"/>
    <mergeCell ref="N5:O5"/>
  </mergeCells>
  <phoneticPr fontId="2" type="noConversion"/>
  <dataValidations count="1">
    <dataValidation type="list" allowBlank="1" showInputMessage="1" showErrorMessage="1" sqref="B7 B9:B23">
      <formula1>LEGUMES</formula1>
    </dataValidation>
  </dataValidations>
  <pageMargins left="0.20833333333333334" right="8.3333333333333329E-2" top="0.984251969" bottom="0.53937007874015752" header="0.5" footer="0.5"/>
  <pageSetup paperSize="0" orientation="landscape" horizontalDpi="4294967292" verticalDpi="429496729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P75"/>
  <sheetViews>
    <sheetView zoomScaleNormal="100" workbookViewId="0">
      <selection activeCell="N5" sqref="N5:O5"/>
    </sheetView>
  </sheetViews>
  <sheetFormatPr baseColWidth="10" defaultColWidth="10.75" defaultRowHeight="12.75"/>
  <cols>
    <col min="1" max="1" width="4.625" style="2" customWidth="1"/>
    <col min="2" max="2" width="9.875" style="2" customWidth="1"/>
    <col min="3" max="3" width="6.625" style="2" customWidth="1"/>
    <col min="4" max="4" width="7.375" style="2" customWidth="1"/>
    <col min="5" max="5" width="7.25" style="2" customWidth="1"/>
    <col min="6" max="6" width="7.75" style="2" customWidth="1"/>
    <col min="7" max="7" width="8" style="2" customWidth="1"/>
    <col min="8" max="8" width="6.125" style="2" customWidth="1"/>
    <col min="9" max="9" width="5.375" style="2" customWidth="1"/>
    <col min="10" max="10" width="8" style="2" customWidth="1"/>
    <col min="11" max="11" width="5.375" style="2" customWidth="1"/>
    <col min="12" max="12" width="4.375" style="2" customWidth="1"/>
    <col min="13" max="13" width="5.625" style="2" customWidth="1"/>
    <col min="14" max="14" width="6.625" style="2" customWidth="1"/>
    <col min="15" max="15" width="5.875" style="2" customWidth="1"/>
    <col min="16" max="16384" width="10.75" style="2"/>
  </cols>
  <sheetData>
    <row r="1" spans="1:16">
      <c r="A1" s="1"/>
      <c r="B1" s="1"/>
      <c r="C1" s="1"/>
      <c r="D1" s="1"/>
      <c r="E1" s="1"/>
      <c r="F1" s="3"/>
      <c r="G1" s="4"/>
      <c r="H1" s="5"/>
      <c r="I1" s="6"/>
      <c r="J1" s="5"/>
      <c r="K1" s="6"/>
      <c r="L1" s="5"/>
      <c r="M1" s="6"/>
      <c r="N1" s="5"/>
      <c r="O1" s="6"/>
      <c r="P1"/>
    </row>
    <row r="2" spans="1:16">
      <c r="A2" s="1"/>
      <c r="B2" s="1"/>
      <c r="C2" s="1"/>
      <c r="D2" s="1"/>
      <c r="E2" s="1"/>
      <c r="F2" s="3"/>
      <c r="G2" s="4"/>
      <c r="H2" s="5"/>
      <c r="I2" s="12"/>
      <c r="J2" s="5"/>
      <c r="K2" s="6"/>
      <c r="L2" s="5"/>
      <c r="M2" s="6"/>
      <c r="N2" s="5"/>
      <c r="O2" s="12"/>
      <c r="P2"/>
    </row>
    <row r="3" spans="1:16">
      <c r="A3" s="1"/>
      <c r="B3" s="1"/>
      <c r="C3" s="1"/>
      <c r="D3" s="1"/>
      <c r="E3" s="1"/>
      <c r="F3" s="3"/>
      <c r="G3" s="4"/>
      <c r="H3" s="5"/>
      <c r="I3" s="12"/>
      <c r="J3" s="5"/>
      <c r="K3" s="6"/>
      <c r="L3" s="5"/>
      <c r="M3" s="6"/>
      <c r="N3" s="5"/>
      <c r="O3" s="12"/>
      <c r="P3"/>
    </row>
    <row r="4" spans="1:16">
      <c r="A4" s="1"/>
      <c r="B4" s="1"/>
      <c r="C4" s="1"/>
      <c r="D4" s="1"/>
      <c r="E4" s="1"/>
      <c r="F4" s="3"/>
      <c r="G4" s="4"/>
      <c r="H4" s="5"/>
      <c r="I4" s="12"/>
      <c r="J4" s="5"/>
      <c r="K4" s="6"/>
      <c r="L4" s="5"/>
      <c r="M4" s="6"/>
      <c r="N4" s="5"/>
      <c r="O4" s="12"/>
      <c r="P4"/>
    </row>
    <row r="5" spans="1:16">
      <c r="A5" s="15" t="s">
        <v>45</v>
      </c>
      <c r="B5" s="15" t="s">
        <v>46</v>
      </c>
      <c r="C5" s="15" t="s">
        <v>47</v>
      </c>
      <c r="D5" s="15" t="s">
        <v>48</v>
      </c>
      <c r="E5" s="16" t="s">
        <v>49</v>
      </c>
      <c r="F5" s="40" t="s">
        <v>23</v>
      </c>
      <c r="G5" s="41"/>
      <c r="H5" s="40" t="s">
        <v>24</v>
      </c>
      <c r="I5" s="42"/>
      <c r="J5" s="40" t="s">
        <v>25</v>
      </c>
      <c r="K5" s="41"/>
      <c r="L5" s="40" t="s">
        <v>26</v>
      </c>
      <c r="M5" s="41"/>
      <c r="N5" s="40"/>
      <c r="O5" s="43"/>
      <c r="P5" s="17"/>
    </row>
    <row r="6" spans="1:16">
      <c r="A6" s="19"/>
      <c r="B6" s="19"/>
      <c r="C6" s="19"/>
      <c r="D6" s="19"/>
      <c r="E6" s="19"/>
      <c r="F6" s="8" t="s">
        <v>50</v>
      </c>
      <c r="G6" s="9" t="s">
        <v>51</v>
      </c>
      <c r="H6" s="8" t="s">
        <v>50</v>
      </c>
      <c r="I6" s="9" t="s">
        <v>51</v>
      </c>
      <c r="J6" s="8" t="s">
        <v>50</v>
      </c>
      <c r="K6" s="9" t="s">
        <v>51</v>
      </c>
      <c r="L6" s="8" t="s">
        <v>50</v>
      </c>
      <c r="M6" s="9" t="s">
        <v>51</v>
      </c>
      <c r="N6" s="8" t="s">
        <v>50</v>
      </c>
      <c r="O6" s="9" t="s">
        <v>51</v>
      </c>
      <c r="P6"/>
    </row>
    <row r="7" spans="1:16">
      <c r="A7" s="7" t="s">
        <v>52</v>
      </c>
      <c r="B7" s="11" t="s">
        <v>55</v>
      </c>
      <c r="C7" s="11">
        <f>IF(B7="","",VLOOKUP(B7,DATA!A2:D101,2,0))</f>
        <v>1.5</v>
      </c>
      <c r="D7" s="11">
        <f>IF(B7="","",VLOOKUP(B7,DATA!A2:D101,3,0))</f>
        <v>1</v>
      </c>
      <c r="E7" s="11">
        <f>IF(B7="","",VLOOKUP(B7,DATA!A2:D101,4,0))</f>
        <v>1</v>
      </c>
      <c r="F7" s="5"/>
      <c r="G7" s="6"/>
      <c r="H7" s="5"/>
      <c r="I7" s="6"/>
      <c r="J7" s="5"/>
      <c r="K7" s="6"/>
      <c r="L7" s="5"/>
      <c r="M7" s="6"/>
      <c r="N7" s="5"/>
      <c r="O7" s="6"/>
      <c r="P7"/>
    </row>
    <row r="8" spans="1:16">
      <c r="A8" s="11"/>
      <c r="B8" s="11" t="s">
        <v>88</v>
      </c>
      <c r="C8" s="11">
        <f>IF(B8="","",VLOOKUP(B8,DATA!A2:D101,2,0))</f>
        <v>5.5</v>
      </c>
      <c r="D8" s="11">
        <f>VLOOKUP(B8,DATA!A2:D101,3,0)</f>
        <v>0.6</v>
      </c>
      <c r="E8" s="11">
        <f>VLOOKUP(B8,DATA!A2:D101,4,0)</f>
        <v>1.2</v>
      </c>
      <c r="F8" s="5"/>
      <c r="G8" s="6"/>
      <c r="H8" s="5"/>
      <c r="I8" s="6"/>
      <c r="J8" s="5"/>
      <c r="K8" s="6"/>
      <c r="L8" s="5"/>
      <c r="M8" s="6"/>
      <c r="N8" s="5"/>
      <c r="O8" s="6"/>
      <c r="P8"/>
    </row>
    <row r="9" spans="1:16">
      <c r="A9" s="11"/>
      <c r="B9" s="11" t="s">
        <v>3</v>
      </c>
      <c r="C9" s="11">
        <f>IF(B9="","",VLOOKUP(B9,DATA!A2:D101,2,0))</f>
        <v>15</v>
      </c>
      <c r="D9" s="11">
        <f>VLOOKUP(B9,DATA!A2:D101,3,0)</f>
        <v>0.1</v>
      </c>
      <c r="E9" s="11">
        <f>VLOOKUP(B9,DATA!A2:D101,4,0)</f>
        <v>0.2</v>
      </c>
      <c r="F9" s="5"/>
      <c r="G9" s="6"/>
      <c r="H9" s="5"/>
      <c r="I9" s="6"/>
      <c r="J9" s="5"/>
      <c r="K9" s="6"/>
      <c r="L9" s="5"/>
      <c r="M9" s="6"/>
      <c r="N9" s="5"/>
      <c r="O9" s="6"/>
      <c r="P9"/>
    </row>
    <row r="10" spans="1:16">
      <c r="A10" s="11"/>
      <c r="B10" s="11" t="s">
        <v>2</v>
      </c>
      <c r="C10" s="11">
        <f>IF(B10="","",VLOOKUP(B10,DATA!A2:D101,2,0))</f>
        <v>2.5</v>
      </c>
      <c r="D10" s="11">
        <f>VLOOKUP(B10,DATA!A2:D101,3,0)</f>
        <v>0.5</v>
      </c>
      <c r="E10" s="11">
        <f>VLOOKUP(B10,DATA!A2:D101,4,0)</f>
        <v>0.5</v>
      </c>
      <c r="F10" s="5"/>
      <c r="G10" s="6"/>
      <c r="H10" s="5"/>
      <c r="I10" s="6"/>
      <c r="J10" s="5"/>
      <c r="K10" s="6"/>
      <c r="L10" s="5"/>
      <c r="M10" s="6"/>
      <c r="N10" s="5"/>
      <c r="O10" s="6"/>
      <c r="P10"/>
    </row>
    <row r="11" spans="1:16">
      <c r="A11" s="11"/>
      <c r="B11" s="11" t="s">
        <v>4</v>
      </c>
      <c r="C11" s="11">
        <f>IF(B11="","",VLOOKUP(B11,DATA!A2:D101,2,0))</f>
        <v>1.5</v>
      </c>
      <c r="D11" s="11">
        <f>VLOOKUP(B11,DATA!A2:D101,3,0)</f>
        <v>1</v>
      </c>
      <c r="E11" s="11">
        <f>VLOOKUP(B11,DATA!A2:D101,4,0)</f>
        <v>1</v>
      </c>
      <c r="F11" s="5"/>
      <c r="G11" s="6"/>
      <c r="H11" s="5"/>
      <c r="I11" s="6"/>
      <c r="J11" s="5"/>
      <c r="K11" s="6"/>
      <c r="L11" s="5"/>
      <c r="M11" s="6"/>
      <c r="N11" s="5"/>
      <c r="O11" s="6"/>
      <c r="P11"/>
    </row>
    <row r="12" spans="1:16">
      <c r="A12" s="11"/>
      <c r="B12" s="11" t="s">
        <v>37</v>
      </c>
      <c r="C12" s="11">
        <f>IF(B12="","",VLOOKUP(B12,DATA!A2:D101,2,0))</f>
        <v>1.5</v>
      </c>
      <c r="D12" s="11">
        <f>VLOOKUP(B12,DATA!A2:D101,3,0)</f>
        <v>1</v>
      </c>
      <c r="E12" s="11">
        <f>VLOOKUP(B12,DATA!A2:D101,4,0)</f>
        <v>1</v>
      </c>
      <c r="F12" s="5"/>
      <c r="G12" s="6"/>
      <c r="H12" s="5"/>
      <c r="I12" s="6"/>
      <c r="J12" s="5"/>
      <c r="K12" s="6"/>
      <c r="L12" s="5"/>
      <c r="M12" s="6"/>
      <c r="N12" s="5"/>
      <c r="O12" s="6"/>
      <c r="P12"/>
    </row>
    <row r="13" spans="1:16">
      <c r="A13" s="11"/>
      <c r="B13" s="11" t="s">
        <v>39</v>
      </c>
      <c r="C13" s="11">
        <f>IF(B13="","",VLOOKUP(B13,DATA!A2:D101,2,0))</f>
        <v>2.25</v>
      </c>
      <c r="D13" s="11">
        <f>VLOOKUP(B13,DATA!A2:D101,3,0)</f>
        <v>1</v>
      </c>
      <c r="E13" s="11">
        <f>VLOOKUP(B13,DATA!A2:D101,4,0)</f>
        <v>1</v>
      </c>
      <c r="F13" s="5"/>
      <c r="G13" s="6"/>
      <c r="H13" s="5"/>
      <c r="I13" s="6"/>
      <c r="J13" s="5"/>
      <c r="K13" s="6"/>
      <c r="L13" s="5"/>
      <c r="M13" s="6"/>
      <c r="N13" s="5"/>
      <c r="O13" s="6"/>
      <c r="P13"/>
    </row>
    <row r="14" spans="1:16">
      <c r="A14" s="11"/>
      <c r="B14" s="11" t="s">
        <v>4</v>
      </c>
      <c r="C14" s="11">
        <f>IF(B14="","",VLOOKUP(B14,DATA!A2:D101,2,0))</f>
        <v>1.5</v>
      </c>
      <c r="D14" s="11">
        <f>VLOOKUP(B14,DATA!A2:D101,3,0)</f>
        <v>1</v>
      </c>
      <c r="E14" s="11">
        <f>VLOOKUP(B14,DATA!A2:D101,4,0)</f>
        <v>1</v>
      </c>
      <c r="F14" s="5"/>
      <c r="G14" s="6"/>
      <c r="H14" s="5"/>
      <c r="I14" s="6"/>
      <c r="J14" s="5"/>
      <c r="K14" s="6"/>
      <c r="L14" s="5"/>
      <c r="M14" s="6"/>
      <c r="N14" s="5"/>
      <c r="O14" s="6"/>
      <c r="P14"/>
    </row>
    <row r="15" spans="1:16">
      <c r="A15" s="11"/>
      <c r="B15" s="11" t="s">
        <v>56</v>
      </c>
      <c r="C15" s="11">
        <f>IF(B15="","",VLOOKUP(B15,DATA!A2:D101,2,0))</f>
        <v>7.5</v>
      </c>
      <c r="D15" s="11">
        <f>VLOOKUP(B15,DATA!A2:D101,3,0)</f>
        <v>0.4</v>
      </c>
      <c r="E15" s="11">
        <f>VLOOKUP(B15,DATA!A2:D101,4,0)</f>
        <v>0.8</v>
      </c>
      <c r="F15" s="5"/>
      <c r="G15" s="6"/>
      <c r="H15" s="5"/>
      <c r="I15" s="6"/>
      <c r="J15" s="5"/>
      <c r="K15" s="6"/>
      <c r="L15" s="5"/>
      <c r="M15" s="6"/>
      <c r="N15" s="5"/>
      <c r="O15" s="6"/>
      <c r="P15"/>
    </row>
    <row r="16" spans="1:16">
      <c r="A16" s="11"/>
      <c r="B16" s="11" t="s">
        <v>39</v>
      </c>
      <c r="C16" s="11">
        <f>IF(B16="","",VLOOKUP(B16,DATA!A2:D101,2,0))</f>
        <v>2.25</v>
      </c>
      <c r="D16" s="11">
        <f>VLOOKUP(B16,DATA!A2:D101,3,0)</f>
        <v>1</v>
      </c>
      <c r="E16" s="11">
        <f>VLOOKUP(B16,DATA!A2:D101,4,0)</f>
        <v>1</v>
      </c>
      <c r="F16" s="5"/>
      <c r="G16" s="6"/>
      <c r="H16" s="5"/>
      <c r="I16" s="6"/>
      <c r="J16" s="5"/>
      <c r="K16" s="6"/>
      <c r="L16" s="5"/>
      <c r="M16" s="6"/>
      <c r="N16" s="5"/>
      <c r="O16" s="6"/>
      <c r="P16"/>
    </row>
    <row r="17" spans="1:16">
      <c r="A17" s="11"/>
      <c r="B17" s="11" t="s">
        <v>58</v>
      </c>
      <c r="C17" s="11">
        <f>IF(B17="","",VLOOKUP(B17,DATA!A2:D101,2,0))</f>
        <v>1.5</v>
      </c>
      <c r="D17" s="11">
        <f>VLOOKUP(B17,DATA!A2:D101,3,0)</f>
        <v>1</v>
      </c>
      <c r="E17" s="11">
        <f>VLOOKUP(B17,DATA!A2:D101,4,0)</f>
        <v>1.5</v>
      </c>
      <c r="F17" s="5"/>
      <c r="G17" s="6"/>
      <c r="H17" s="5"/>
      <c r="I17" s="6"/>
      <c r="J17" s="5"/>
      <c r="K17" s="6"/>
      <c r="L17" s="5"/>
      <c r="M17" s="6"/>
      <c r="N17" s="5"/>
      <c r="O17" s="6"/>
      <c r="P17"/>
    </row>
    <row r="18" spans="1:16">
      <c r="A18" s="11"/>
      <c r="B18" s="11" t="s">
        <v>100</v>
      </c>
      <c r="C18" s="11">
        <f>IF(B18="","",VLOOKUP(B18,DATA!A2:D101,2,0))</f>
        <v>2.2000000000000002</v>
      </c>
      <c r="D18" s="11">
        <f>VLOOKUP(B18,DATA!A2:D101,3,0)</f>
        <v>1</v>
      </c>
      <c r="E18" s="11">
        <f>VLOOKUP(B18,DATA!A2:D101,4,0)</f>
        <v>2.2000000000000002</v>
      </c>
      <c r="F18" s="5"/>
      <c r="G18" s="6"/>
      <c r="H18" s="5"/>
      <c r="I18" s="6"/>
      <c r="J18" s="5"/>
      <c r="K18" s="6"/>
      <c r="L18" s="5"/>
      <c r="M18" s="6"/>
      <c r="N18" s="5"/>
      <c r="O18" s="6"/>
      <c r="P18"/>
    </row>
    <row r="19" spans="1:16">
      <c r="A19" s="11"/>
      <c r="B19" s="11" t="s">
        <v>0</v>
      </c>
      <c r="C19" s="11">
        <f>IF(B19="","",VLOOKUP(B19,DATA!A2:D101,2,0))</f>
        <v>2</v>
      </c>
      <c r="D19" s="11">
        <f>VLOOKUP(B19,DATA!A2:D101,3,0)</f>
        <v>0.4</v>
      </c>
      <c r="E19" s="11">
        <f>VLOOKUP(B19,DATA!A2:D101,4,0)</f>
        <v>0.8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/>
    </row>
    <row r="20" spans="1:16">
      <c r="A20" s="11"/>
      <c r="B20" s="11" t="s">
        <v>111</v>
      </c>
      <c r="C20" s="11">
        <f>IF(B20="","",VLOOKUP(B20,DATA!A2:D101,2,0))</f>
        <v>15</v>
      </c>
      <c r="D20" s="11">
        <f>VLOOKUP(B20,DATA!A2:D101,3,0)</f>
        <v>0.15</v>
      </c>
      <c r="E20" s="11">
        <f>VLOOKUP(B20,DATA!A2:D101,4,0)</f>
        <v>2.25</v>
      </c>
      <c r="F20" s="5"/>
      <c r="G20" s="6"/>
      <c r="H20" s="5"/>
      <c r="I20" s="6"/>
      <c r="J20" s="5"/>
      <c r="K20" s="6"/>
      <c r="L20" s="5"/>
      <c r="M20" s="6"/>
      <c r="N20" s="5"/>
      <c r="O20" s="6"/>
      <c r="P20"/>
    </row>
    <row r="21" spans="1:16">
      <c r="A21" s="11"/>
      <c r="B21" s="11" t="s">
        <v>2</v>
      </c>
      <c r="C21" s="11">
        <f>VLOOKUP(B21,DATA!A2:D101,2,0)</f>
        <v>2.5</v>
      </c>
      <c r="D21" s="11">
        <f>VLOOKUP(B21,DATA!A2:D101,3,0)</f>
        <v>0.5</v>
      </c>
      <c r="E21" s="11">
        <f>VLOOKUP(B21,DATA!A2:D101,4,0)</f>
        <v>0.5</v>
      </c>
      <c r="F21" s="5"/>
      <c r="G21" s="6"/>
      <c r="H21" s="5"/>
      <c r="I21" s="6"/>
      <c r="J21" s="5"/>
      <c r="K21" s="6"/>
      <c r="L21" s="5"/>
      <c r="M21" s="6"/>
      <c r="N21" s="5"/>
      <c r="O21" s="6"/>
      <c r="P21"/>
    </row>
    <row r="22" spans="1:16">
      <c r="A22" s="11"/>
      <c r="B22" s="11" t="s">
        <v>4</v>
      </c>
      <c r="C22" s="11">
        <f>VLOOKUP(B22,DATA!A2:D101,2,0)</f>
        <v>1.5</v>
      </c>
      <c r="D22" s="11">
        <f>VLOOKUP(B22,DATA!A2:D101,3,0)</f>
        <v>1</v>
      </c>
      <c r="E22" s="11">
        <f>VLOOKUP(B22,DATA!A2:D101,4,0)</f>
        <v>1</v>
      </c>
      <c r="F22" s="5"/>
      <c r="G22" s="6"/>
      <c r="H22" s="5"/>
      <c r="I22" s="6"/>
      <c r="J22" s="5"/>
      <c r="K22" s="6"/>
      <c r="L22" s="5"/>
      <c r="M22" s="6"/>
      <c r="N22" s="5"/>
      <c r="O22" s="6"/>
      <c r="P22"/>
    </row>
    <row r="23" spans="1:16">
      <c r="A23" s="11"/>
      <c r="B23" s="11" t="s">
        <v>111</v>
      </c>
      <c r="C23" s="11">
        <f>VLOOKUP(B23,DATA!A2:D101,2,0)</f>
        <v>15</v>
      </c>
      <c r="D23" s="11">
        <f>VLOOKUP(B23,DATA!A2:D101,3,0)</f>
        <v>0.15</v>
      </c>
      <c r="E23" s="11">
        <f>VLOOKUP(B23,DATA!A2:D101,4,0)</f>
        <v>2.25</v>
      </c>
      <c r="F23" s="5"/>
      <c r="G23" s="6"/>
      <c r="H23" s="5"/>
      <c r="I23" s="6"/>
      <c r="J23" s="5"/>
      <c r="K23" s="6"/>
      <c r="L23" s="5"/>
      <c r="M23" s="6"/>
      <c r="N23" s="5"/>
      <c r="O23" s="6"/>
      <c r="P23"/>
    </row>
    <row r="24" spans="1:16">
      <c r="A24" s="20"/>
      <c r="B24" s="21"/>
      <c r="C24" s="20"/>
      <c r="D24" s="20"/>
      <c r="E24" s="20"/>
      <c r="F24" s="10">
        <f>F7*D7*C7+F8*C8*D8+F9*C9*D9+D10*F10*C10+F11*D11*C11+F12*C12*D12+F13*C13*D13+F14*C14*D14+F15*C15*D15+F16*C16*D16+F17*C17*D17+F18*C18*D18+F19*C19*D19+C20*D20*F20+F21*D21*C21+F22*D22*C22+F23*D23*C23</f>
        <v>0</v>
      </c>
      <c r="G24" s="10">
        <f>G7*E7*C7+G8*C8*E8+G9*C9*E9+E10*G10*C10+G11*E11*C11+G12*C12*E12+G13*C13*E13+G14*C14*E14+G15*C15*E15+G16*C16*E16+G17*C17*E17+G18*C18*E18+G19*C19*E19+C20*E20*G20+G21*E21*C21+G22*E22*C22+G23*E23*C23</f>
        <v>0</v>
      </c>
      <c r="H24" s="10">
        <f>H7*C7*D7+H8*D8*C8+H9*D9*C9+C10*H10*D10+H11*C11*D11+H12*D12*C12+H13*D13*C13+H14*D14*C14+H15*D15*C15+H16*D16*C16+H17*D17*C17+H18*D18*C18+H19*D19*C19+D20*C20*H20+H21*C21*D21+H22*C22*D22+H23*C23*D23</f>
        <v>0</v>
      </c>
      <c r="I24" s="10">
        <f>I7*C7*E7+I8*E8*C8+I9*E9*C9+C10*I10*E10+I11*C11*E11+I12*E12*C12+I13*E13*C13+I14*E14*C14+I15*E15*C15+I16*E16*C16+I17*E17*C17+I18*E18*C18+I19*E19*C19+E20*C20*I20+I21*C21*E21+I22*C22*E22+I23*C23*E23</f>
        <v>0</v>
      </c>
      <c r="J24" s="10">
        <f>J7*D7*C7+J8*C8*D8+J9*C9*D9+D10*J10*C10+J11*D11*C11+J12*C12*D12+J13*C13*D13+J14*C14*D14+J15*C15*D15+J16*C16*D16+J17*C17*D17+J18*C18*D18+J19*C19*D19+C20*D20*J20+J21*D21*C21+J22*D22*C22+J23*D23*C23</f>
        <v>0</v>
      </c>
      <c r="K24" s="10">
        <f>K7*E7*C7+K8*C8*E8+K9*C9*E9+E10*K10*C10+K11*E11*C11+K12*C12*E12+K13*C13*E13+K14*C14*E14+K15*C15*E15+K16*C16*E16+K17*C17*E17+K18*C18*E18+K19*C19*E19+C20*E20*K20+K21*E21*C21+K22*E22*C22+K23*E23*C23</f>
        <v>0</v>
      </c>
      <c r="L24" s="10">
        <f>L7*C7*D7+L8*D8*C8+L9*D9*C9+C10*L10*D10+L11*C11*D11+L12*D12*C12+L13*D13*C13+L14*D14*C14+L15*D15*C15+L16*D16*C16+L17*D17*C17+L18*D18*C18+L19*D19*C19+D20*C20*L20+L21*C21*D21+L22*C22*D22+L23*C23*D23</f>
        <v>0</v>
      </c>
      <c r="M24" s="10">
        <f>M7*C7*E7+M8*E8*C8+M9*E9*C9+C10*M10*E10+M11*C11*E11+M12*E12*C12+M13*E13*C13+M14*E14*C14+M15*E15*C15+M16*E16*C16+M17*E17*C17+M18*E18*C18+M19*E19*C19+E20*C20*M20+M21*C21*E21+M22*C22*E22+M23*C23*E23</f>
        <v>0</v>
      </c>
      <c r="N24" s="10">
        <f>N7*D7*C7+N8*C8*D8+N9*C9*D9+D10*N10*C10+N11*D11*C11+N12*C12*D12+N13*C13*D13+N14*C14*D14+N15*C15*D15+N16*C16*D16+N17*C17*D17+N18*C18*D18+N19*C19*D19+C20*D20*N20+N21*D21*C21+N22*D22*C22+N23*D23*C23</f>
        <v>0</v>
      </c>
      <c r="O24" s="10">
        <f>O7*E7*C7+O8*C8*E8+O9*C9*E9+E10*O10*C10+O11*E11*C11+O12*C12*E12+O13*C13*E13+O14*C14*E14+O15*C15*E15+O16*C16*E16+O17*C17*E17+O18*C18*E18+O19*C19*E19+C20*E20*O20+O21*E21*C21+O22*E22*C22+O23*E23*C23</f>
        <v>0</v>
      </c>
      <c r="P24" s="18" t="s">
        <v>53</v>
      </c>
    </row>
    <row r="25" spans="1:16">
      <c r="A25" s="13"/>
      <c r="B25" s="13"/>
      <c r="C25" s="13"/>
      <c r="D25" s="13"/>
    </row>
    <row r="26" spans="1:16">
      <c r="A26" s="14"/>
      <c r="B26" s="14"/>
      <c r="C26" s="14"/>
      <c r="D26" s="14"/>
    </row>
    <row r="27" spans="1:16">
      <c r="A27" s="14"/>
      <c r="B27" s="14"/>
      <c r="C27" s="14"/>
      <c r="D27" s="14"/>
    </row>
    <row r="28" spans="1:16">
      <c r="A28" s="13"/>
      <c r="B28" s="13"/>
      <c r="C28" s="13"/>
      <c r="D28" s="13"/>
    </row>
    <row r="29" spans="1:16">
      <c r="A29" s="14"/>
      <c r="B29" s="14"/>
      <c r="C29" s="14"/>
      <c r="D29" s="14"/>
    </row>
    <row r="30" spans="1:16">
      <c r="A30" s="14"/>
      <c r="B30" s="14"/>
      <c r="C30" s="14"/>
      <c r="D30" s="14"/>
    </row>
    <row r="31" spans="1:16">
      <c r="A31" s="14"/>
      <c r="B31" s="14"/>
      <c r="C31" s="14"/>
      <c r="D31" s="14"/>
    </row>
    <row r="32" spans="1:16">
      <c r="A32" s="14"/>
      <c r="B32" s="14"/>
      <c r="C32" s="14"/>
      <c r="D32" s="14"/>
    </row>
    <row r="33" spans="1:4">
      <c r="A33" s="14"/>
      <c r="B33" s="14"/>
      <c r="C33" s="14"/>
      <c r="D33" s="14"/>
    </row>
    <row r="34" spans="1:4">
      <c r="A34" s="14"/>
      <c r="B34" s="14"/>
      <c r="C34" s="13"/>
      <c r="D34" s="13"/>
    </row>
    <row r="35" spans="1:4">
      <c r="A35" s="14"/>
      <c r="B35" s="14"/>
      <c r="C35" s="14"/>
      <c r="D35" s="14"/>
    </row>
    <row r="36" spans="1:4">
      <c r="A36" s="14"/>
      <c r="B36" s="14"/>
      <c r="C36" s="14"/>
      <c r="D36" s="14"/>
    </row>
    <row r="37" spans="1:4">
      <c r="A37" s="14"/>
      <c r="B37" s="14"/>
      <c r="C37" s="14"/>
      <c r="D37" s="14"/>
    </row>
    <row r="38" spans="1:4">
      <c r="A38" s="13"/>
      <c r="B38" s="13"/>
      <c r="C38" s="13"/>
      <c r="D38" s="13"/>
    </row>
    <row r="39" spans="1:4">
      <c r="A39" s="14"/>
      <c r="B39" s="14"/>
      <c r="C39" s="14"/>
      <c r="D39" s="14"/>
    </row>
    <row r="40" spans="1:4">
      <c r="A40" s="14"/>
      <c r="B40" s="14"/>
      <c r="C40" s="14"/>
      <c r="D40" s="14"/>
    </row>
    <row r="41" spans="1:4">
      <c r="A41" s="13"/>
      <c r="B41" s="13"/>
      <c r="C41" s="13"/>
      <c r="D41" s="13"/>
    </row>
    <row r="42" spans="1:4">
      <c r="A42" s="14"/>
      <c r="B42" s="14"/>
      <c r="C42" s="14"/>
      <c r="D42" s="14"/>
    </row>
    <row r="43" spans="1:4">
      <c r="A43" s="13"/>
      <c r="B43" s="13"/>
      <c r="C43" s="13"/>
      <c r="D43" s="13"/>
    </row>
    <row r="44" spans="1:4">
      <c r="A44" s="14"/>
      <c r="B44" s="14"/>
      <c r="C44" s="14"/>
      <c r="D44" s="14"/>
    </row>
    <row r="45" spans="1:4">
      <c r="A45" s="13"/>
      <c r="B45" s="13"/>
      <c r="C45" s="13"/>
      <c r="D45" s="13"/>
    </row>
    <row r="46" spans="1:4">
      <c r="A46" s="14"/>
      <c r="B46" s="14"/>
      <c r="C46" s="14"/>
      <c r="D46" s="14"/>
    </row>
    <row r="47" spans="1:4">
      <c r="A47" s="14"/>
      <c r="B47" s="14"/>
      <c r="C47" s="14"/>
      <c r="D47" s="14"/>
    </row>
    <row r="48" spans="1:4">
      <c r="A48" s="14"/>
      <c r="B48" s="14"/>
      <c r="C48" s="14"/>
      <c r="D48" s="14"/>
    </row>
    <row r="49" spans="1:4">
      <c r="A49" s="13"/>
      <c r="B49" s="13"/>
      <c r="C49" s="13"/>
      <c r="D49" s="13"/>
    </row>
    <row r="50" spans="1:4">
      <c r="A50" s="14"/>
      <c r="B50" s="14"/>
      <c r="C50" s="14"/>
      <c r="D50" s="14"/>
    </row>
    <row r="51" spans="1:4">
      <c r="A51" s="13"/>
      <c r="B51" s="13"/>
      <c r="C51" s="13"/>
      <c r="D51" s="13"/>
    </row>
    <row r="52" spans="1:4">
      <c r="A52" s="14"/>
      <c r="B52" s="14"/>
      <c r="C52" s="14"/>
      <c r="D52" s="14"/>
    </row>
    <row r="53" spans="1:4">
      <c r="A53" s="14"/>
      <c r="B53" s="14"/>
      <c r="C53" s="14"/>
      <c r="D53" s="14"/>
    </row>
    <row r="54" spans="1:4">
      <c r="A54" s="14"/>
      <c r="B54" s="14"/>
      <c r="C54" s="14"/>
      <c r="D54" s="14"/>
    </row>
    <row r="55" spans="1:4">
      <c r="A55" s="13"/>
      <c r="B55" s="13"/>
      <c r="C55" s="13"/>
      <c r="D55" s="13"/>
    </row>
    <row r="56" spans="1:4">
      <c r="A56" s="14"/>
      <c r="B56" s="14"/>
      <c r="C56" s="14"/>
      <c r="D56" s="14"/>
    </row>
    <row r="57" spans="1:4">
      <c r="A57" s="13"/>
      <c r="B57" s="13"/>
      <c r="C57" s="13"/>
      <c r="D57" s="13"/>
    </row>
    <row r="58" spans="1:4">
      <c r="A58" s="14"/>
      <c r="B58" s="14"/>
      <c r="C58" s="14"/>
      <c r="D58" s="14"/>
    </row>
    <row r="59" spans="1:4">
      <c r="A59" s="14"/>
      <c r="B59" s="14"/>
      <c r="C59" s="14"/>
      <c r="D59" s="14"/>
    </row>
    <row r="60" spans="1:4">
      <c r="A60" s="14"/>
      <c r="B60" s="14"/>
      <c r="C60" s="14"/>
      <c r="D60" s="14"/>
    </row>
    <row r="61" spans="1:4">
      <c r="A61" s="14"/>
      <c r="B61" s="14"/>
      <c r="C61" s="14"/>
      <c r="D61" s="14"/>
    </row>
    <row r="62" spans="1:4">
      <c r="A62" s="14"/>
      <c r="B62" s="14"/>
      <c r="C62" s="14"/>
      <c r="D62" s="14"/>
    </row>
    <row r="63" spans="1:4">
      <c r="A63" s="14"/>
      <c r="B63" s="14"/>
      <c r="C63" s="14"/>
      <c r="D63" s="14"/>
    </row>
    <row r="64" spans="1:4">
      <c r="A64" s="14"/>
      <c r="B64" s="14"/>
      <c r="C64" s="14"/>
      <c r="D64" s="14"/>
    </row>
    <row r="65" spans="1:6">
      <c r="A65" s="14"/>
      <c r="B65" s="14"/>
      <c r="C65" s="14"/>
      <c r="D65" s="14"/>
    </row>
    <row r="66" spans="1:6">
      <c r="A66" s="14"/>
      <c r="B66" s="14"/>
      <c r="C66" s="14"/>
      <c r="D66" s="14"/>
    </row>
    <row r="67" spans="1:6">
      <c r="A67" s="13"/>
      <c r="B67" s="13"/>
      <c r="C67" s="13"/>
      <c r="D67" s="13"/>
    </row>
    <row r="68" spans="1:6">
      <c r="A68" s="14"/>
      <c r="B68" s="14"/>
      <c r="C68" s="14"/>
      <c r="D68" s="14"/>
    </row>
    <row r="69" spans="1:6">
      <c r="A69" s="14"/>
      <c r="B69" s="14"/>
      <c r="C69" s="14"/>
      <c r="D69" s="14"/>
    </row>
    <row r="70" spans="1:6">
      <c r="A70" s="13"/>
      <c r="B70" s="13"/>
      <c r="C70" s="13"/>
      <c r="D70" s="13"/>
    </row>
    <row r="71" spans="1:6">
      <c r="A71" s="14"/>
      <c r="B71" s="14"/>
      <c r="C71" s="14"/>
      <c r="D71" s="14"/>
    </row>
    <row r="72" spans="1:6">
      <c r="A72" s="14"/>
      <c r="B72" s="14"/>
      <c r="C72" s="14"/>
      <c r="D72" s="14"/>
    </row>
    <row r="73" spans="1:6">
      <c r="A73" s="14"/>
      <c r="B73" s="14"/>
      <c r="C73" s="14"/>
      <c r="D73" s="14"/>
    </row>
    <row r="74" spans="1:6">
      <c r="A74" s="14"/>
      <c r="B74" s="14"/>
      <c r="C74" s="14"/>
      <c r="D74" s="14"/>
      <c r="F74" s="5"/>
    </row>
    <row r="75" spans="1:6">
      <c r="A75" s="14"/>
      <c r="B75" s="14"/>
      <c r="C75" s="14"/>
      <c r="D75" s="14"/>
    </row>
  </sheetData>
  <mergeCells count="5">
    <mergeCell ref="F5:G5"/>
    <mergeCell ref="H5:I5"/>
    <mergeCell ref="J5:K5"/>
    <mergeCell ref="L5:M5"/>
    <mergeCell ref="N5:O5"/>
  </mergeCells>
  <phoneticPr fontId="2" type="noConversion"/>
  <dataValidations count="1">
    <dataValidation type="list" allowBlank="1" showInputMessage="1" showErrorMessage="1" sqref="B7 B9:B23">
      <formula1>LEGUMES</formula1>
    </dataValidation>
  </dataValidations>
  <pageMargins left="0.20833333333333334" right="8.3333333333333329E-2" top="0.984251969" bottom="0.53937007874015752" header="0.5" footer="0.5"/>
  <pageSetup paperSize="0" orientation="landscape" horizontalDpi="4294967292" verticalDpi="429496729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P75"/>
  <sheetViews>
    <sheetView zoomScaleNormal="100" workbookViewId="0">
      <selection activeCell="N5" sqref="N5:O5"/>
    </sheetView>
  </sheetViews>
  <sheetFormatPr baseColWidth="10" defaultColWidth="10.75" defaultRowHeight="12.75"/>
  <cols>
    <col min="1" max="1" width="4.625" style="2" customWidth="1"/>
    <col min="2" max="2" width="9.875" style="2" customWidth="1"/>
    <col min="3" max="3" width="6.625" style="2" customWidth="1"/>
    <col min="4" max="4" width="7.375" style="2" customWidth="1"/>
    <col min="5" max="5" width="7.25" style="2" customWidth="1"/>
    <col min="6" max="6" width="7.75" style="2" customWidth="1"/>
    <col min="7" max="7" width="8" style="2" customWidth="1"/>
    <col min="8" max="8" width="6.125" style="2" customWidth="1"/>
    <col min="9" max="9" width="5.375" style="2" customWidth="1"/>
    <col min="10" max="10" width="8" style="2" customWidth="1"/>
    <col min="11" max="11" width="5.375" style="2" customWidth="1"/>
    <col min="12" max="12" width="4.375" style="2" customWidth="1"/>
    <col min="13" max="13" width="5.625" style="2" customWidth="1"/>
    <col min="14" max="14" width="6.625" style="2" customWidth="1"/>
    <col min="15" max="15" width="5.875" style="2" customWidth="1"/>
    <col min="16" max="16384" width="10.75" style="2"/>
  </cols>
  <sheetData>
    <row r="1" spans="1:16">
      <c r="A1" s="1"/>
      <c r="B1" s="1"/>
      <c r="C1" s="1"/>
      <c r="D1" s="1"/>
      <c r="E1" s="1"/>
      <c r="F1" s="3"/>
      <c r="G1" s="4"/>
      <c r="H1" s="5"/>
      <c r="I1" s="6"/>
      <c r="J1" s="5"/>
      <c r="K1" s="6"/>
      <c r="L1" s="5"/>
      <c r="M1" s="6"/>
      <c r="N1" s="5"/>
      <c r="O1" s="6"/>
      <c r="P1"/>
    </row>
    <row r="2" spans="1:16">
      <c r="A2" s="1"/>
      <c r="B2" s="1"/>
      <c r="C2" s="1"/>
      <c r="D2" s="1"/>
      <c r="E2" s="1"/>
      <c r="F2" s="3"/>
      <c r="G2" s="4"/>
      <c r="H2" s="5"/>
      <c r="I2" s="12"/>
      <c r="J2" s="5"/>
      <c r="K2" s="6"/>
      <c r="L2" s="5"/>
      <c r="M2" s="6"/>
      <c r="N2" s="5"/>
      <c r="O2" s="12"/>
      <c r="P2"/>
    </row>
    <row r="3" spans="1:16">
      <c r="A3" s="1"/>
      <c r="B3" s="1"/>
      <c r="C3" s="1"/>
      <c r="D3" s="1"/>
      <c r="E3" s="1"/>
      <c r="F3" s="3"/>
      <c r="G3" s="4"/>
      <c r="H3" s="5"/>
      <c r="I3" s="12"/>
      <c r="J3" s="5"/>
      <c r="K3" s="6"/>
      <c r="L3" s="5"/>
      <c r="M3" s="6"/>
      <c r="N3" s="5"/>
      <c r="O3" s="12"/>
      <c r="P3"/>
    </row>
    <row r="4" spans="1:16">
      <c r="A4" s="1"/>
      <c r="B4" s="1"/>
      <c r="C4" s="1"/>
      <c r="D4" s="1"/>
      <c r="E4" s="1"/>
      <c r="F4" s="3"/>
      <c r="G4" s="4"/>
      <c r="H4" s="5"/>
      <c r="I4" s="12"/>
      <c r="J4" s="5"/>
      <c r="K4" s="6"/>
      <c r="L4" s="5"/>
      <c r="M4" s="6"/>
      <c r="N4" s="5"/>
      <c r="O4" s="12"/>
      <c r="P4"/>
    </row>
    <row r="5" spans="1:16">
      <c r="A5" s="15" t="s">
        <v>45</v>
      </c>
      <c r="B5" s="15" t="s">
        <v>46</v>
      </c>
      <c r="C5" s="15" t="s">
        <v>47</v>
      </c>
      <c r="D5" s="15" t="s">
        <v>48</v>
      </c>
      <c r="E5" s="16" t="s">
        <v>49</v>
      </c>
      <c r="F5" s="40" t="s">
        <v>27</v>
      </c>
      <c r="G5" s="41"/>
      <c r="H5" s="40" t="s">
        <v>28</v>
      </c>
      <c r="I5" s="42"/>
      <c r="J5" s="40" t="s">
        <v>29</v>
      </c>
      <c r="K5" s="41"/>
      <c r="L5" s="40" t="s">
        <v>30</v>
      </c>
      <c r="M5" s="41"/>
      <c r="N5" s="40" t="s">
        <v>31</v>
      </c>
      <c r="O5" s="43"/>
      <c r="P5" s="17"/>
    </row>
    <row r="6" spans="1:16">
      <c r="A6" s="19"/>
      <c r="B6" s="19"/>
      <c r="C6" s="19"/>
      <c r="D6" s="19"/>
      <c r="E6" s="19"/>
      <c r="F6" s="8" t="s">
        <v>50</v>
      </c>
      <c r="G6" s="9" t="s">
        <v>51</v>
      </c>
      <c r="H6" s="8" t="s">
        <v>50</v>
      </c>
      <c r="I6" s="9" t="s">
        <v>51</v>
      </c>
      <c r="J6" s="8" t="s">
        <v>50</v>
      </c>
      <c r="K6" s="9" t="s">
        <v>51</v>
      </c>
      <c r="L6" s="8" t="s">
        <v>50</v>
      </c>
      <c r="M6" s="9" t="s">
        <v>51</v>
      </c>
      <c r="N6" s="8" t="s">
        <v>50</v>
      </c>
      <c r="O6" s="9" t="s">
        <v>51</v>
      </c>
      <c r="P6"/>
    </row>
    <row r="7" spans="1:16">
      <c r="A7" s="7" t="s">
        <v>52</v>
      </c>
      <c r="B7" s="11" t="s">
        <v>55</v>
      </c>
      <c r="C7" s="11">
        <f>IF(B7="","",VLOOKUP(B7,DATA!A2:D101,2,0))</f>
        <v>1.5</v>
      </c>
      <c r="D7" s="11">
        <f>IF(B7="","",VLOOKUP(B7,DATA!A2:D101,3,0))</f>
        <v>1</v>
      </c>
      <c r="E7" s="11">
        <f>IF(B7="","",VLOOKUP(B7,DATA!A2:D101,4,0))</f>
        <v>1</v>
      </c>
      <c r="F7" s="5"/>
      <c r="G7" s="6"/>
      <c r="H7" s="5"/>
      <c r="I7" s="6"/>
      <c r="J7" s="5"/>
      <c r="K7" s="6"/>
      <c r="L7" s="5"/>
      <c r="M7" s="6"/>
      <c r="N7" s="5"/>
      <c r="O7" s="6"/>
      <c r="P7"/>
    </row>
    <row r="8" spans="1:16">
      <c r="A8" s="11"/>
      <c r="B8" s="11" t="s">
        <v>88</v>
      </c>
      <c r="C8" s="11">
        <f>IF(B8="","",VLOOKUP(B8,DATA!A2:D101,2,0))</f>
        <v>5.5</v>
      </c>
      <c r="D8" s="11">
        <f>VLOOKUP(B8,DATA!A2:D101,3,0)</f>
        <v>0.6</v>
      </c>
      <c r="E8" s="11">
        <f>VLOOKUP(B8,DATA!A2:D101,4,0)</f>
        <v>1.2</v>
      </c>
      <c r="F8" s="5"/>
      <c r="G8" s="6"/>
      <c r="H8" s="5"/>
      <c r="I8" s="6"/>
      <c r="J8" s="5"/>
      <c r="K8" s="6"/>
      <c r="L8" s="5"/>
      <c r="M8" s="6"/>
      <c r="N8" s="5"/>
      <c r="O8" s="6"/>
      <c r="P8"/>
    </row>
    <row r="9" spans="1:16">
      <c r="A9" s="11"/>
      <c r="B9" s="11" t="s">
        <v>3</v>
      </c>
      <c r="C9" s="11">
        <f>IF(B9="","",VLOOKUP(B9,DATA!A2:D101,2,0))</f>
        <v>15</v>
      </c>
      <c r="D9" s="11">
        <f>VLOOKUP(B9,DATA!A2:D101,3,0)</f>
        <v>0.1</v>
      </c>
      <c r="E9" s="11">
        <f>VLOOKUP(B9,DATA!A2:D101,4,0)</f>
        <v>0.2</v>
      </c>
      <c r="F9" s="5"/>
      <c r="G9" s="6"/>
      <c r="H9" s="5"/>
      <c r="I9" s="6"/>
      <c r="J9" s="5"/>
      <c r="K9" s="6"/>
      <c r="L9" s="5"/>
      <c r="M9" s="6"/>
      <c r="N9" s="5"/>
      <c r="O9" s="6"/>
      <c r="P9"/>
    </row>
    <row r="10" spans="1:16">
      <c r="A10" s="11"/>
      <c r="B10" s="11" t="s">
        <v>2</v>
      </c>
      <c r="C10" s="11">
        <f>IF(B10="","",VLOOKUP(B10,DATA!A2:D101,2,0))</f>
        <v>2.5</v>
      </c>
      <c r="D10" s="11">
        <f>VLOOKUP(B10,DATA!A2:D101,3,0)</f>
        <v>0.5</v>
      </c>
      <c r="E10" s="11">
        <f>VLOOKUP(B10,DATA!A2:D101,4,0)</f>
        <v>0.5</v>
      </c>
      <c r="F10" s="5"/>
      <c r="G10" s="6"/>
      <c r="H10" s="5"/>
      <c r="I10" s="6"/>
      <c r="J10" s="5"/>
      <c r="K10" s="6"/>
      <c r="L10" s="5"/>
      <c r="M10" s="6"/>
      <c r="N10" s="5"/>
      <c r="O10" s="6"/>
      <c r="P10"/>
    </row>
    <row r="11" spans="1:16">
      <c r="A11" s="11"/>
      <c r="B11" s="11" t="s">
        <v>4</v>
      </c>
      <c r="C11" s="11">
        <f>IF(B11="","",VLOOKUP(B11,DATA!A2:D101,2,0))</f>
        <v>1.5</v>
      </c>
      <c r="D11" s="11">
        <f>VLOOKUP(B11,DATA!A2:D101,3,0)</f>
        <v>1</v>
      </c>
      <c r="E11" s="11">
        <f>VLOOKUP(B11,DATA!A2:D101,4,0)</f>
        <v>1</v>
      </c>
      <c r="F11" s="5"/>
      <c r="G11" s="6"/>
      <c r="H11" s="5"/>
      <c r="I11" s="6"/>
      <c r="J11" s="5"/>
      <c r="K11" s="6"/>
      <c r="L11" s="5"/>
      <c r="M11" s="6"/>
      <c r="N11" s="5"/>
      <c r="O11" s="6"/>
      <c r="P11"/>
    </row>
    <row r="12" spans="1:16">
      <c r="A12" s="11"/>
      <c r="B12" s="11" t="s">
        <v>37</v>
      </c>
      <c r="C12" s="11">
        <f>IF(B12="","",VLOOKUP(B12,DATA!A2:D101,2,0))</f>
        <v>1.5</v>
      </c>
      <c r="D12" s="11">
        <f>VLOOKUP(B12,DATA!A2:D101,3,0)</f>
        <v>1</v>
      </c>
      <c r="E12" s="11">
        <f>VLOOKUP(B12,DATA!A2:D101,4,0)</f>
        <v>1</v>
      </c>
      <c r="F12" s="5"/>
      <c r="G12" s="6"/>
      <c r="H12" s="5"/>
      <c r="I12" s="6"/>
      <c r="J12" s="5"/>
      <c r="K12" s="6"/>
      <c r="L12" s="5"/>
      <c r="M12" s="6"/>
      <c r="N12" s="5"/>
      <c r="O12" s="6"/>
      <c r="P12"/>
    </row>
    <row r="13" spans="1:16">
      <c r="A13" s="11"/>
      <c r="B13" s="11" t="s">
        <v>39</v>
      </c>
      <c r="C13" s="11">
        <f>IF(B13="","",VLOOKUP(B13,DATA!A2:D101,2,0))</f>
        <v>2.25</v>
      </c>
      <c r="D13" s="11">
        <f>VLOOKUP(B13,DATA!A2:D101,3,0)</f>
        <v>1</v>
      </c>
      <c r="E13" s="11">
        <f>VLOOKUP(B13,DATA!A2:D101,4,0)</f>
        <v>1</v>
      </c>
      <c r="F13" s="5"/>
      <c r="G13" s="6"/>
      <c r="H13" s="5"/>
      <c r="I13" s="6"/>
      <c r="J13" s="5"/>
      <c r="K13" s="6"/>
      <c r="L13" s="5"/>
      <c r="M13" s="6"/>
      <c r="N13" s="5"/>
      <c r="O13" s="6"/>
      <c r="P13"/>
    </row>
    <row r="14" spans="1:16">
      <c r="A14" s="11"/>
      <c r="B14" s="11" t="s">
        <v>4</v>
      </c>
      <c r="C14" s="11">
        <f>IF(B14="","",VLOOKUP(B14,DATA!A2:D101,2,0))</f>
        <v>1.5</v>
      </c>
      <c r="D14" s="11">
        <f>VLOOKUP(B14,DATA!A2:D101,3,0)</f>
        <v>1</v>
      </c>
      <c r="E14" s="11">
        <f>VLOOKUP(B14,DATA!A2:D101,4,0)</f>
        <v>1</v>
      </c>
      <c r="F14" s="5"/>
      <c r="G14" s="6"/>
      <c r="H14" s="5"/>
      <c r="I14" s="6"/>
      <c r="J14" s="5"/>
      <c r="K14" s="6"/>
      <c r="L14" s="5"/>
      <c r="M14" s="6"/>
      <c r="N14" s="5"/>
      <c r="O14" s="6"/>
      <c r="P14"/>
    </row>
    <row r="15" spans="1:16">
      <c r="A15" s="11"/>
      <c r="B15" s="11" t="s">
        <v>56</v>
      </c>
      <c r="C15" s="11">
        <f>IF(B15="","",VLOOKUP(B15,DATA!A2:D101,2,0))</f>
        <v>7.5</v>
      </c>
      <c r="D15" s="11">
        <f>VLOOKUP(B15,DATA!A2:D101,3,0)</f>
        <v>0.4</v>
      </c>
      <c r="E15" s="11">
        <f>VLOOKUP(B15,DATA!A2:D101,4,0)</f>
        <v>0.8</v>
      </c>
      <c r="F15" s="5"/>
      <c r="G15" s="6"/>
      <c r="H15" s="5"/>
      <c r="I15" s="6"/>
      <c r="J15" s="5"/>
      <c r="K15" s="6"/>
      <c r="L15" s="5"/>
      <c r="M15" s="6"/>
      <c r="N15" s="5"/>
      <c r="O15" s="6"/>
      <c r="P15"/>
    </row>
    <row r="16" spans="1:16">
      <c r="A16" s="11"/>
      <c r="B16" s="11" t="s">
        <v>39</v>
      </c>
      <c r="C16" s="11">
        <f>IF(B16="","",VLOOKUP(B16,DATA!A2:D101,2,0))</f>
        <v>2.25</v>
      </c>
      <c r="D16" s="11">
        <f>VLOOKUP(B16,DATA!A2:D101,3,0)</f>
        <v>1</v>
      </c>
      <c r="E16" s="11">
        <f>VLOOKUP(B16,DATA!A2:D101,4,0)</f>
        <v>1</v>
      </c>
      <c r="F16" s="5"/>
      <c r="G16" s="6"/>
      <c r="H16" s="5"/>
      <c r="I16" s="6"/>
      <c r="J16" s="5"/>
      <c r="K16" s="6"/>
      <c r="L16" s="5"/>
      <c r="M16" s="6"/>
      <c r="N16" s="5"/>
      <c r="O16" s="6"/>
      <c r="P16"/>
    </row>
    <row r="17" spans="1:16">
      <c r="A17" s="11"/>
      <c r="B17" s="11" t="s">
        <v>58</v>
      </c>
      <c r="C17" s="11">
        <f>IF(B17="","",VLOOKUP(B17,DATA!A2:D101,2,0))</f>
        <v>1.5</v>
      </c>
      <c r="D17" s="11">
        <f>VLOOKUP(B17,DATA!A2:D101,3,0)</f>
        <v>1</v>
      </c>
      <c r="E17" s="11">
        <f>VLOOKUP(B17,DATA!A2:D101,4,0)</f>
        <v>1.5</v>
      </c>
      <c r="F17" s="5"/>
      <c r="G17" s="6"/>
      <c r="H17" s="5"/>
      <c r="I17" s="6"/>
      <c r="J17" s="5"/>
      <c r="K17" s="6"/>
      <c r="L17" s="5"/>
      <c r="M17" s="6"/>
      <c r="N17" s="5"/>
      <c r="O17" s="6"/>
      <c r="P17"/>
    </row>
    <row r="18" spans="1:16">
      <c r="A18" s="11"/>
      <c r="B18" s="11" t="s">
        <v>100</v>
      </c>
      <c r="C18" s="11">
        <f>IF(B18="","",VLOOKUP(B18,DATA!A2:D101,2,0))</f>
        <v>2.2000000000000002</v>
      </c>
      <c r="D18" s="11">
        <f>VLOOKUP(B18,DATA!A2:D101,3,0)</f>
        <v>1</v>
      </c>
      <c r="E18" s="11">
        <f>VLOOKUP(B18,DATA!A2:D101,4,0)</f>
        <v>2.2000000000000002</v>
      </c>
      <c r="F18" s="5"/>
      <c r="G18" s="6"/>
      <c r="H18" s="5"/>
      <c r="I18" s="6"/>
      <c r="J18" s="5"/>
      <c r="K18" s="6"/>
      <c r="L18" s="5"/>
      <c r="M18" s="6"/>
      <c r="N18" s="5"/>
      <c r="O18" s="6"/>
      <c r="P18"/>
    </row>
    <row r="19" spans="1:16">
      <c r="A19" s="11"/>
      <c r="B19" s="11" t="s">
        <v>0</v>
      </c>
      <c r="C19" s="11">
        <f>IF(B19="","",VLOOKUP(B19,DATA!A2:D101,2,0))</f>
        <v>2</v>
      </c>
      <c r="D19" s="11">
        <f>VLOOKUP(B19,DATA!A2:D101,3,0)</f>
        <v>0.4</v>
      </c>
      <c r="E19" s="11">
        <f>VLOOKUP(B19,DATA!A2:D101,4,0)</f>
        <v>0.8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/>
    </row>
    <row r="20" spans="1:16">
      <c r="A20" s="11"/>
      <c r="B20" s="11" t="s">
        <v>111</v>
      </c>
      <c r="C20" s="11">
        <f>IF(B20="","",VLOOKUP(B20,DATA!A2:D101,2,0))</f>
        <v>15</v>
      </c>
      <c r="D20" s="11">
        <f>VLOOKUP(B20,DATA!A2:D101,3,0)</f>
        <v>0.15</v>
      </c>
      <c r="E20" s="11">
        <f>VLOOKUP(B20,DATA!A2:D101,4,0)</f>
        <v>2.25</v>
      </c>
      <c r="F20" s="5"/>
      <c r="G20" s="6"/>
      <c r="H20" s="5"/>
      <c r="I20" s="6"/>
      <c r="J20" s="5"/>
      <c r="K20" s="6"/>
      <c r="L20" s="5"/>
      <c r="M20" s="6"/>
      <c r="N20" s="5"/>
      <c r="O20" s="6"/>
      <c r="P20"/>
    </row>
    <row r="21" spans="1:16">
      <c r="A21" s="11"/>
      <c r="B21" s="11" t="s">
        <v>2</v>
      </c>
      <c r="C21" s="11">
        <f>VLOOKUP(B21,DATA!A2:D101,2,0)</f>
        <v>2.5</v>
      </c>
      <c r="D21" s="11">
        <f>VLOOKUP(B21,DATA!A2:D101,3,0)</f>
        <v>0.5</v>
      </c>
      <c r="E21" s="11">
        <f>VLOOKUP(B21,DATA!A2:D101,4,0)</f>
        <v>0.5</v>
      </c>
      <c r="F21" s="5"/>
      <c r="G21" s="6"/>
      <c r="H21" s="5"/>
      <c r="I21" s="6"/>
      <c r="J21" s="5"/>
      <c r="K21" s="6"/>
      <c r="L21" s="5"/>
      <c r="M21" s="6"/>
      <c r="N21" s="5"/>
      <c r="O21" s="6"/>
      <c r="P21"/>
    </row>
    <row r="22" spans="1:16">
      <c r="A22" s="11"/>
      <c r="B22" s="11" t="s">
        <v>4</v>
      </c>
      <c r="C22" s="11">
        <f>VLOOKUP(B22,DATA!A2:D101,2,0)</f>
        <v>1.5</v>
      </c>
      <c r="D22" s="11">
        <f>VLOOKUP(B22,DATA!A2:D101,3,0)</f>
        <v>1</v>
      </c>
      <c r="E22" s="11">
        <f>VLOOKUP(B22,DATA!A2:D101,4,0)</f>
        <v>1</v>
      </c>
      <c r="F22" s="5"/>
      <c r="G22" s="6"/>
      <c r="H22" s="5"/>
      <c r="I22" s="6"/>
      <c r="J22" s="5"/>
      <c r="K22" s="6"/>
      <c r="L22" s="5"/>
      <c r="M22" s="6"/>
      <c r="N22" s="5"/>
      <c r="O22" s="6"/>
      <c r="P22"/>
    </row>
    <row r="23" spans="1:16">
      <c r="A23" s="11"/>
      <c r="B23" s="11" t="s">
        <v>111</v>
      </c>
      <c r="C23" s="11">
        <f>VLOOKUP(B23,DATA!A2:D101,2,0)</f>
        <v>15</v>
      </c>
      <c r="D23" s="11">
        <f>VLOOKUP(B23,DATA!A2:D101,3,0)</f>
        <v>0.15</v>
      </c>
      <c r="E23" s="11">
        <f>VLOOKUP(B23,DATA!A2:D101,4,0)</f>
        <v>2.25</v>
      </c>
      <c r="F23" s="5"/>
      <c r="G23" s="6"/>
      <c r="H23" s="5"/>
      <c r="I23" s="6"/>
      <c r="J23" s="5"/>
      <c r="K23" s="6"/>
      <c r="L23" s="5"/>
      <c r="M23" s="6"/>
      <c r="N23" s="5"/>
      <c r="O23" s="6"/>
      <c r="P23"/>
    </row>
    <row r="24" spans="1:16">
      <c r="A24" s="20"/>
      <c r="B24" s="21"/>
      <c r="C24" s="20"/>
      <c r="D24" s="20"/>
      <c r="E24" s="20"/>
      <c r="F24" s="10">
        <f>F7*D7*C7+F8*C8*D8+F9*C9*D9+D10*F10*C10+F11*D11*C11+F12*C12*D12+F13*C13*D13+F14*C14*D14+F15*C15*D15+F16*C16*D16+F17*C17*D17+F18*C18*D18+F19*C19*D19+C20*D20*F20+F21*D21*C21+F22*D22*C22+F23*D23*C23</f>
        <v>0</v>
      </c>
      <c r="G24" s="10">
        <f>G7*E7*C7+G8*C8*E8+G9*C9*E9+E10*G10*C10+G11*E11*C11+G12*C12*E12+G13*C13*E13+G14*C14*E14+G15*C15*E15+G16*C16*E16+G17*C17*E17+G18*C18*E18+G19*C19*E19+C20*E20*G20+G21*E21*C21+G22*E22*C22+G23*E23*C23</f>
        <v>0</v>
      </c>
      <c r="H24" s="10">
        <f>H7*C7*D7+H8*D8*C8+H9*D9*C9+C10*H10*D10+H11*C11*D11+H12*D12*C12+H13*D13*C13+H14*D14*C14+H15*D15*C15+H16*D16*C16+H17*D17*C17+H18*D18*C18+H19*D19*C19+D20*C20*H20+H21*C21*D21+H22*C22*D22+H23*C23*D23</f>
        <v>0</v>
      </c>
      <c r="I24" s="10">
        <f>I7*C7*E7+I8*E8*C8+I9*E9*C9+C10*I10*E10+I11*C11*E11+I12*E12*C12+I13*E13*C13+I14*E14*C14+I15*E15*C15+I16*E16*C16+I17*E17*C17+I18*E18*C18+I19*E19*C19+E20*C20*I20+I21*C21*E21+I22*C22*E22+I23*C23*E23</f>
        <v>0</v>
      </c>
      <c r="J24" s="10">
        <f>J7*D7*C7+J8*C8*D8+J9*C9*D9+D10*J10*C10+J11*D11*C11+J12*C12*D12+J13*C13*D13+J14*C14*D14+J15*C15*D15+J16*C16*D16+J17*C17*D17+J18*C18*D18+J19*C19*D19+C20*D20*J20+J21*D21*C21+J22*D22*C22+J23*D23*C23</f>
        <v>0</v>
      </c>
      <c r="K24" s="10">
        <f>K7*E7*C7+K8*C8*E8+K9*C9*E9+E10*K10*C10+K11*E11*C11+K12*C12*E12+K13*C13*E13+K14*C14*E14+K15*C15*E15+K16*C16*E16+K17*C17*E17+K18*C18*E18+K19*C19*E19+C20*E20*K20+K21*E21*C21+K22*E22*C22+K23*E23*C23</f>
        <v>0</v>
      </c>
      <c r="L24" s="10">
        <f>L7*C7*D7+L8*D8*C8+L9*D9*C9+C10*L10*D10+L11*C11*D11+L12*D12*C12+L13*D13*C13+L14*D14*C14+L15*D15*C15+L16*D16*C16+L17*D17*C17+L18*D18*C18+L19*D19*C19+D20*C20*L20+L21*C21*D21+L22*C22*D22+L23*C23*D23</f>
        <v>0</v>
      </c>
      <c r="M24" s="10">
        <f>M7*C7*E7+M8*E8*C8+M9*E9*C9+C10*M10*E10+M11*C11*E11+M12*E12*C12+M13*E13*C13+M14*E14*C14+M15*E15*C15+M16*E16*C16+M17*E17*C17+M18*E18*C18+M19*E19*C19+E20*C20*M20+M21*C21*E21+M22*C22*E22+M23*C23*E23</f>
        <v>0</v>
      </c>
      <c r="N24" s="10">
        <f>N7*D7*C7+N8*C8*D8+N9*C9*D9+D10*N10*C10+N11*D11*C11+N12*C12*D12+N13*C13*D13+N14*C14*D14+N15*C15*D15+N16*C16*D16+N17*C17*D17+N18*C18*D18+N19*C19*D19+C20*D20*N20+N21*D21*C21+N22*D22*C22+N23*D23*C23</f>
        <v>0</v>
      </c>
      <c r="O24" s="10">
        <f>O7*E7*C7+O8*C8*E8+O9*C9*E9+E10*O10*C10+O11*E11*C11+O12*C12*E12+O13*C13*E13+O14*C14*E14+O15*C15*E15+O16*C16*E16+O17*C17*E17+O18*C18*E18+O19*C19*E19+C20*E20*O20+O21*E21*C21+O22*E22*C22+O23*E23*C23</f>
        <v>0</v>
      </c>
      <c r="P24" s="18" t="s">
        <v>53</v>
      </c>
    </row>
    <row r="25" spans="1:16">
      <c r="A25" s="13"/>
      <c r="B25" s="13"/>
      <c r="C25" s="13"/>
      <c r="D25" s="13"/>
    </row>
    <row r="26" spans="1:16">
      <c r="A26" s="14"/>
      <c r="B26" s="14"/>
      <c r="C26" s="14"/>
      <c r="D26" s="14"/>
    </row>
    <row r="27" spans="1:16">
      <c r="A27" s="14"/>
      <c r="B27" s="14"/>
      <c r="C27" s="14"/>
      <c r="D27" s="14"/>
    </row>
    <row r="28" spans="1:16">
      <c r="A28" s="13"/>
      <c r="B28" s="13"/>
      <c r="C28" s="13"/>
      <c r="D28" s="13"/>
    </row>
    <row r="29" spans="1:16">
      <c r="A29" s="14"/>
      <c r="B29" s="14"/>
      <c r="C29" s="14"/>
      <c r="D29" s="14"/>
    </row>
    <row r="30" spans="1:16">
      <c r="A30" s="14"/>
      <c r="B30" s="14"/>
      <c r="C30" s="14"/>
      <c r="D30" s="14"/>
    </row>
    <row r="31" spans="1:16">
      <c r="A31" s="14"/>
      <c r="B31" s="14"/>
      <c r="C31" s="14"/>
      <c r="D31" s="14"/>
    </row>
    <row r="32" spans="1:16">
      <c r="A32" s="14"/>
      <c r="B32" s="14"/>
      <c r="C32" s="14"/>
      <c r="D32" s="14"/>
    </row>
    <row r="33" spans="1:4">
      <c r="A33" s="14"/>
      <c r="B33" s="14"/>
      <c r="C33" s="14"/>
      <c r="D33" s="14"/>
    </row>
    <row r="34" spans="1:4">
      <c r="A34" s="14"/>
      <c r="B34" s="14"/>
      <c r="C34" s="13"/>
      <c r="D34" s="13"/>
    </row>
    <row r="35" spans="1:4">
      <c r="A35" s="14"/>
      <c r="B35" s="14"/>
      <c r="C35" s="14"/>
      <c r="D35" s="14"/>
    </row>
    <row r="36" spans="1:4">
      <c r="A36" s="14"/>
      <c r="B36" s="14"/>
      <c r="C36" s="14"/>
      <c r="D36" s="14"/>
    </row>
    <row r="37" spans="1:4">
      <c r="A37" s="14"/>
      <c r="B37" s="14"/>
      <c r="C37" s="14"/>
      <c r="D37" s="14"/>
    </row>
    <row r="38" spans="1:4">
      <c r="A38" s="13"/>
      <c r="B38" s="13"/>
      <c r="C38" s="13"/>
      <c r="D38" s="13"/>
    </row>
    <row r="39" spans="1:4">
      <c r="A39" s="14"/>
      <c r="B39" s="14"/>
      <c r="C39" s="14"/>
      <c r="D39" s="14"/>
    </row>
    <row r="40" spans="1:4">
      <c r="A40" s="14"/>
      <c r="B40" s="14"/>
      <c r="C40" s="14"/>
      <c r="D40" s="14"/>
    </row>
    <row r="41" spans="1:4">
      <c r="A41" s="13"/>
      <c r="B41" s="13"/>
      <c r="C41" s="13"/>
      <c r="D41" s="13"/>
    </row>
    <row r="42" spans="1:4">
      <c r="A42" s="14"/>
      <c r="B42" s="14"/>
      <c r="C42" s="14"/>
      <c r="D42" s="14"/>
    </row>
    <row r="43" spans="1:4">
      <c r="A43" s="13"/>
      <c r="B43" s="13"/>
      <c r="C43" s="13"/>
      <c r="D43" s="13"/>
    </row>
    <row r="44" spans="1:4">
      <c r="A44" s="14"/>
      <c r="B44" s="14"/>
      <c r="C44" s="14"/>
      <c r="D44" s="14"/>
    </row>
    <row r="45" spans="1:4">
      <c r="A45" s="13"/>
      <c r="B45" s="13"/>
      <c r="C45" s="13"/>
      <c r="D45" s="13"/>
    </row>
    <row r="46" spans="1:4">
      <c r="A46" s="14"/>
      <c r="B46" s="14"/>
      <c r="C46" s="14"/>
      <c r="D46" s="14"/>
    </row>
    <row r="47" spans="1:4">
      <c r="A47" s="14"/>
      <c r="B47" s="14"/>
      <c r="C47" s="14"/>
      <c r="D47" s="14"/>
    </row>
    <row r="48" spans="1:4">
      <c r="A48" s="14"/>
      <c r="B48" s="14"/>
      <c r="C48" s="14"/>
      <c r="D48" s="14"/>
    </row>
    <row r="49" spans="1:4">
      <c r="A49" s="13"/>
      <c r="B49" s="13"/>
      <c r="C49" s="13"/>
      <c r="D49" s="13"/>
    </row>
    <row r="50" spans="1:4">
      <c r="A50" s="14"/>
      <c r="B50" s="14"/>
      <c r="C50" s="14"/>
      <c r="D50" s="14"/>
    </row>
    <row r="51" spans="1:4">
      <c r="A51" s="13"/>
      <c r="B51" s="13"/>
      <c r="C51" s="13"/>
      <c r="D51" s="13"/>
    </row>
    <row r="52" spans="1:4">
      <c r="A52" s="14"/>
      <c r="B52" s="14"/>
      <c r="C52" s="14"/>
      <c r="D52" s="14"/>
    </row>
    <row r="53" spans="1:4">
      <c r="A53" s="14"/>
      <c r="B53" s="14"/>
      <c r="C53" s="14"/>
      <c r="D53" s="14"/>
    </row>
    <row r="54" spans="1:4">
      <c r="A54" s="14"/>
      <c r="B54" s="14"/>
      <c r="C54" s="14"/>
      <c r="D54" s="14"/>
    </row>
    <row r="55" spans="1:4">
      <c r="A55" s="13"/>
      <c r="B55" s="13"/>
      <c r="C55" s="13"/>
      <c r="D55" s="13"/>
    </row>
    <row r="56" spans="1:4">
      <c r="A56" s="14"/>
      <c r="B56" s="14"/>
      <c r="C56" s="14"/>
      <c r="D56" s="14"/>
    </row>
    <row r="57" spans="1:4">
      <c r="A57" s="13"/>
      <c r="B57" s="13"/>
      <c r="C57" s="13"/>
      <c r="D57" s="13"/>
    </row>
    <row r="58" spans="1:4">
      <c r="A58" s="14"/>
      <c r="B58" s="14"/>
      <c r="C58" s="14"/>
      <c r="D58" s="14"/>
    </row>
    <row r="59" spans="1:4">
      <c r="A59" s="14"/>
      <c r="B59" s="14"/>
      <c r="C59" s="14"/>
      <c r="D59" s="14"/>
    </row>
    <row r="60" spans="1:4">
      <c r="A60" s="14"/>
      <c r="B60" s="14"/>
      <c r="C60" s="14"/>
      <c r="D60" s="14"/>
    </row>
    <row r="61" spans="1:4">
      <c r="A61" s="14"/>
      <c r="B61" s="14"/>
      <c r="C61" s="14"/>
      <c r="D61" s="14"/>
    </row>
    <row r="62" spans="1:4">
      <c r="A62" s="14"/>
      <c r="B62" s="14"/>
      <c r="C62" s="14"/>
      <c r="D62" s="14"/>
    </row>
    <row r="63" spans="1:4">
      <c r="A63" s="14"/>
      <c r="B63" s="14"/>
      <c r="C63" s="14"/>
      <c r="D63" s="14"/>
    </row>
    <row r="64" spans="1:4">
      <c r="A64" s="14"/>
      <c r="B64" s="14"/>
      <c r="C64" s="14"/>
      <c r="D64" s="14"/>
    </row>
    <row r="65" spans="1:6">
      <c r="A65" s="14"/>
      <c r="B65" s="14"/>
      <c r="C65" s="14"/>
      <c r="D65" s="14"/>
    </row>
    <row r="66" spans="1:6">
      <c r="A66" s="14"/>
      <c r="B66" s="14"/>
      <c r="C66" s="14"/>
      <c r="D66" s="14"/>
    </row>
    <row r="67" spans="1:6">
      <c r="A67" s="13"/>
      <c r="B67" s="13"/>
      <c r="C67" s="13"/>
      <c r="D67" s="13"/>
    </row>
    <row r="68" spans="1:6">
      <c r="A68" s="14"/>
      <c r="B68" s="14"/>
      <c r="C68" s="14"/>
      <c r="D68" s="14"/>
    </row>
    <row r="69" spans="1:6">
      <c r="A69" s="14"/>
      <c r="B69" s="14"/>
      <c r="C69" s="14"/>
      <c r="D69" s="14"/>
    </row>
    <row r="70" spans="1:6">
      <c r="A70" s="13"/>
      <c r="B70" s="13"/>
      <c r="C70" s="13"/>
      <c r="D70" s="13"/>
    </row>
    <row r="71" spans="1:6">
      <c r="A71" s="14"/>
      <c r="B71" s="14"/>
      <c r="C71" s="14"/>
      <c r="D71" s="14"/>
    </row>
    <row r="72" spans="1:6">
      <c r="A72" s="14"/>
      <c r="B72" s="14"/>
      <c r="C72" s="14"/>
      <c r="D72" s="14"/>
    </row>
    <row r="73" spans="1:6">
      <c r="A73" s="14"/>
      <c r="B73" s="14"/>
      <c r="C73" s="14"/>
      <c r="D73" s="14"/>
    </row>
    <row r="74" spans="1:6">
      <c r="A74" s="14"/>
      <c r="B74" s="14"/>
      <c r="C74" s="14"/>
      <c r="D74" s="14"/>
      <c r="F74" s="5"/>
    </row>
    <row r="75" spans="1:6">
      <c r="A75" s="14"/>
      <c r="B75" s="14"/>
      <c r="C75" s="14"/>
      <c r="D75" s="14"/>
    </row>
  </sheetData>
  <mergeCells count="5">
    <mergeCell ref="F5:G5"/>
    <mergeCell ref="H5:I5"/>
    <mergeCell ref="J5:K5"/>
    <mergeCell ref="L5:M5"/>
    <mergeCell ref="N5:O5"/>
  </mergeCells>
  <phoneticPr fontId="2" type="noConversion"/>
  <dataValidations count="1">
    <dataValidation type="list" allowBlank="1" showInputMessage="1" showErrorMessage="1" sqref="B7 B9:B23">
      <formula1>LEGUMES</formula1>
    </dataValidation>
  </dataValidations>
  <pageMargins left="0.20833333333333334" right="8.3333333333333329E-2" top="0.984251969" bottom="0.53937007874015752" header="0.5" footer="0.5"/>
  <pageSetup paperSize="0" orientation="landscape" horizontalDpi="4294967292" verticalDpi="429496729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P75"/>
  <sheetViews>
    <sheetView zoomScaleNormal="100" workbookViewId="0">
      <selection activeCell="F5" sqref="F5:M5"/>
    </sheetView>
  </sheetViews>
  <sheetFormatPr baseColWidth="10" defaultColWidth="10.75" defaultRowHeight="12.75"/>
  <cols>
    <col min="1" max="1" width="4.625" style="2" customWidth="1"/>
    <col min="2" max="2" width="9.875" style="2" customWidth="1"/>
    <col min="3" max="3" width="6.625" style="2" customWidth="1"/>
    <col min="4" max="4" width="7.375" style="2" customWidth="1"/>
    <col min="5" max="5" width="7.25" style="2" customWidth="1"/>
    <col min="6" max="6" width="7.75" style="2" customWidth="1"/>
    <col min="7" max="7" width="8" style="2" customWidth="1"/>
    <col min="8" max="8" width="6.125" style="2" customWidth="1"/>
    <col min="9" max="9" width="5.375" style="2" customWidth="1"/>
    <col min="10" max="10" width="8" style="2" customWidth="1"/>
    <col min="11" max="11" width="5.375" style="2" customWidth="1"/>
    <col min="12" max="12" width="4.375" style="2" customWidth="1"/>
    <col min="13" max="13" width="5.625" style="2" customWidth="1"/>
    <col min="14" max="14" width="6.625" style="2" customWidth="1"/>
    <col min="15" max="15" width="5.875" style="2" customWidth="1"/>
    <col min="16" max="16384" width="10.75" style="2"/>
  </cols>
  <sheetData>
    <row r="1" spans="1:16">
      <c r="A1" s="1"/>
      <c r="B1" s="1"/>
      <c r="C1" s="1"/>
      <c r="D1" s="1"/>
      <c r="E1" s="1"/>
      <c r="F1" s="3"/>
      <c r="G1" s="4"/>
      <c r="H1" s="5"/>
      <c r="I1" s="6"/>
      <c r="J1" s="5"/>
      <c r="K1" s="6"/>
      <c r="L1" s="5"/>
      <c r="M1" s="6"/>
      <c r="N1" s="5"/>
      <c r="O1" s="6"/>
      <c r="P1"/>
    </row>
    <row r="2" spans="1:16">
      <c r="A2" s="1"/>
      <c r="B2" s="1"/>
      <c r="C2" s="1"/>
      <c r="D2" s="1"/>
      <c r="E2" s="1"/>
      <c r="F2" s="3"/>
      <c r="G2" s="4"/>
      <c r="H2" s="5"/>
      <c r="I2" s="12"/>
      <c r="J2" s="5"/>
      <c r="K2" s="6"/>
      <c r="L2" s="5"/>
      <c r="M2" s="6"/>
      <c r="N2" s="5"/>
      <c r="O2" s="12"/>
      <c r="P2"/>
    </row>
    <row r="3" spans="1:16">
      <c r="A3" s="1"/>
      <c r="B3" s="1"/>
      <c r="C3" s="1"/>
      <c r="D3" s="1"/>
      <c r="E3" s="1"/>
      <c r="F3" s="3"/>
      <c r="G3" s="4"/>
      <c r="H3" s="5"/>
      <c r="I3" s="12"/>
      <c r="J3" s="5"/>
      <c r="K3" s="6"/>
      <c r="L3" s="5"/>
      <c r="M3" s="6"/>
      <c r="N3" s="5"/>
      <c r="O3" s="12"/>
      <c r="P3"/>
    </row>
    <row r="4" spans="1:16">
      <c r="A4" s="1"/>
      <c r="B4" s="1"/>
      <c r="C4" s="1"/>
      <c r="D4" s="1"/>
      <c r="E4" s="1"/>
      <c r="F4" s="3"/>
      <c r="G4" s="4"/>
      <c r="H4" s="5"/>
      <c r="I4" s="12"/>
      <c r="J4" s="5"/>
      <c r="K4" s="6"/>
      <c r="L4" s="5"/>
      <c r="M4" s="6"/>
      <c r="N4" s="5"/>
      <c r="O4" s="12"/>
      <c r="P4"/>
    </row>
    <row r="5" spans="1:16">
      <c r="A5" s="15" t="s">
        <v>45</v>
      </c>
      <c r="B5" s="15" t="s">
        <v>46</v>
      </c>
      <c r="C5" s="15" t="s">
        <v>47</v>
      </c>
      <c r="D5" s="15" t="s">
        <v>48</v>
      </c>
      <c r="E5" s="16" t="s">
        <v>49</v>
      </c>
      <c r="F5" s="40" t="s">
        <v>32</v>
      </c>
      <c r="G5" s="41"/>
      <c r="H5" s="40" t="s">
        <v>82</v>
      </c>
      <c r="I5" s="41"/>
      <c r="J5" s="40" t="s">
        <v>83</v>
      </c>
      <c r="K5" s="41"/>
      <c r="L5" s="40" t="s">
        <v>84</v>
      </c>
      <c r="M5" s="41"/>
      <c r="N5" s="40"/>
      <c r="O5" s="43"/>
      <c r="P5" s="17"/>
    </row>
    <row r="6" spans="1:16">
      <c r="A6" s="19"/>
      <c r="B6" s="19"/>
      <c r="C6" s="19"/>
      <c r="D6" s="19"/>
      <c r="E6" s="19"/>
      <c r="F6" s="8" t="s">
        <v>50</v>
      </c>
      <c r="G6" s="9" t="s">
        <v>51</v>
      </c>
      <c r="H6" s="8" t="s">
        <v>50</v>
      </c>
      <c r="I6" s="9" t="s">
        <v>51</v>
      </c>
      <c r="J6" s="8" t="s">
        <v>50</v>
      </c>
      <c r="K6" s="9" t="s">
        <v>51</v>
      </c>
      <c r="L6" s="8" t="s">
        <v>50</v>
      </c>
      <c r="M6" s="9" t="s">
        <v>51</v>
      </c>
      <c r="N6" s="8" t="s">
        <v>50</v>
      </c>
      <c r="O6" s="9" t="s">
        <v>51</v>
      </c>
      <c r="P6"/>
    </row>
    <row r="7" spans="1:16">
      <c r="A7" s="7" t="s">
        <v>52</v>
      </c>
      <c r="B7" s="11" t="s">
        <v>55</v>
      </c>
      <c r="C7" s="11">
        <f>IF(B7="","",VLOOKUP(B7,DATA!A2:D101,2,0))</f>
        <v>1.5</v>
      </c>
      <c r="D7" s="11">
        <f>IF(B7="","",VLOOKUP(B7,DATA!A2:D101,3,0))</f>
        <v>1</v>
      </c>
      <c r="E7" s="11">
        <f>IF(B7="","",VLOOKUP(B7,DATA!A2:D101,4,0))</f>
        <v>1</v>
      </c>
      <c r="F7" s="5"/>
      <c r="G7" s="6"/>
      <c r="H7" s="5"/>
      <c r="I7" s="6"/>
      <c r="J7" s="5"/>
      <c r="K7" s="6"/>
      <c r="L7" s="5"/>
      <c r="M7" s="6"/>
      <c r="N7" s="5"/>
      <c r="O7" s="6"/>
      <c r="P7"/>
    </row>
    <row r="8" spans="1:16">
      <c r="A8" s="11"/>
      <c r="B8" s="11" t="s">
        <v>88</v>
      </c>
      <c r="C8" s="11">
        <f>IF(B8="","",VLOOKUP(B8,DATA!A2:D101,2,0))</f>
        <v>5.5</v>
      </c>
      <c r="D8" s="11">
        <f>VLOOKUP(B8,DATA!A2:D101,3,0)</f>
        <v>0.6</v>
      </c>
      <c r="E8" s="11">
        <f>VLOOKUP(B8,DATA!A2:D101,4,0)</f>
        <v>1.2</v>
      </c>
      <c r="F8" s="5"/>
      <c r="G8" s="6"/>
      <c r="H8" s="5"/>
      <c r="I8" s="6"/>
      <c r="J8" s="5"/>
      <c r="K8" s="6"/>
      <c r="L8" s="5"/>
      <c r="M8" s="6"/>
      <c r="N8" s="5"/>
      <c r="O8" s="6"/>
      <c r="P8"/>
    </row>
    <row r="9" spans="1:16">
      <c r="A9" s="11"/>
      <c r="B9" s="11" t="s">
        <v>3</v>
      </c>
      <c r="C9" s="11">
        <f>IF(B9="","",VLOOKUP(B9,DATA!A2:D101,2,0))</f>
        <v>15</v>
      </c>
      <c r="D9" s="11">
        <f>VLOOKUP(B9,DATA!A2:D101,3,0)</f>
        <v>0.1</v>
      </c>
      <c r="E9" s="11">
        <f>VLOOKUP(B9,DATA!A2:D101,4,0)</f>
        <v>0.2</v>
      </c>
      <c r="F9" s="5"/>
      <c r="G9" s="6"/>
      <c r="H9" s="5"/>
      <c r="I9" s="6"/>
      <c r="J9" s="5"/>
      <c r="K9" s="6"/>
      <c r="L9" s="5"/>
      <c r="M9" s="6"/>
      <c r="N9" s="5"/>
      <c r="O9" s="6"/>
      <c r="P9"/>
    </row>
    <row r="10" spans="1:16">
      <c r="A10" s="11"/>
      <c r="B10" s="11" t="s">
        <v>2</v>
      </c>
      <c r="C10" s="11">
        <f>IF(B10="","",VLOOKUP(B10,DATA!A2:D101,2,0))</f>
        <v>2.5</v>
      </c>
      <c r="D10" s="11">
        <f>VLOOKUP(B10,DATA!A2:D101,3,0)</f>
        <v>0.5</v>
      </c>
      <c r="E10" s="11">
        <f>VLOOKUP(B10,DATA!A2:D101,4,0)</f>
        <v>0.5</v>
      </c>
      <c r="F10" s="5"/>
      <c r="G10" s="6"/>
      <c r="H10" s="5"/>
      <c r="I10" s="6"/>
      <c r="J10" s="5"/>
      <c r="K10" s="6"/>
      <c r="L10" s="5"/>
      <c r="M10" s="6"/>
      <c r="N10" s="5"/>
      <c r="O10" s="6"/>
      <c r="P10"/>
    </row>
    <row r="11" spans="1:16">
      <c r="A11" s="11"/>
      <c r="B11" s="11" t="s">
        <v>4</v>
      </c>
      <c r="C11" s="11">
        <f>IF(B11="","",VLOOKUP(B11,DATA!A2:D101,2,0))</f>
        <v>1.5</v>
      </c>
      <c r="D11" s="11">
        <f>VLOOKUP(B11,DATA!A2:D101,3,0)</f>
        <v>1</v>
      </c>
      <c r="E11" s="11">
        <f>VLOOKUP(B11,DATA!A2:D101,4,0)</f>
        <v>1</v>
      </c>
      <c r="F11" s="5"/>
      <c r="G11" s="6"/>
      <c r="H11" s="5"/>
      <c r="I11" s="6"/>
      <c r="J11" s="5"/>
      <c r="K11" s="6"/>
      <c r="L11" s="5"/>
      <c r="M11" s="6"/>
      <c r="N11" s="5"/>
      <c r="O11" s="6"/>
      <c r="P11"/>
    </row>
    <row r="12" spans="1:16">
      <c r="A12" s="11"/>
      <c r="B12" s="11" t="s">
        <v>37</v>
      </c>
      <c r="C12" s="11">
        <f>IF(B12="","",VLOOKUP(B12,DATA!A2:D101,2,0))</f>
        <v>1.5</v>
      </c>
      <c r="D12" s="11">
        <f>VLOOKUP(B12,DATA!A2:D101,3,0)</f>
        <v>1</v>
      </c>
      <c r="E12" s="11">
        <f>VLOOKUP(B12,DATA!A2:D101,4,0)</f>
        <v>1</v>
      </c>
      <c r="F12" s="5"/>
      <c r="G12" s="6"/>
      <c r="H12" s="5"/>
      <c r="I12" s="6"/>
      <c r="J12" s="5"/>
      <c r="K12" s="6"/>
      <c r="L12" s="5"/>
      <c r="M12" s="6"/>
      <c r="N12" s="5"/>
      <c r="O12" s="6"/>
      <c r="P12"/>
    </row>
    <row r="13" spans="1:16">
      <c r="A13" s="11"/>
      <c r="B13" s="11" t="s">
        <v>39</v>
      </c>
      <c r="C13" s="11">
        <f>IF(B13="","",VLOOKUP(B13,DATA!A2:D101,2,0))</f>
        <v>2.25</v>
      </c>
      <c r="D13" s="11">
        <f>VLOOKUP(B13,DATA!A2:D101,3,0)</f>
        <v>1</v>
      </c>
      <c r="E13" s="11">
        <f>VLOOKUP(B13,DATA!A2:D101,4,0)</f>
        <v>1</v>
      </c>
      <c r="F13" s="5"/>
      <c r="G13" s="6"/>
      <c r="H13" s="5"/>
      <c r="I13" s="6"/>
      <c r="J13" s="5"/>
      <c r="K13" s="6"/>
      <c r="L13" s="5"/>
      <c r="M13" s="6"/>
      <c r="N13" s="5"/>
      <c r="O13" s="6"/>
      <c r="P13"/>
    </row>
    <row r="14" spans="1:16">
      <c r="A14" s="11"/>
      <c r="B14" s="11" t="s">
        <v>4</v>
      </c>
      <c r="C14" s="11">
        <f>IF(B14="","",VLOOKUP(B14,DATA!A2:D101,2,0))</f>
        <v>1.5</v>
      </c>
      <c r="D14" s="11">
        <f>VLOOKUP(B14,DATA!A2:D101,3,0)</f>
        <v>1</v>
      </c>
      <c r="E14" s="11">
        <f>VLOOKUP(B14,DATA!A2:D101,4,0)</f>
        <v>1</v>
      </c>
      <c r="F14" s="5"/>
      <c r="G14" s="6"/>
      <c r="H14" s="5"/>
      <c r="I14" s="6"/>
      <c r="J14" s="5"/>
      <c r="K14" s="6"/>
      <c r="L14" s="5"/>
      <c r="M14" s="6"/>
      <c r="N14" s="5"/>
      <c r="O14" s="6"/>
      <c r="P14"/>
    </row>
    <row r="15" spans="1:16">
      <c r="A15" s="11"/>
      <c r="B15" s="11" t="s">
        <v>56</v>
      </c>
      <c r="C15" s="11">
        <f>IF(B15="","",VLOOKUP(B15,DATA!A2:D101,2,0))</f>
        <v>7.5</v>
      </c>
      <c r="D15" s="11">
        <f>VLOOKUP(B15,DATA!A2:D101,3,0)</f>
        <v>0.4</v>
      </c>
      <c r="E15" s="11">
        <f>VLOOKUP(B15,DATA!A2:D101,4,0)</f>
        <v>0.8</v>
      </c>
      <c r="F15" s="5"/>
      <c r="G15" s="6"/>
      <c r="H15" s="5"/>
      <c r="I15" s="6"/>
      <c r="J15" s="5"/>
      <c r="K15" s="6"/>
      <c r="L15" s="5"/>
      <c r="M15" s="6"/>
      <c r="N15" s="5"/>
      <c r="O15" s="6"/>
      <c r="P15"/>
    </row>
    <row r="16" spans="1:16">
      <c r="A16" s="11"/>
      <c r="B16" s="11" t="s">
        <v>39</v>
      </c>
      <c r="C16" s="11">
        <f>IF(B16="","",VLOOKUP(B16,DATA!A2:D101,2,0))</f>
        <v>2.25</v>
      </c>
      <c r="D16" s="11">
        <f>VLOOKUP(B16,DATA!A2:D101,3,0)</f>
        <v>1</v>
      </c>
      <c r="E16" s="11">
        <f>VLOOKUP(B16,DATA!A2:D101,4,0)</f>
        <v>1</v>
      </c>
      <c r="F16" s="5"/>
      <c r="G16" s="6"/>
      <c r="H16" s="5"/>
      <c r="I16" s="6"/>
      <c r="J16" s="5"/>
      <c r="K16" s="6"/>
      <c r="L16" s="5"/>
      <c r="M16" s="6"/>
      <c r="N16" s="5"/>
      <c r="O16" s="6"/>
      <c r="P16"/>
    </row>
    <row r="17" spans="1:16">
      <c r="A17" s="11"/>
      <c r="B17" s="11" t="s">
        <v>58</v>
      </c>
      <c r="C17" s="11">
        <f>IF(B17="","",VLOOKUP(B17,DATA!A2:D101,2,0))</f>
        <v>1.5</v>
      </c>
      <c r="D17" s="11">
        <f>VLOOKUP(B17,DATA!A2:D101,3,0)</f>
        <v>1</v>
      </c>
      <c r="E17" s="11">
        <f>VLOOKUP(B17,DATA!A2:D101,4,0)</f>
        <v>1.5</v>
      </c>
      <c r="F17" s="5"/>
      <c r="G17" s="6"/>
      <c r="H17" s="5"/>
      <c r="I17" s="6"/>
      <c r="J17" s="5"/>
      <c r="K17" s="6"/>
      <c r="L17" s="5"/>
      <c r="M17" s="6"/>
      <c r="N17" s="5"/>
      <c r="O17" s="6"/>
      <c r="P17"/>
    </row>
    <row r="18" spans="1:16">
      <c r="A18" s="11"/>
      <c r="B18" s="11" t="s">
        <v>100</v>
      </c>
      <c r="C18" s="11">
        <f>IF(B18="","",VLOOKUP(B18,DATA!A2:D101,2,0))</f>
        <v>2.2000000000000002</v>
      </c>
      <c r="D18" s="11">
        <f>VLOOKUP(B18,DATA!A2:D101,3,0)</f>
        <v>1</v>
      </c>
      <c r="E18" s="11">
        <f>VLOOKUP(B18,DATA!A2:D101,4,0)</f>
        <v>2.2000000000000002</v>
      </c>
      <c r="F18" s="5"/>
      <c r="G18" s="6"/>
      <c r="H18" s="5"/>
      <c r="I18" s="6"/>
      <c r="J18" s="5"/>
      <c r="K18" s="6"/>
      <c r="L18" s="5"/>
      <c r="M18" s="6"/>
      <c r="N18" s="5"/>
      <c r="O18" s="6"/>
      <c r="P18"/>
    </row>
    <row r="19" spans="1:16">
      <c r="A19" s="11"/>
      <c r="B19" s="11" t="s">
        <v>0</v>
      </c>
      <c r="C19" s="11">
        <f>IF(B19="","",VLOOKUP(B19,DATA!A2:D101,2,0))</f>
        <v>2</v>
      </c>
      <c r="D19" s="11">
        <f>VLOOKUP(B19,DATA!A2:D101,3,0)</f>
        <v>0.4</v>
      </c>
      <c r="E19" s="11">
        <f>VLOOKUP(B19,DATA!A2:D101,4,0)</f>
        <v>0.8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/>
    </row>
    <row r="20" spans="1:16">
      <c r="A20" s="11"/>
      <c r="B20" s="11" t="s">
        <v>111</v>
      </c>
      <c r="C20" s="11">
        <f>IF(B20="","",VLOOKUP(B20,DATA!A2:D101,2,0))</f>
        <v>15</v>
      </c>
      <c r="D20" s="11">
        <f>VLOOKUP(B20,DATA!A2:D101,3,0)</f>
        <v>0.15</v>
      </c>
      <c r="E20" s="11">
        <f>VLOOKUP(B20,DATA!A2:D101,4,0)</f>
        <v>2.25</v>
      </c>
      <c r="F20" s="5"/>
      <c r="G20" s="6"/>
      <c r="H20" s="5"/>
      <c r="I20" s="6"/>
      <c r="J20" s="5"/>
      <c r="K20" s="6"/>
      <c r="L20" s="5"/>
      <c r="M20" s="6"/>
      <c r="N20" s="5"/>
      <c r="O20" s="6"/>
      <c r="P20"/>
    </row>
    <row r="21" spans="1:16">
      <c r="A21" s="11"/>
      <c r="B21" s="11" t="s">
        <v>2</v>
      </c>
      <c r="C21" s="11">
        <f>VLOOKUP(B21,DATA!A2:D101,2,0)</f>
        <v>2.5</v>
      </c>
      <c r="D21" s="11">
        <f>VLOOKUP(B21,DATA!A2:D101,3,0)</f>
        <v>0.5</v>
      </c>
      <c r="E21" s="11">
        <f>VLOOKUP(B21,DATA!A2:D101,4,0)</f>
        <v>0.5</v>
      </c>
      <c r="F21" s="5"/>
      <c r="G21" s="6"/>
      <c r="H21" s="5"/>
      <c r="I21" s="6"/>
      <c r="J21" s="5"/>
      <c r="K21" s="6"/>
      <c r="L21" s="5"/>
      <c r="M21" s="6"/>
      <c r="N21" s="5"/>
      <c r="O21" s="6"/>
      <c r="P21"/>
    </row>
    <row r="22" spans="1:16">
      <c r="A22" s="11"/>
      <c r="B22" s="11" t="s">
        <v>4</v>
      </c>
      <c r="C22" s="11">
        <f>VLOOKUP(B22,DATA!A2:D101,2,0)</f>
        <v>1.5</v>
      </c>
      <c r="D22" s="11">
        <f>VLOOKUP(B22,DATA!A2:D101,3,0)</f>
        <v>1</v>
      </c>
      <c r="E22" s="11">
        <f>VLOOKUP(B22,DATA!A2:D101,4,0)</f>
        <v>1</v>
      </c>
      <c r="F22" s="5"/>
      <c r="G22" s="6"/>
      <c r="H22" s="5"/>
      <c r="I22" s="6"/>
      <c r="J22" s="5"/>
      <c r="K22" s="6"/>
      <c r="L22" s="5"/>
      <c r="M22" s="6"/>
      <c r="N22" s="5"/>
      <c r="O22" s="6"/>
      <c r="P22"/>
    </row>
    <row r="23" spans="1:16">
      <c r="A23" s="11"/>
      <c r="B23" s="11" t="s">
        <v>111</v>
      </c>
      <c r="C23" s="11">
        <f>VLOOKUP(B23,DATA!A2:D101,2,0)</f>
        <v>15</v>
      </c>
      <c r="D23" s="11">
        <f>VLOOKUP(B23,DATA!A2:D101,3,0)</f>
        <v>0.15</v>
      </c>
      <c r="E23" s="11">
        <f>VLOOKUP(B23,DATA!A2:D101,4,0)</f>
        <v>2.25</v>
      </c>
      <c r="F23" s="5"/>
      <c r="G23" s="6"/>
      <c r="H23" s="5"/>
      <c r="I23" s="6"/>
      <c r="J23" s="5"/>
      <c r="K23" s="6"/>
      <c r="L23" s="5"/>
      <c r="M23" s="6"/>
      <c r="N23" s="5"/>
      <c r="O23" s="6"/>
      <c r="P23"/>
    </row>
    <row r="24" spans="1:16">
      <c r="A24" s="20"/>
      <c r="B24" s="21"/>
      <c r="C24" s="20"/>
      <c r="D24" s="20"/>
      <c r="E24" s="20"/>
      <c r="F24" s="10">
        <f>F7*D7*C7+F8*C8*D8+F9*C9*D9+D10*F10*C10+F11*D11*C11+F12*C12*D12+F13*C13*D13+F14*C14*D14+F15*C15*D15+F16*C16*D16+F17*C17*D17+F18*C18*D18+F19*C19*D19+C20*D20*F20+F21*D21*C21+F22*D22*C22+F23*D23*C23</f>
        <v>0</v>
      </c>
      <c r="G24" s="10">
        <f>G7*E7*C7+G8*C8*E8+G9*C9*E9+E10*G10*C10+G11*E11*C11+G12*C12*E12+G13*C13*E13+G14*C14*E14+G15*C15*E15+G16*C16*E16+G17*C17*E17+G18*C18*E18+G19*C19*E19+C20*E20*G20+G21*E21*C21+G22*E22*C22+G23*E23*C23</f>
        <v>0</v>
      </c>
      <c r="H24" s="10">
        <f>H7*C7*D7+H8*D8*C8+H9*D9*C9+C10*H10*D10+H11*C11*D11+H12*D12*C12+H13*D13*C13+H14*D14*C14+H15*D15*C15+H16*D16*C16+H17*D17*C17+H18*D18*C18+H19*D19*C19+D20*C20*H20+H21*C21*D21+H22*C22*D22+H23*C23*D23</f>
        <v>0</v>
      </c>
      <c r="I24" s="10">
        <f>I7*C7*E7+I8*E8*C8+I9*E9*C9+C10*I10*E10+I11*C11*E11+I12*E12*C12+I13*E13*C13+I14*E14*C14+I15*E15*C15+I16*E16*C16+I17*E17*C17+I18*E18*C18+I19*E19*C19+E20*C20*I20+I21*C21*E21+I22*C22*E22+I23*C23*E23</f>
        <v>0</v>
      </c>
      <c r="J24" s="10">
        <f>J7*D7*C7+J8*C8*D8+J9*C9*D9+D10*J10*C10+J11*D11*C11+J12*C12*D12+J13*C13*D13+J14*C14*D14+J15*C15*D15+J16*C16*D16+J17*C17*D17+J18*C18*D18+J19*C19*D19+C20*D20*J20+J21*D21*C21+J22*D22*C22+J23*D23*C23</f>
        <v>0</v>
      </c>
      <c r="K24" s="10">
        <f>K7*E7*C7+K8*C8*E8+K9*C9*E9+E10*K10*C10+K11*E11*C11+K12*C12*E12+K13*C13*E13+K14*C14*E14+K15*C15*E15+K16*C16*E16+K17*C17*E17+K18*C18*E18+K19*C19*E19+C20*E20*K20+K21*E21*C21+K22*E22*C22+K23*E23*C23</f>
        <v>0</v>
      </c>
      <c r="L24" s="10">
        <f>L7*C7*D7+L8*D8*C8+L9*D9*C9+C10*L10*D10+L11*C11*D11+L12*D12*C12+L13*D13*C13+L14*D14*C14+L15*D15*C15+L16*D16*C16+L17*D17*C17+L18*D18*C18+L19*D19*C19+D20*C20*L20+L21*C21*D21+L22*C22*D22+L23*C23*D23</f>
        <v>0</v>
      </c>
      <c r="M24" s="10">
        <f>M7*C7*E7+M8*E8*C8+M9*E9*C9+C10*M10*E10+M11*C11*E11+M12*E12*C12+M13*E13*C13+M14*E14*C14+M15*E15*C15+M16*E16*C16+M17*E17*C17+M18*E18*C18+M19*E19*C19+E20*C20*M20+M21*C21*E21+M22*C22*E22+M23*C23*E23</f>
        <v>0</v>
      </c>
      <c r="N24" s="10">
        <f>N7*D7*C7+N8*C8*D8+N9*C9*D9+D10*N10*C10+N11*D11*C11+N12*C12*D12+N13*C13*D13+N14*C14*D14+N15*C15*D15+N16*C16*D16+N17*C17*D17+N18*C18*D18+N19*C19*D19+C20*D20*N20+N21*D21*C21+N22*D22*C22+N23*D23*C23</f>
        <v>0</v>
      </c>
      <c r="O24" s="10">
        <f>O7*E7*C7+O8*C8*E8+O9*C9*E9+E10*O10*C10+O11*E11*C11+O12*C12*E12+O13*C13*E13+O14*C14*E14+O15*C15*E15+O16*C16*E16+O17*C17*E17+O18*C18*E18+O19*C19*E19+C20*E20*O20+O21*E21*C21+O22*E22*C22+O23*E23*C23</f>
        <v>0</v>
      </c>
      <c r="P24" s="18" t="s">
        <v>53</v>
      </c>
    </row>
    <row r="25" spans="1:16">
      <c r="A25" s="13"/>
      <c r="B25" s="13"/>
      <c r="C25" s="13"/>
      <c r="D25" s="13"/>
    </row>
    <row r="26" spans="1:16">
      <c r="A26" s="14"/>
      <c r="B26" s="14"/>
      <c r="C26" s="14"/>
      <c r="D26" s="14"/>
    </row>
    <row r="27" spans="1:16">
      <c r="A27" s="14"/>
      <c r="B27" s="14"/>
      <c r="C27" s="14"/>
      <c r="D27" s="14"/>
    </row>
    <row r="28" spans="1:16">
      <c r="A28" s="13"/>
      <c r="B28" s="13"/>
      <c r="C28" s="13"/>
      <c r="D28" s="13"/>
    </row>
    <row r="29" spans="1:16">
      <c r="A29" s="14"/>
      <c r="B29" s="14"/>
      <c r="C29" s="14"/>
      <c r="D29" s="14"/>
    </row>
    <row r="30" spans="1:16">
      <c r="A30" s="14"/>
      <c r="B30" s="14"/>
      <c r="C30" s="14"/>
      <c r="D30" s="14"/>
    </row>
    <row r="31" spans="1:16">
      <c r="A31" s="14"/>
      <c r="B31" s="14"/>
      <c r="C31" s="14"/>
      <c r="D31" s="14"/>
    </row>
    <row r="32" spans="1:16">
      <c r="A32" s="14"/>
      <c r="B32" s="14"/>
      <c r="C32" s="14"/>
      <c r="D32" s="14"/>
    </row>
    <row r="33" spans="1:4">
      <c r="A33" s="14"/>
      <c r="B33" s="14"/>
      <c r="C33" s="14"/>
      <c r="D33" s="14"/>
    </row>
    <row r="34" spans="1:4">
      <c r="A34" s="14"/>
      <c r="B34" s="14"/>
      <c r="C34" s="13"/>
      <c r="D34" s="13"/>
    </row>
    <row r="35" spans="1:4">
      <c r="A35" s="14"/>
      <c r="B35" s="14"/>
      <c r="C35" s="14"/>
      <c r="D35" s="14"/>
    </row>
    <row r="36" spans="1:4">
      <c r="A36" s="14"/>
      <c r="B36" s="14"/>
      <c r="C36" s="14"/>
      <c r="D36" s="14"/>
    </row>
    <row r="37" spans="1:4">
      <c r="A37" s="14"/>
      <c r="B37" s="14"/>
      <c r="C37" s="14"/>
      <c r="D37" s="14"/>
    </row>
    <row r="38" spans="1:4">
      <c r="A38" s="13"/>
      <c r="B38" s="13"/>
      <c r="C38" s="13"/>
      <c r="D38" s="13"/>
    </row>
    <row r="39" spans="1:4">
      <c r="A39" s="14"/>
      <c r="B39" s="14"/>
      <c r="C39" s="14"/>
      <c r="D39" s="14"/>
    </row>
    <row r="40" spans="1:4">
      <c r="A40" s="14"/>
      <c r="B40" s="14"/>
      <c r="C40" s="14"/>
      <c r="D40" s="14"/>
    </row>
    <row r="41" spans="1:4">
      <c r="A41" s="13"/>
      <c r="B41" s="13"/>
      <c r="C41" s="13"/>
      <c r="D41" s="13"/>
    </row>
    <row r="42" spans="1:4">
      <c r="A42" s="14"/>
      <c r="B42" s="14"/>
      <c r="C42" s="14"/>
      <c r="D42" s="14"/>
    </row>
    <row r="43" spans="1:4">
      <c r="A43" s="13"/>
      <c r="B43" s="13"/>
      <c r="C43" s="13"/>
      <c r="D43" s="13"/>
    </row>
    <row r="44" spans="1:4">
      <c r="A44" s="14"/>
      <c r="B44" s="14"/>
      <c r="C44" s="14"/>
      <c r="D44" s="14"/>
    </row>
    <row r="45" spans="1:4">
      <c r="A45" s="13"/>
      <c r="B45" s="13"/>
      <c r="C45" s="13"/>
      <c r="D45" s="13"/>
    </row>
    <row r="46" spans="1:4">
      <c r="A46" s="14"/>
      <c r="B46" s="14"/>
      <c r="C46" s="14"/>
      <c r="D46" s="14"/>
    </row>
    <row r="47" spans="1:4">
      <c r="A47" s="14"/>
      <c r="B47" s="14"/>
      <c r="C47" s="14"/>
      <c r="D47" s="14"/>
    </row>
    <row r="48" spans="1:4">
      <c r="A48" s="14"/>
      <c r="B48" s="14"/>
      <c r="C48" s="14"/>
      <c r="D48" s="14"/>
    </row>
    <row r="49" spans="1:4">
      <c r="A49" s="13"/>
      <c r="B49" s="13"/>
      <c r="C49" s="13"/>
      <c r="D49" s="13"/>
    </row>
    <row r="50" spans="1:4">
      <c r="A50" s="14"/>
      <c r="B50" s="14"/>
      <c r="C50" s="14"/>
      <c r="D50" s="14"/>
    </row>
    <row r="51" spans="1:4">
      <c r="A51" s="13"/>
      <c r="B51" s="13"/>
      <c r="C51" s="13"/>
      <c r="D51" s="13"/>
    </row>
    <row r="52" spans="1:4">
      <c r="A52" s="14"/>
      <c r="B52" s="14"/>
      <c r="C52" s="14"/>
      <c r="D52" s="14"/>
    </row>
    <row r="53" spans="1:4">
      <c r="A53" s="14"/>
      <c r="B53" s="14"/>
      <c r="C53" s="14"/>
      <c r="D53" s="14"/>
    </row>
    <row r="54" spans="1:4">
      <c r="A54" s="14"/>
      <c r="B54" s="14"/>
      <c r="C54" s="14"/>
      <c r="D54" s="14"/>
    </row>
    <row r="55" spans="1:4">
      <c r="A55" s="13"/>
      <c r="B55" s="13"/>
      <c r="C55" s="13"/>
      <c r="D55" s="13"/>
    </row>
    <row r="56" spans="1:4">
      <c r="A56" s="14"/>
      <c r="B56" s="14"/>
      <c r="C56" s="14"/>
      <c r="D56" s="14"/>
    </row>
    <row r="57" spans="1:4">
      <c r="A57" s="13"/>
      <c r="B57" s="13"/>
      <c r="C57" s="13"/>
      <c r="D57" s="13"/>
    </row>
    <row r="58" spans="1:4">
      <c r="A58" s="14"/>
      <c r="B58" s="14"/>
      <c r="C58" s="14"/>
      <c r="D58" s="14"/>
    </row>
    <row r="59" spans="1:4">
      <c r="A59" s="14"/>
      <c r="B59" s="14"/>
      <c r="C59" s="14"/>
      <c r="D59" s="14"/>
    </row>
    <row r="60" spans="1:4">
      <c r="A60" s="14"/>
      <c r="B60" s="14"/>
      <c r="C60" s="14"/>
      <c r="D60" s="14"/>
    </row>
    <row r="61" spans="1:4">
      <c r="A61" s="14"/>
      <c r="B61" s="14"/>
      <c r="C61" s="14"/>
      <c r="D61" s="14"/>
    </row>
    <row r="62" spans="1:4">
      <c r="A62" s="14"/>
      <c r="B62" s="14"/>
      <c r="C62" s="14"/>
      <c r="D62" s="14"/>
    </row>
    <row r="63" spans="1:4">
      <c r="A63" s="14"/>
      <c r="B63" s="14"/>
      <c r="C63" s="14"/>
      <c r="D63" s="14"/>
    </row>
    <row r="64" spans="1:4">
      <c r="A64" s="14"/>
      <c r="B64" s="14"/>
      <c r="C64" s="14"/>
      <c r="D64" s="14"/>
    </row>
    <row r="65" spans="1:6">
      <c r="A65" s="14"/>
      <c r="B65" s="14"/>
      <c r="C65" s="14"/>
      <c r="D65" s="14"/>
    </row>
    <row r="66" spans="1:6">
      <c r="A66" s="14"/>
      <c r="B66" s="14"/>
      <c r="C66" s="14"/>
      <c r="D66" s="14"/>
    </row>
    <row r="67" spans="1:6">
      <c r="A67" s="13"/>
      <c r="B67" s="13"/>
      <c r="C67" s="13"/>
      <c r="D67" s="13"/>
    </row>
    <row r="68" spans="1:6">
      <c r="A68" s="14"/>
      <c r="B68" s="14"/>
      <c r="C68" s="14"/>
      <c r="D68" s="14"/>
    </row>
    <row r="69" spans="1:6">
      <c r="A69" s="14"/>
      <c r="B69" s="14"/>
      <c r="C69" s="14"/>
      <c r="D69" s="14"/>
    </row>
    <row r="70" spans="1:6">
      <c r="A70" s="13"/>
      <c r="B70" s="13"/>
      <c r="C70" s="13"/>
      <c r="D70" s="13"/>
    </row>
    <row r="71" spans="1:6">
      <c r="A71" s="14"/>
      <c r="B71" s="14"/>
      <c r="C71" s="14"/>
      <c r="D71" s="14"/>
    </row>
    <row r="72" spans="1:6">
      <c r="A72" s="14"/>
      <c r="B72" s="14"/>
      <c r="C72" s="14"/>
      <c r="D72" s="14"/>
    </row>
    <row r="73" spans="1:6">
      <c r="A73" s="14"/>
      <c r="B73" s="14"/>
      <c r="C73" s="14"/>
      <c r="D73" s="14"/>
    </row>
    <row r="74" spans="1:6">
      <c r="A74" s="14"/>
      <c r="B74" s="14"/>
      <c r="C74" s="14"/>
      <c r="D74" s="14"/>
      <c r="F74" s="5"/>
    </row>
    <row r="75" spans="1:6">
      <c r="A75" s="14"/>
      <c r="B75" s="14"/>
      <c r="C75" s="14"/>
      <c r="D75" s="14"/>
    </row>
  </sheetData>
  <mergeCells count="5">
    <mergeCell ref="F5:G5"/>
    <mergeCell ref="H5:I5"/>
    <mergeCell ref="J5:K5"/>
    <mergeCell ref="L5:M5"/>
    <mergeCell ref="N5:O5"/>
  </mergeCells>
  <phoneticPr fontId="2" type="noConversion"/>
  <dataValidations count="1">
    <dataValidation type="list" allowBlank="1" showInputMessage="1" showErrorMessage="1" sqref="B7 B9:B23">
      <formula1>LEGUMES</formula1>
    </dataValidation>
  </dataValidations>
  <pageMargins left="0.20833333333333334" right="8.3333333333333329E-2" top="0.984251969" bottom="0.53937007874015752" header="0.5" footer="0.5"/>
  <pageSetup paperSize="0" orientation="landscape" horizontalDpi="4294967292" verticalDpi="429496729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75"/>
  <sheetViews>
    <sheetView zoomScaleNormal="100" workbookViewId="0">
      <selection activeCell="F5" sqref="F5:M5"/>
    </sheetView>
  </sheetViews>
  <sheetFormatPr baseColWidth="10" defaultColWidth="10.75" defaultRowHeight="12.75"/>
  <cols>
    <col min="1" max="1" width="4.625" style="2" customWidth="1"/>
    <col min="2" max="2" width="9.875" style="2" customWidth="1"/>
    <col min="3" max="3" width="6.625" style="2" customWidth="1"/>
    <col min="4" max="4" width="7.375" style="2" customWidth="1"/>
    <col min="5" max="5" width="7.25" style="2" customWidth="1"/>
    <col min="6" max="6" width="7.75" style="2" customWidth="1"/>
    <col min="7" max="7" width="8" style="2" customWidth="1"/>
    <col min="8" max="8" width="6.125" style="2" customWidth="1"/>
    <col min="9" max="9" width="5.375" style="2" customWidth="1"/>
    <col min="10" max="10" width="8" style="2" customWidth="1"/>
    <col min="11" max="11" width="5.375" style="2" customWidth="1"/>
    <col min="12" max="12" width="4.375" style="2" customWidth="1"/>
    <col min="13" max="13" width="5.625" style="2" customWidth="1"/>
    <col min="14" max="14" width="6.625" style="2" customWidth="1"/>
    <col min="15" max="15" width="5.875" style="2" customWidth="1"/>
    <col min="16" max="16384" width="10.75" style="2"/>
  </cols>
  <sheetData>
    <row r="1" spans="1:16">
      <c r="A1" s="1"/>
      <c r="B1" s="1"/>
      <c r="C1" s="1"/>
      <c r="D1" s="1"/>
      <c r="E1" s="1"/>
      <c r="F1" s="3"/>
      <c r="G1" s="4"/>
      <c r="H1" s="5"/>
      <c r="I1" s="6"/>
      <c r="J1" s="5"/>
      <c r="K1" s="6"/>
      <c r="L1" s="5"/>
      <c r="M1" s="6"/>
      <c r="N1" s="5"/>
      <c r="O1" s="6"/>
      <c r="P1"/>
    </row>
    <row r="2" spans="1:16">
      <c r="A2" s="1"/>
      <c r="B2" s="1"/>
      <c r="C2" s="1"/>
      <c r="D2" s="1"/>
      <c r="E2" s="1"/>
      <c r="F2" s="3"/>
      <c r="G2" s="4"/>
      <c r="H2" s="5"/>
      <c r="I2" s="12"/>
      <c r="J2" s="5"/>
      <c r="K2" s="6"/>
      <c r="L2" s="5"/>
      <c r="M2" s="6"/>
      <c r="N2" s="5"/>
      <c r="O2" s="12"/>
      <c r="P2"/>
    </row>
    <row r="3" spans="1:16">
      <c r="A3" s="1"/>
      <c r="B3" s="1"/>
      <c r="C3" s="1"/>
      <c r="D3" s="1"/>
      <c r="E3" s="1"/>
      <c r="F3" s="3"/>
      <c r="G3" s="4"/>
      <c r="H3" s="5"/>
      <c r="I3" s="12"/>
      <c r="J3" s="5"/>
      <c r="K3" s="6"/>
      <c r="L3" s="5"/>
      <c r="M3" s="6"/>
      <c r="N3" s="5"/>
      <c r="O3" s="12"/>
      <c r="P3"/>
    </row>
    <row r="4" spans="1:16">
      <c r="A4" s="1"/>
      <c r="B4" s="1"/>
      <c r="C4" s="1"/>
      <c r="D4" s="1"/>
      <c r="E4" s="1"/>
      <c r="F4" s="3"/>
      <c r="G4" s="4"/>
      <c r="H4" s="5"/>
      <c r="I4" s="12"/>
      <c r="J4" s="5"/>
      <c r="K4" s="6"/>
      <c r="L4" s="5"/>
      <c r="M4" s="6"/>
      <c r="N4" s="5"/>
      <c r="O4" s="12"/>
      <c r="P4"/>
    </row>
    <row r="5" spans="1:16">
      <c r="A5" s="15" t="s">
        <v>45</v>
      </c>
      <c r="B5" s="15" t="s">
        <v>46</v>
      </c>
      <c r="C5" s="15" t="s">
        <v>47</v>
      </c>
      <c r="D5" s="15" t="s">
        <v>48</v>
      </c>
      <c r="E5" s="16" t="s">
        <v>49</v>
      </c>
      <c r="F5" s="40" t="s">
        <v>33</v>
      </c>
      <c r="G5" s="41"/>
      <c r="H5" s="40" t="s">
        <v>85</v>
      </c>
      <c r="I5" s="41"/>
      <c r="J5" s="40" t="s">
        <v>86</v>
      </c>
      <c r="K5" s="41"/>
      <c r="L5" s="40" t="s">
        <v>87</v>
      </c>
      <c r="M5" s="41"/>
      <c r="N5" s="40"/>
      <c r="O5" s="43"/>
      <c r="P5" s="17"/>
    </row>
    <row r="6" spans="1:16">
      <c r="A6" s="19"/>
      <c r="B6" s="19"/>
      <c r="C6" s="19"/>
      <c r="D6" s="19"/>
      <c r="E6" s="19"/>
      <c r="F6" s="8" t="s">
        <v>50</v>
      </c>
      <c r="G6" s="9" t="s">
        <v>51</v>
      </c>
      <c r="H6" s="8" t="s">
        <v>50</v>
      </c>
      <c r="I6" s="9" t="s">
        <v>51</v>
      </c>
      <c r="J6" s="8" t="s">
        <v>50</v>
      </c>
      <c r="K6" s="9" t="s">
        <v>51</v>
      </c>
      <c r="L6" s="8" t="s">
        <v>50</v>
      </c>
      <c r="M6" s="9" t="s">
        <v>51</v>
      </c>
      <c r="N6" s="8" t="s">
        <v>50</v>
      </c>
      <c r="O6" s="9" t="s">
        <v>51</v>
      </c>
      <c r="P6"/>
    </row>
    <row r="7" spans="1:16">
      <c r="A7" s="7" t="s">
        <v>52</v>
      </c>
      <c r="B7" s="11" t="s">
        <v>55</v>
      </c>
      <c r="C7" s="11">
        <f>IF(B7="","",VLOOKUP(B7,DATA!A2:D101,2,0))</f>
        <v>1.5</v>
      </c>
      <c r="D7" s="11">
        <f>IF(B7="","",VLOOKUP(B7,DATA!A2:D101,3,0))</f>
        <v>1</v>
      </c>
      <c r="E7" s="11">
        <f>IF(B7="","",VLOOKUP(B7,DATA!A2:D101,4,0))</f>
        <v>1</v>
      </c>
      <c r="F7" s="5"/>
      <c r="G7" s="6"/>
      <c r="H7" s="5"/>
      <c r="I7" s="6"/>
      <c r="J7" s="5"/>
      <c r="K7" s="6"/>
      <c r="L7" s="5"/>
      <c r="M7" s="6"/>
      <c r="N7" s="5"/>
      <c r="O7" s="6"/>
      <c r="P7"/>
    </row>
    <row r="8" spans="1:16">
      <c r="A8" s="11"/>
      <c r="B8" s="11" t="s">
        <v>88</v>
      </c>
      <c r="C8" s="11">
        <f>IF(B8="","",VLOOKUP(B8,DATA!A2:D101,2,0))</f>
        <v>5.5</v>
      </c>
      <c r="D8" s="11">
        <f>VLOOKUP(B8,DATA!A2:D101,3,0)</f>
        <v>0.6</v>
      </c>
      <c r="E8" s="11">
        <f>VLOOKUP(B8,DATA!A2:D101,4,0)</f>
        <v>1.2</v>
      </c>
      <c r="F8" s="5"/>
      <c r="G8" s="6"/>
      <c r="H8" s="5"/>
      <c r="I8" s="6"/>
      <c r="J8" s="5"/>
      <c r="K8" s="6"/>
      <c r="L8" s="5"/>
      <c r="M8" s="6"/>
      <c r="N8" s="5"/>
      <c r="O8" s="6"/>
      <c r="P8"/>
    </row>
    <row r="9" spans="1:16">
      <c r="A9" s="11"/>
      <c r="B9" s="11" t="s">
        <v>3</v>
      </c>
      <c r="C9" s="11">
        <f>IF(B9="","",VLOOKUP(B9,DATA!A2:D101,2,0))</f>
        <v>15</v>
      </c>
      <c r="D9" s="11">
        <f>VLOOKUP(B9,DATA!A2:D101,3,0)</f>
        <v>0.1</v>
      </c>
      <c r="E9" s="11">
        <f>VLOOKUP(B9,DATA!A2:D101,4,0)</f>
        <v>0.2</v>
      </c>
      <c r="F9" s="5"/>
      <c r="G9" s="6"/>
      <c r="H9" s="5"/>
      <c r="I9" s="6"/>
      <c r="J9" s="5"/>
      <c r="K9" s="6"/>
      <c r="L9" s="5"/>
      <c r="M9" s="6"/>
      <c r="N9" s="5"/>
      <c r="O9" s="6"/>
      <c r="P9"/>
    </row>
    <row r="10" spans="1:16">
      <c r="A10" s="11"/>
      <c r="B10" s="11" t="s">
        <v>2</v>
      </c>
      <c r="C10" s="11">
        <f>IF(B10="","",VLOOKUP(B10,DATA!A2:D101,2,0))</f>
        <v>2.5</v>
      </c>
      <c r="D10" s="11">
        <f>VLOOKUP(B10,DATA!A2:D101,3,0)</f>
        <v>0.5</v>
      </c>
      <c r="E10" s="11">
        <f>VLOOKUP(B10,DATA!A2:D101,4,0)</f>
        <v>0.5</v>
      </c>
      <c r="F10" s="5"/>
      <c r="G10" s="6"/>
      <c r="H10" s="5"/>
      <c r="I10" s="6"/>
      <c r="J10" s="5"/>
      <c r="K10" s="6"/>
      <c r="L10" s="5"/>
      <c r="M10" s="6"/>
      <c r="N10" s="5"/>
      <c r="O10" s="6"/>
      <c r="P10"/>
    </row>
    <row r="11" spans="1:16">
      <c r="A11" s="11"/>
      <c r="B11" s="11" t="s">
        <v>4</v>
      </c>
      <c r="C11" s="11">
        <f>IF(B11="","",VLOOKUP(B11,DATA!A2:D101,2,0))</f>
        <v>1.5</v>
      </c>
      <c r="D11" s="11">
        <f>VLOOKUP(B11,DATA!A2:D101,3,0)</f>
        <v>1</v>
      </c>
      <c r="E11" s="11">
        <f>VLOOKUP(B11,DATA!A2:D101,4,0)</f>
        <v>1</v>
      </c>
      <c r="F11" s="5"/>
      <c r="G11" s="6"/>
      <c r="H11" s="5"/>
      <c r="I11" s="6"/>
      <c r="J11" s="5"/>
      <c r="K11" s="6"/>
      <c r="L11" s="5"/>
      <c r="M11" s="6"/>
      <c r="N11" s="5"/>
      <c r="O11" s="6"/>
      <c r="P11"/>
    </row>
    <row r="12" spans="1:16">
      <c r="A12" s="11"/>
      <c r="B12" s="11" t="s">
        <v>37</v>
      </c>
      <c r="C12" s="11">
        <f>IF(B12="","",VLOOKUP(B12,DATA!A2:D101,2,0))</f>
        <v>1.5</v>
      </c>
      <c r="D12" s="11">
        <f>VLOOKUP(B12,DATA!A2:D101,3,0)</f>
        <v>1</v>
      </c>
      <c r="E12" s="11">
        <f>VLOOKUP(B12,DATA!A2:D101,4,0)</f>
        <v>1</v>
      </c>
      <c r="F12" s="5"/>
      <c r="G12" s="6"/>
      <c r="H12" s="5"/>
      <c r="I12" s="6"/>
      <c r="J12" s="5"/>
      <c r="K12" s="6"/>
      <c r="L12" s="5"/>
      <c r="M12" s="6"/>
      <c r="N12" s="5"/>
      <c r="O12" s="6"/>
      <c r="P12"/>
    </row>
    <row r="13" spans="1:16">
      <c r="A13" s="11"/>
      <c r="B13" s="11" t="s">
        <v>39</v>
      </c>
      <c r="C13" s="11">
        <f>IF(B13="","",VLOOKUP(B13,DATA!A2:D101,2,0))</f>
        <v>2.25</v>
      </c>
      <c r="D13" s="11">
        <f>VLOOKUP(B13,DATA!A2:D101,3,0)</f>
        <v>1</v>
      </c>
      <c r="E13" s="11">
        <f>VLOOKUP(B13,DATA!A2:D101,4,0)</f>
        <v>1</v>
      </c>
      <c r="F13" s="5"/>
      <c r="G13" s="6"/>
      <c r="H13" s="5"/>
      <c r="I13" s="6"/>
      <c r="J13" s="5"/>
      <c r="K13" s="6"/>
      <c r="L13" s="5"/>
      <c r="M13" s="6"/>
      <c r="N13" s="5"/>
      <c r="O13" s="6"/>
      <c r="P13"/>
    </row>
    <row r="14" spans="1:16">
      <c r="A14" s="11"/>
      <c r="B14" s="11" t="s">
        <v>4</v>
      </c>
      <c r="C14" s="11">
        <f>IF(B14="","",VLOOKUP(B14,DATA!A2:D101,2,0))</f>
        <v>1.5</v>
      </c>
      <c r="D14" s="11">
        <f>VLOOKUP(B14,DATA!A2:D101,3,0)</f>
        <v>1</v>
      </c>
      <c r="E14" s="11">
        <f>VLOOKUP(B14,DATA!A2:D101,4,0)</f>
        <v>1</v>
      </c>
      <c r="F14" s="5"/>
      <c r="G14" s="6"/>
      <c r="H14" s="5"/>
      <c r="I14" s="6"/>
      <c r="J14" s="5"/>
      <c r="K14" s="6"/>
      <c r="L14" s="5"/>
      <c r="M14" s="6"/>
      <c r="N14" s="5"/>
      <c r="O14" s="6"/>
      <c r="P14"/>
    </row>
    <row r="15" spans="1:16">
      <c r="A15" s="11"/>
      <c r="B15" s="11" t="s">
        <v>56</v>
      </c>
      <c r="C15" s="11">
        <f>IF(B15="","",VLOOKUP(B15,DATA!A2:D101,2,0))</f>
        <v>7.5</v>
      </c>
      <c r="D15" s="11">
        <f>VLOOKUP(B15,DATA!A2:D101,3,0)</f>
        <v>0.4</v>
      </c>
      <c r="E15" s="11">
        <f>VLOOKUP(B15,DATA!A2:D101,4,0)</f>
        <v>0.8</v>
      </c>
      <c r="F15" s="5"/>
      <c r="G15" s="6"/>
      <c r="H15" s="5"/>
      <c r="I15" s="6"/>
      <c r="J15" s="5"/>
      <c r="K15" s="6"/>
      <c r="L15" s="5"/>
      <c r="M15" s="6"/>
      <c r="N15" s="5"/>
      <c r="O15" s="6"/>
      <c r="P15"/>
    </row>
    <row r="16" spans="1:16">
      <c r="A16" s="11"/>
      <c r="B16" s="11" t="s">
        <v>39</v>
      </c>
      <c r="C16" s="11">
        <f>IF(B16="","",VLOOKUP(B16,DATA!A2:D101,2,0))</f>
        <v>2.25</v>
      </c>
      <c r="D16" s="11">
        <f>VLOOKUP(B16,DATA!A2:D101,3,0)</f>
        <v>1</v>
      </c>
      <c r="E16" s="11">
        <f>VLOOKUP(B16,DATA!A2:D101,4,0)</f>
        <v>1</v>
      </c>
      <c r="F16" s="5"/>
      <c r="G16" s="6"/>
      <c r="H16" s="5"/>
      <c r="I16" s="6"/>
      <c r="J16" s="5"/>
      <c r="K16" s="6"/>
      <c r="L16" s="5"/>
      <c r="M16" s="6"/>
      <c r="N16" s="5"/>
      <c r="O16" s="6"/>
      <c r="P16"/>
    </row>
    <row r="17" spans="1:16">
      <c r="A17" s="11"/>
      <c r="B17" s="11" t="s">
        <v>58</v>
      </c>
      <c r="C17" s="11">
        <f>IF(B17="","",VLOOKUP(B17,DATA!A2:D101,2,0))</f>
        <v>1.5</v>
      </c>
      <c r="D17" s="11">
        <f>VLOOKUP(B17,DATA!A2:D101,3,0)</f>
        <v>1</v>
      </c>
      <c r="E17" s="11">
        <f>VLOOKUP(B17,DATA!A2:D101,4,0)</f>
        <v>1.5</v>
      </c>
      <c r="F17" s="5"/>
      <c r="G17" s="6"/>
      <c r="H17" s="5"/>
      <c r="I17" s="6"/>
      <c r="J17" s="5"/>
      <c r="K17" s="6"/>
      <c r="L17" s="5"/>
      <c r="M17" s="6"/>
      <c r="N17" s="5"/>
      <c r="O17" s="6"/>
      <c r="P17"/>
    </row>
    <row r="18" spans="1:16">
      <c r="A18" s="11"/>
      <c r="B18" s="11" t="s">
        <v>100</v>
      </c>
      <c r="C18" s="11">
        <f>IF(B18="","",VLOOKUP(B18,DATA!A2:D101,2,0))</f>
        <v>2.2000000000000002</v>
      </c>
      <c r="D18" s="11">
        <f>VLOOKUP(B18,DATA!A2:D101,3,0)</f>
        <v>1</v>
      </c>
      <c r="E18" s="11">
        <f>VLOOKUP(B18,DATA!A2:D101,4,0)</f>
        <v>2.2000000000000002</v>
      </c>
      <c r="F18" s="5"/>
      <c r="G18" s="6"/>
      <c r="H18" s="5"/>
      <c r="I18" s="6"/>
      <c r="J18" s="5"/>
      <c r="K18" s="6"/>
      <c r="L18" s="5"/>
      <c r="M18" s="6"/>
      <c r="N18" s="5"/>
      <c r="O18" s="6"/>
      <c r="P18"/>
    </row>
    <row r="19" spans="1:16">
      <c r="A19" s="11"/>
      <c r="B19" s="11" t="s">
        <v>0</v>
      </c>
      <c r="C19" s="11">
        <f>IF(B19="","",VLOOKUP(B19,DATA!A2:D101,2,0))</f>
        <v>2</v>
      </c>
      <c r="D19" s="11">
        <f>VLOOKUP(B19,DATA!A2:D101,3,0)</f>
        <v>0.4</v>
      </c>
      <c r="E19" s="11">
        <f>VLOOKUP(B19,DATA!A2:D101,4,0)</f>
        <v>0.8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/>
    </row>
    <row r="20" spans="1:16">
      <c r="A20" s="11"/>
      <c r="B20" s="11" t="s">
        <v>111</v>
      </c>
      <c r="C20" s="11">
        <f>IF(B20="","",VLOOKUP(B20,DATA!A2:D101,2,0))</f>
        <v>15</v>
      </c>
      <c r="D20" s="11">
        <f>VLOOKUP(B20,DATA!A2:D101,3,0)</f>
        <v>0.15</v>
      </c>
      <c r="E20" s="11">
        <f>VLOOKUP(B20,DATA!A2:D101,4,0)</f>
        <v>2.25</v>
      </c>
      <c r="F20" s="5"/>
      <c r="G20" s="6"/>
      <c r="H20" s="5"/>
      <c r="I20" s="6"/>
      <c r="J20" s="5"/>
      <c r="K20" s="6"/>
      <c r="L20" s="5"/>
      <c r="M20" s="6"/>
      <c r="N20" s="5"/>
      <c r="O20" s="6"/>
      <c r="P20"/>
    </row>
    <row r="21" spans="1:16">
      <c r="A21" s="11"/>
      <c r="B21" s="11" t="s">
        <v>2</v>
      </c>
      <c r="C21" s="11">
        <f>VLOOKUP(B21,DATA!A2:D101,2,0)</f>
        <v>2.5</v>
      </c>
      <c r="D21" s="11">
        <f>VLOOKUP(B21,DATA!A2:D101,3,0)</f>
        <v>0.5</v>
      </c>
      <c r="E21" s="11">
        <f>VLOOKUP(B21,DATA!A2:D101,4,0)</f>
        <v>0.5</v>
      </c>
      <c r="F21" s="5"/>
      <c r="G21" s="6"/>
      <c r="H21" s="5"/>
      <c r="I21" s="6"/>
      <c r="J21" s="5"/>
      <c r="K21" s="6"/>
      <c r="L21" s="5"/>
      <c r="M21" s="6"/>
      <c r="N21" s="5"/>
      <c r="O21" s="6"/>
      <c r="P21"/>
    </row>
    <row r="22" spans="1:16">
      <c r="A22" s="11"/>
      <c r="B22" s="11" t="s">
        <v>4</v>
      </c>
      <c r="C22" s="11">
        <f>VLOOKUP(B22,DATA!A2:D101,2,0)</f>
        <v>1.5</v>
      </c>
      <c r="D22" s="11">
        <f>VLOOKUP(B22,DATA!A2:D101,3,0)</f>
        <v>1</v>
      </c>
      <c r="E22" s="11">
        <f>VLOOKUP(B22,DATA!A2:D101,4,0)</f>
        <v>1</v>
      </c>
      <c r="F22" s="5"/>
      <c r="G22" s="6"/>
      <c r="H22" s="5"/>
      <c r="I22" s="6"/>
      <c r="J22" s="5"/>
      <c r="K22" s="6"/>
      <c r="L22" s="5"/>
      <c r="M22" s="6"/>
      <c r="N22" s="5"/>
      <c r="O22" s="6"/>
      <c r="P22"/>
    </row>
    <row r="23" spans="1:16">
      <c r="A23" s="11"/>
      <c r="B23" s="11" t="s">
        <v>111</v>
      </c>
      <c r="C23" s="11">
        <f>VLOOKUP(B23,DATA!A2:D101,2,0)</f>
        <v>15</v>
      </c>
      <c r="D23" s="11">
        <f>VLOOKUP(B23,DATA!A2:D101,3,0)</f>
        <v>0.15</v>
      </c>
      <c r="E23" s="11">
        <f>VLOOKUP(B23,DATA!A2:D101,4,0)</f>
        <v>2.25</v>
      </c>
      <c r="F23" s="5"/>
      <c r="G23" s="6"/>
      <c r="H23" s="5"/>
      <c r="I23" s="6"/>
      <c r="J23" s="5"/>
      <c r="K23" s="6"/>
      <c r="L23" s="5"/>
      <c r="M23" s="6"/>
      <c r="N23" s="5"/>
      <c r="O23" s="6"/>
      <c r="P23"/>
    </row>
    <row r="24" spans="1:16">
      <c r="A24" s="20"/>
      <c r="B24" s="21"/>
      <c r="C24" s="20"/>
      <c r="D24" s="20"/>
      <c r="E24" s="20"/>
      <c r="F24" s="10">
        <f>F7*D7*C7+F8*C8*D8+F9*C9*D9+D10*F10*C10+F11*D11*C11+F12*C12*D12+F13*C13*D13+F14*C14*D14+F15*C15*D15+F16*C16*D16+F17*C17*D17+F18*C18*D18+F19*C19*D19+C20*D20*F20+F21*D21*C21+F22*D22*C22+F23*D23*C23</f>
        <v>0</v>
      </c>
      <c r="G24" s="10">
        <f>G7*E7*C7+G8*C8*E8+G9*C9*E9+E10*G10*C10+G11*E11*C11+G12*C12*E12+G13*C13*E13+G14*C14*E14+G15*C15*E15+G16*C16*E16+G17*C17*E17+G18*C18*E18+G19*C19*E19+C20*E20*G20+G21*E21*C21+G22*E22*C22+G23*E23*C23</f>
        <v>0</v>
      </c>
      <c r="H24" s="10">
        <f>H7*C7*D7+H8*D8*C8+H9*D9*C9+C10*H10*D10+H11*C11*D11+H12*D12*C12+H13*D13*C13+H14*D14*C14+H15*D15*C15+H16*D16*C16+H17*D17*C17+H18*D18*C18+H19*D19*C19+D20*C20*H20+H21*C21*D21+H22*C22*D22+H23*C23*D23</f>
        <v>0</v>
      </c>
      <c r="I24" s="10">
        <f>I7*C7*E7+I8*E8*C8+I9*E9*C9+C10*I10*E10+I11*C11*E11+I12*E12*C12+I13*E13*C13+I14*E14*C14+I15*E15*C15+I16*E16*C16+I17*E17*C17+I18*E18*C18+I19*E19*C19+E20*C20*I20+I21*C21*E21+I22*C22*E22+I23*C23*E23</f>
        <v>0</v>
      </c>
      <c r="J24" s="10">
        <f>J7*D7*C7+J8*C8*D8+J9*C9*D9+D10*J10*C10+J11*D11*C11+J12*C12*D12+J13*C13*D13+J14*C14*D14+J15*C15*D15+J16*C16*D16+J17*C17*D17+J18*C18*D18+J19*C19*D19+C20*D20*J20+J21*D21*C21+J22*D22*C22+J23*D23*C23</f>
        <v>0</v>
      </c>
      <c r="K24" s="10">
        <f>K7*E7*C7+K8*C8*E8+K9*C9*E9+E10*K10*C10+K11*E11*C11+K12*C12*E12+K13*C13*E13+K14*C14*E14+K15*C15*E15+K16*C16*E16+K17*C17*E17+K18*C18*E18+K19*C19*E19+C20*E20*K20+K21*E21*C21+K22*E22*C22+K23*E23*C23</f>
        <v>0</v>
      </c>
      <c r="L24" s="10">
        <f>L7*C7*D7+L8*D8*C8+L9*D9*C9+C10*L10*D10+L11*C11*D11+L12*D12*C12+L13*D13*C13+L14*D14*C14+L15*D15*C15+L16*D16*C16+L17*D17*C17+L18*D18*C18+L19*D19*C19+D20*C20*L20+L21*C21*D21+L22*C22*D22+L23*C23*D23</f>
        <v>0</v>
      </c>
      <c r="M24" s="10">
        <f>M7*C7*E7+M8*E8*C8+M9*E9*C9+C10*M10*E10+M11*C11*E11+M12*E12*C12+M13*E13*C13+M14*E14*C14+M15*E15*C15+M16*E16*C16+M17*E17*C17+M18*E18*C18+M19*E19*C19+E20*C20*M20+M21*C21*E21+M22*C22*E22+M23*C23*E23</f>
        <v>0</v>
      </c>
      <c r="N24" s="10">
        <f>N7*D7*C7+N8*C8*D8+N9*C9*D9+D10*N10*C10+N11*D11*C11+N12*C12*D12+N13*C13*D13+N14*C14*D14+N15*C15*D15+N16*C16*D16+N17*C17*D17+N18*C18*D18+N19*C19*D19+C20*D20*N20+N21*D21*C21+N22*D22*C22+N23*D23*C23</f>
        <v>0</v>
      </c>
      <c r="O24" s="10">
        <f>O7*E7*C7+O8*C8*E8+O9*C9*E9+E10*O10*C10+O11*E11*C11+O12*C12*E12+O13*C13*E13+O14*C14*E14+O15*C15*E15+O16*C16*E16+O17*C17*E17+O18*C18*E18+O19*C19*E19+C20*E20*O20+O21*E21*C21+O22*E22*C22+O23*E23*C23</f>
        <v>0</v>
      </c>
      <c r="P24" s="18" t="s">
        <v>53</v>
      </c>
    </row>
    <row r="25" spans="1:16">
      <c r="A25" s="13"/>
      <c r="B25" s="13"/>
      <c r="C25" s="13"/>
      <c r="D25" s="13"/>
    </row>
    <row r="26" spans="1:16">
      <c r="A26" s="14"/>
      <c r="B26" s="14"/>
      <c r="C26" s="14"/>
      <c r="D26" s="14"/>
    </row>
    <row r="27" spans="1:16">
      <c r="A27" s="14"/>
      <c r="B27" s="14"/>
      <c r="C27" s="14"/>
      <c r="D27" s="14"/>
    </row>
    <row r="28" spans="1:16">
      <c r="A28" s="13"/>
      <c r="B28" s="13"/>
      <c r="C28" s="13"/>
      <c r="D28" s="13"/>
    </row>
    <row r="29" spans="1:16">
      <c r="A29" s="14"/>
      <c r="B29" s="14"/>
      <c r="C29" s="14"/>
      <c r="D29" s="14"/>
    </row>
    <row r="30" spans="1:16">
      <c r="A30" s="14"/>
      <c r="B30" s="14"/>
      <c r="C30" s="14"/>
      <c r="D30" s="14"/>
    </row>
    <row r="31" spans="1:16">
      <c r="A31" s="14"/>
      <c r="B31" s="14"/>
      <c r="C31" s="14"/>
      <c r="D31" s="14"/>
    </row>
    <row r="32" spans="1:16">
      <c r="A32" s="14"/>
      <c r="B32" s="14"/>
      <c r="C32" s="14"/>
      <c r="D32" s="14"/>
    </row>
    <row r="33" spans="1:4">
      <c r="A33" s="14"/>
      <c r="B33" s="14"/>
      <c r="C33" s="14"/>
      <c r="D33" s="14"/>
    </row>
    <row r="34" spans="1:4">
      <c r="A34" s="14"/>
      <c r="B34" s="14"/>
      <c r="C34" s="13"/>
      <c r="D34" s="13"/>
    </row>
    <row r="35" spans="1:4">
      <c r="A35" s="14"/>
      <c r="B35" s="14"/>
      <c r="C35" s="14"/>
      <c r="D35" s="14"/>
    </row>
    <row r="36" spans="1:4">
      <c r="A36" s="14"/>
      <c r="B36" s="14"/>
      <c r="C36" s="14"/>
      <c r="D36" s="14"/>
    </row>
    <row r="37" spans="1:4">
      <c r="A37" s="14"/>
      <c r="B37" s="14"/>
      <c r="C37" s="14"/>
      <c r="D37" s="14"/>
    </row>
    <row r="38" spans="1:4">
      <c r="A38" s="13"/>
      <c r="B38" s="13"/>
      <c r="C38" s="13"/>
      <c r="D38" s="13"/>
    </row>
    <row r="39" spans="1:4">
      <c r="A39" s="14"/>
      <c r="B39" s="14"/>
      <c r="C39" s="14"/>
      <c r="D39" s="14"/>
    </row>
    <row r="40" spans="1:4">
      <c r="A40" s="14"/>
      <c r="B40" s="14"/>
      <c r="C40" s="14"/>
      <c r="D40" s="14"/>
    </row>
    <row r="41" spans="1:4">
      <c r="A41" s="13"/>
      <c r="B41" s="13"/>
      <c r="C41" s="13"/>
      <c r="D41" s="13"/>
    </row>
    <row r="42" spans="1:4">
      <c r="A42" s="14"/>
      <c r="B42" s="14"/>
      <c r="C42" s="14"/>
      <c r="D42" s="14"/>
    </row>
    <row r="43" spans="1:4">
      <c r="A43" s="13"/>
      <c r="B43" s="13"/>
      <c r="C43" s="13"/>
      <c r="D43" s="13"/>
    </row>
    <row r="44" spans="1:4">
      <c r="A44" s="14"/>
      <c r="B44" s="14"/>
      <c r="C44" s="14"/>
      <c r="D44" s="14"/>
    </row>
    <row r="45" spans="1:4">
      <c r="A45" s="13"/>
      <c r="B45" s="13"/>
      <c r="C45" s="13"/>
      <c r="D45" s="13"/>
    </row>
    <row r="46" spans="1:4">
      <c r="A46" s="14"/>
      <c r="B46" s="14"/>
      <c r="C46" s="14"/>
      <c r="D46" s="14"/>
    </row>
    <row r="47" spans="1:4">
      <c r="A47" s="14"/>
      <c r="B47" s="14"/>
      <c r="C47" s="14"/>
      <c r="D47" s="14"/>
    </row>
    <row r="48" spans="1:4">
      <c r="A48" s="14"/>
      <c r="B48" s="14"/>
      <c r="C48" s="14"/>
      <c r="D48" s="14"/>
    </row>
    <row r="49" spans="1:4">
      <c r="A49" s="13"/>
      <c r="B49" s="13"/>
      <c r="C49" s="13"/>
      <c r="D49" s="13"/>
    </row>
    <row r="50" spans="1:4">
      <c r="A50" s="14"/>
      <c r="B50" s="14"/>
      <c r="C50" s="14"/>
      <c r="D50" s="14"/>
    </row>
    <row r="51" spans="1:4">
      <c r="A51" s="13"/>
      <c r="B51" s="13"/>
      <c r="C51" s="13"/>
      <c r="D51" s="13"/>
    </row>
    <row r="52" spans="1:4">
      <c r="A52" s="14"/>
      <c r="B52" s="14"/>
      <c r="C52" s="14"/>
      <c r="D52" s="14"/>
    </row>
    <row r="53" spans="1:4">
      <c r="A53" s="14"/>
      <c r="B53" s="14"/>
      <c r="C53" s="14"/>
      <c r="D53" s="14"/>
    </row>
    <row r="54" spans="1:4">
      <c r="A54" s="14"/>
      <c r="B54" s="14"/>
      <c r="C54" s="14"/>
      <c r="D54" s="14"/>
    </row>
    <row r="55" spans="1:4">
      <c r="A55" s="13"/>
      <c r="B55" s="13"/>
      <c r="C55" s="13"/>
      <c r="D55" s="13"/>
    </row>
    <row r="56" spans="1:4">
      <c r="A56" s="14"/>
      <c r="B56" s="14"/>
      <c r="C56" s="14"/>
      <c r="D56" s="14"/>
    </row>
    <row r="57" spans="1:4">
      <c r="A57" s="13"/>
      <c r="B57" s="13"/>
      <c r="C57" s="13"/>
      <c r="D57" s="13"/>
    </row>
    <row r="58" spans="1:4">
      <c r="A58" s="14"/>
      <c r="B58" s="14"/>
      <c r="C58" s="14"/>
      <c r="D58" s="14"/>
    </row>
    <row r="59" spans="1:4">
      <c r="A59" s="14"/>
      <c r="B59" s="14"/>
      <c r="C59" s="14"/>
      <c r="D59" s="14"/>
    </row>
    <row r="60" spans="1:4">
      <c r="A60" s="14"/>
      <c r="B60" s="14"/>
      <c r="C60" s="14"/>
      <c r="D60" s="14"/>
    </row>
    <row r="61" spans="1:4">
      <c r="A61" s="14"/>
      <c r="B61" s="14"/>
      <c r="C61" s="14"/>
      <c r="D61" s="14"/>
    </row>
    <row r="62" spans="1:4">
      <c r="A62" s="14"/>
      <c r="B62" s="14"/>
      <c r="C62" s="14"/>
      <c r="D62" s="14"/>
    </row>
    <row r="63" spans="1:4">
      <c r="A63" s="14"/>
      <c r="B63" s="14"/>
      <c r="C63" s="14"/>
      <c r="D63" s="14"/>
    </row>
    <row r="64" spans="1:4">
      <c r="A64" s="14"/>
      <c r="B64" s="14"/>
      <c r="C64" s="14"/>
      <c r="D64" s="14"/>
    </row>
    <row r="65" spans="1:6">
      <c r="A65" s="14"/>
      <c r="B65" s="14"/>
      <c r="C65" s="14"/>
      <c r="D65" s="14"/>
    </row>
    <row r="66" spans="1:6">
      <c r="A66" s="14"/>
      <c r="B66" s="14"/>
      <c r="C66" s="14"/>
      <c r="D66" s="14"/>
    </row>
    <row r="67" spans="1:6">
      <c r="A67" s="13"/>
      <c r="B67" s="13"/>
      <c r="C67" s="13"/>
      <c r="D67" s="13"/>
    </row>
    <row r="68" spans="1:6">
      <c r="A68" s="14"/>
      <c r="B68" s="14"/>
      <c r="C68" s="14"/>
      <c r="D68" s="14"/>
    </row>
    <row r="69" spans="1:6">
      <c r="A69" s="14"/>
      <c r="B69" s="14"/>
      <c r="C69" s="14"/>
      <c r="D69" s="14"/>
    </row>
    <row r="70" spans="1:6">
      <c r="A70" s="13"/>
      <c r="B70" s="13"/>
      <c r="C70" s="13"/>
      <c r="D70" s="13"/>
    </row>
    <row r="71" spans="1:6">
      <c r="A71" s="14"/>
      <c r="B71" s="14"/>
      <c r="C71" s="14"/>
      <c r="D71" s="14"/>
    </row>
    <row r="72" spans="1:6">
      <c r="A72" s="14"/>
      <c r="B72" s="14"/>
      <c r="C72" s="14"/>
      <c r="D72" s="14"/>
    </row>
    <row r="73" spans="1:6">
      <c r="A73" s="14"/>
      <c r="B73" s="14"/>
      <c r="C73" s="14"/>
      <c r="D73" s="14"/>
    </row>
    <row r="74" spans="1:6">
      <c r="A74" s="14"/>
      <c r="B74" s="14"/>
      <c r="C74" s="14"/>
      <c r="D74" s="14"/>
      <c r="F74" s="5"/>
    </row>
    <row r="75" spans="1:6">
      <c r="A75" s="14"/>
      <c r="B75" s="14"/>
      <c r="C75" s="14"/>
      <c r="D75" s="14"/>
    </row>
  </sheetData>
  <mergeCells count="5">
    <mergeCell ref="F5:G5"/>
    <mergeCell ref="H5:I5"/>
    <mergeCell ref="J5:K5"/>
    <mergeCell ref="L5:M5"/>
    <mergeCell ref="N5:O5"/>
  </mergeCells>
  <phoneticPr fontId="2" type="noConversion"/>
  <dataValidations count="1">
    <dataValidation type="list" allowBlank="1" showInputMessage="1" showErrorMessage="1" sqref="B7 B9:B23">
      <formula1>LEGUMES</formula1>
    </dataValidation>
  </dataValidations>
  <pageMargins left="0.20833333333333334" right="8.3333333333333329E-2" top="0.984251969" bottom="0.53937007874015752" header="0.5" footer="0.5"/>
  <pageSetup paperSize="0" orientation="landscape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DATA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LEGUMES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</cp:lastModifiedBy>
  <dcterms:created xsi:type="dcterms:W3CDTF">2016-01-31T13:26:44Z</dcterms:created>
  <dcterms:modified xsi:type="dcterms:W3CDTF">2016-02-07T13:37:51Z</dcterms:modified>
</cp:coreProperties>
</file>