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charts/style1.xml" ContentType="application/vnd.ms-office.chartstyle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harts/colors1.xml" ContentType="application/vnd.ms-office.chartcolorstyle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240" windowHeight="12435" activeTab="5"/>
  </bookViews>
  <sheets>
    <sheet name="SERVICE" sheetId="6" r:id="rId1"/>
    <sheet name="state" sheetId="5" r:id="rId2"/>
    <sheet name="Feuil1" sheetId="1" r:id="rId3"/>
    <sheet name="Feuil2" sheetId="2" r:id="rId4"/>
    <sheet name="config" sheetId="3" r:id="rId5"/>
    <sheet name="Exemple LouReeD" sheetId="7" r:id="rId6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7"/>
  <c r="F2" s="1"/>
  <c r="E3"/>
  <c r="C8"/>
  <c r="B8"/>
  <c r="C7"/>
  <c r="B7"/>
  <c r="C6"/>
  <c r="B6"/>
  <c r="C5"/>
  <c r="B5"/>
  <c r="C4"/>
  <c r="B4"/>
  <c r="E345" i="6"/>
  <c r="E344"/>
  <c r="E343"/>
  <c r="E342"/>
  <c r="E341"/>
  <c r="E315"/>
  <c r="E314"/>
  <c r="E313"/>
  <c r="E312"/>
  <c r="E311"/>
  <c r="E285"/>
  <c r="E284"/>
  <c r="E283"/>
  <c r="E282"/>
  <c r="E281"/>
  <c r="E255"/>
  <c r="E254"/>
  <c r="E253"/>
  <c r="E252"/>
  <c r="E251"/>
  <c r="E225"/>
  <c r="E224"/>
  <c r="E223"/>
  <c r="E222"/>
  <c r="E221"/>
  <c r="E195"/>
  <c r="E194"/>
  <c r="E193"/>
  <c r="E192"/>
  <c r="E191"/>
  <c r="E164"/>
  <c r="E163"/>
  <c r="E162"/>
  <c r="E161"/>
  <c r="E134"/>
  <c r="E133"/>
  <c r="E132"/>
  <c r="E131"/>
  <c r="E105"/>
  <c r="E104"/>
  <c r="E102"/>
  <c r="E101"/>
  <c r="E74"/>
  <c r="E73"/>
  <c r="E72"/>
  <c r="D105"/>
  <c r="C105"/>
  <c r="D104"/>
  <c r="C104"/>
  <c r="D103"/>
  <c r="C103"/>
  <c r="D102"/>
  <c r="C102"/>
  <c r="D101"/>
  <c r="C101"/>
  <c r="G2" i="7" l="1"/>
  <c r="F3"/>
  <c r="D4"/>
  <c r="D6"/>
  <c r="D8"/>
  <c r="D5"/>
  <c r="D7"/>
  <c r="E103" i="6"/>
  <c r="B342"/>
  <c r="B343"/>
  <c r="B344"/>
  <c r="B345"/>
  <c r="B341"/>
  <c r="B312"/>
  <c r="B313"/>
  <c r="B314"/>
  <c r="B315"/>
  <c r="B311"/>
  <c r="B282"/>
  <c r="B283"/>
  <c r="B284"/>
  <c r="B285"/>
  <c r="B281"/>
  <c r="B252"/>
  <c r="B253"/>
  <c r="B254"/>
  <c r="B255"/>
  <c r="B251"/>
  <c r="B222"/>
  <c r="B223"/>
  <c r="B224"/>
  <c r="B225"/>
  <c r="B221"/>
  <c r="B192"/>
  <c r="B193"/>
  <c r="B194"/>
  <c r="B195"/>
  <c r="B191"/>
  <c r="B162"/>
  <c r="B163"/>
  <c r="B164"/>
  <c r="B165"/>
  <c r="B161"/>
  <c r="B132"/>
  <c r="B133"/>
  <c r="B134"/>
  <c r="B135"/>
  <c r="B131"/>
  <c r="B102"/>
  <c r="B103"/>
  <c r="B104"/>
  <c r="B105"/>
  <c r="B101"/>
  <c r="B72"/>
  <c r="B73"/>
  <c r="B74"/>
  <c r="B75"/>
  <c r="B71"/>
  <c r="B42"/>
  <c r="B43"/>
  <c r="B44"/>
  <c r="B45"/>
  <c r="B41"/>
  <c r="C41"/>
  <c r="E41" s="1"/>
  <c r="D41"/>
  <c r="C42"/>
  <c r="E42" s="1"/>
  <c r="D42"/>
  <c r="C43"/>
  <c r="E43" s="1"/>
  <c r="D43"/>
  <c r="C44"/>
  <c r="E44" s="1"/>
  <c r="D44"/>
  <c r="C45"/>
  <c r="E45" s="1"/>
  <c r="D45"/>
  <c r="C71"/>
  <c r="D71"/>
  <c r="C72"/>
  <c r="D72"/>
  <c r="C73"/>
  <c r="D73"/>
  <c r="C74"/>
  <c r="D74"/>
  <c r="C75"/>
  <c r="D75"/>
  <c r="C131"/>
  <c r="D131"/>
  <c r="C132"/>
  <c r="D132"/>
  <c r="C133"/>
  <c r="D133"/>
  <c r="C134"/>
  <c r="D134"/>
  <c r="C135"/>
  <c r="D135"/>
  <c r="C161"/>
  <c r="D161"/>
  <c r="C162"/>
  <c r="D162"/>
  <c r="C163"/>
  <c r="D163"/>
  <c r="C164"/>
  <c r="D164"/>
  <c r="C165"/>
  <c r="D165"/>
  <c r="C191"/>
  <c r="D191"/>
  <c r="C192"/>
  <c r="D192"/>
  <c r="C193"/>
  <c r="D193"/>
  <c r="C194"/>
  <c r="D194"/>
  <c r="C195"/>
  <c r="D195"/>
  <c r="C221"/>
  <c r="D221"/>
  <c r="C222"/>
  <c r="D222"/>
  <c r="C223"/>
  <c r="D223"/>
  <c r="C224"/>
  <c r="D224"/>
  <c r="C225"/>
  <c r="D225"/>
  <c r="C251"/>
  <c r="D251"/>
  <c r="C252"/>
  <c r="D252"/>
  <c r="C253"/>
  <c r="D253"/>
  <c r="C254"/>
  <c r="D254"/>
  <c r="C255"/>
  <c r="D255"/>
  <c r="C281"/>
  <c r="D281"/>
  <c r="C282"/>
  <c r="D282"/>
  <c r="C283"/>
  <c r="D283"/>
  <c r="C284"/>
  <c r="D284"/>
  <c r="C285"/>
  <c r="D285"/>
  <c r="C311"/>
  <c r="D311"/>
  <c r="C312"/>
  <c r="D312"/>
  <c r="C313"/>
  <c r="D313"/>
  <c r="C314"/>
  <c r="D314"/>
  <c r="C315"/>
  <c r="D315"/>
  <c r="C341"/>
  <c r="D341"/>
  <c r="C342"/>
  <c r="D342"/>
  <c r="C343"/>
  <c r="D343"/>
  <c r="C344"/>
  <c r="D344"/>
  <c r="C345"/>
  <c r="D345"/>
  <c r="B15"/>
  <c r="C15"/>
  <c r="E15" s="1"/>
  <c r="D15"/>
  <c r="BY8" i="5"/>
  <c r="BY9"/>
  <c r="BY10"/>
  <c r="BY11"/>
  <c r="BS8"/>
  <c r="BS9"/>
  <c r="BS10"/>
  <c r="BS11"/>
  <c r="BM8"/>
  <c r="BM9"/>
  <c r="BM10"/>
  <c r="BM11"/>
  <c r="BG8"/>
  <c r="BG9"/>
  <c r="BG10"/>
  <c r="BG11"/>
  <c r="BA8"/>
  <c r="BA9"/>
  <c r="BA10"/>
  <c r="BA11"/>
  <c r="AU8"/>
  <c r="AU9"/>
  <c r="AU10"/>
  <c r="AU11"/>
  <c r="AO8"/>
  <c r="AO9"/>
  <c r="AO10"/>
  <c r="AO11"/>
  <c r="AI8"/>
  <c r="AI9"/>
  <c r="AI10"/>
  <c r="AI11"/>
  <c r="AC8"/>
  <c r="AC9"/>
  <c r="AC10"/>
  <c r="AC11"/>
  <c r="W8"/>
  <c r="W9"/>
  <c r="W10"/>
  <c r="W11"/>
  <c r="A11"/>
  <c r="A8"/>
  <c r="A9"/>
  <c r="A10"/>
  <c r="A1" i="6"/>
  <c r="BM7" i="5"/>
  <c r="BS7"/>
  <c r="BY7"/>
  <c r="W7"/>
  <c r="AC7"/>
  <c r="AI7"/>
  <c r="AO7"/>
  <c r="AU7"/>
  <c r="BA7"/>
  <c r="BG7"/>
  <c r="Q7"/>
  <c r="G3" i="7" l="1"/>
  <c r="H2"/>
  <c r="C85" i="6"/>
  <c r="D85"/>
  <c r="B85"/>
  <c r="D145"/>
  <c r="B145"/>
  <c r="C145"/>
  <c r="C205"/>
  <c r="D205"/>
  <c r="B205"/>
  <c r="C265"/>
  <c r="D265"/>
  <c r="B265"/>
  <c r="C325"/>
  <c r="D325"/>
  <c r="B325"/>
  <c r="D55"/>
  <c r="B55"/>
  <c r="C55"/>
  <c r="C175"/>
  <c r="D175"/>
  <c r="B175"/>
  <c r="C235"/>
  <c r="D235"/>
  <c r="B235"/>
  <c r="C295"/>
  <c r="D295"/>
  <c r="B295"/>
  <c r="C355"/>
  <c r="D355"/>
  <c r="B355"/>
  <c r="E165"/>
  <c r="E169" s="1"/>
  <c r="E135"/>
  <c r="E75"/>
  <c r="E71"/>
  <c r="E349"/>
  <c r="E109"/>
  <c r="E139"/>
  <c r="E49"/>
  <c r="E319"/>
  <c r="E259"/>
  <c r="E199"/>
  <c r="E289"/>
  <c r="E229"/>
  <c r="A7" i="5"/>
  <c r="O7" s="1"/>
  <c r="B12" i="6"/>
  <c r="B13"/>
  <c r="B14"/>
  <c r="B11"/>
  <c r="C11"/>
  <c r="D11"/>
  <c r="C12"/>
  <c r="E12" s="1"/>
  <c r="D12"/>
  <c r="C13"/>
  <c r="D13"/>
  <c r="C14"/>
  <c r="E14" s="1"/>
  <c r="D14"/>
  <c r="I2" i="7" l="1"/>
  <c r="H3"/>
  <c r="B25" i="6"/>
  <c r="D25"/>
  <c r="C25"/>
  <c r="E13"/>
  <c r="E79"/>
  <c r="J7" i="5"/>
  <c r="I8"/>
  <c r="I7"/>
  <c r="BX11"/>
  <c r="BR11"/>
  <c r="BL11"/>
  <c r="BF11"/>
  <c r="AZ11"/>
  <c r="AT11"/>
  <c r="AN11"/>
  <c r="AH11"/>
  <c r="AB11"/>
  <c r="V11"/>
  <c r="P11"/>
  <c r="J11"/>
  <c r="BW10"/>
  <c r="BQ10"/>
  <c r="BK10"/>
  <c r="BE10"/>
  <c r="AY10"/>
  <c r="AS10"/>
  <c r="AM10"/>
  <c r="AG10"/>
  <c r="AA10"/>
  <c r="U10"/>
  <c r="O10"/>
  <c r="I10"/>
  <c r="BX9"/>
  <c r="BR9"/>
  <c r="BL9"/>
  <c r="BF9"/>
  <c r="AZ9"/>
  <c r="AT9"/>
  <c r="AN9"/>
  <c r="AH9"/>
  <c r="AB9"/>
  <c r="V9"/>
  <c r="P9"/>
  <c r="J9"/>
  <c r="BW8"/>
  <c r="BQ8"/>
  <c r="BK8"/>
  <c r="BE8"/>
  <c r="AY8"/>
  <c r="AS8"/>
  <c r="AM8"/>
  <c r="AG8"/>
  <c r="AA8"/>
  <c r="U8"/>
  <c r="O8"/>
  <c r="BW11"/>
  <c r="BQ11"/>
  <c r="BK11"/>
  <c r="BE11"/>
  <c r="AY11"/>
  <c r="AS11"/>
  <c r="AM11"/>
  <c r="AG11"/>
  <c r="AA11"/>
  <c r="U11"/>
  <c r="O11"/>
  <c r="I11"/>
  <c r="BX10"/>
  <c r="BR10"/>
  <c r="BL10"/>
  <c r="BF10"/>
  <c r="AZ10"/>
  <c r="AT10"/>
  <c r="AN10"/>
  <c r="AH10"/>
  <c r="AB10"/>
  <c r="V10"/>
  <c r="P10"/>
  <c r="J10"/>
  <c r="BW9"/>
  <c r="BQ9"/>
  <c r="BK9"/>
  <c r="BE9"/>
  <c r="AY9"/>
  <c r="AS9"/>
  <c r="AM9"/>
  <c r="AG9"/>
  <c r="AA9"/>
  <c r="U9"/>
  <c r="O9"/>
  <c r="I9"/>
  <c r="BX8"/>
  <c r="BR8"/>
  <c r="BL8"/>
  <c r="BF8"/>
  <c r="AZ8"/>
  <c r="AT8"/>
  <c r="AN8"/>
  <c r="AH8"/>
  <c r="AB8"/>
  <c r="V8"/>
  <c r="P8"/>
  <c r="J8"/>
  <c r="E11" i="6"/>
  <c r="E19" s="1"/>
  <c r="BL7" i="5"/>
  <c r="BR7"/>
  <c r="BX7"/>
  <c r="BK7"/>
  <c r="BQ7"/>
  <c r="BW7"/>
  <c r="V7"/>
  <c r="AB7"/>
  <c r="AH7"/>
  <c r="AN7"/>
  <c r="AT7"/>
  <c r="AZ7"/>
  <c r="BF7"/>
  <c r="P7"/>
  <c r="U7"/>
  <c r="AA7"/>
  <c r="AG7"/>
  <c r="AM7"/>
  <c r="AS7"/>
  <c r="AY7"/>
  <c r="BE7"/>
  <c r="J2" i="7" l="1"/>
  <c r="I3"/>
  <c r="D8" i="5"/>
  <c r="C9"/>
  <c r="D10"/>
  <c r="C11"/>
  <c r="C8"/>
  <c r="D9"/>
  <c r="C10"/>
  <c r="D11"/>
  <c r="C7"/>
  <c r="D7"/>
  <c r="D5" i="3"/>
  <c r="E4"/>
  <c r="A2" i="6" s="1"/>
  <c r="K2" i="7" l="1"/>
  <c r="J3"/>
  <c r="D6" i="3"/>
  <c r="A31" i="6"/>
  <c r="F33" s="1"/>
  <c r="E5" i="3"/>
  <c r="A32" i="6" s="1"/>
  <c r="E6" i="3"/>
  <c r="A62" i="6" s="1"/>
  <c r="L2" i="7" l="1"/>
  <c r="K3"/>
  <c r="G33" i="6"/>
  <c r="F39"/>
  <c r="F40"/>
  <c r="F3"/>
  <c r="A61"/>
  <c r="F63" s="1"/>
  <c r="D7" i="3"/>
  <c r="A91" i="6" s="1"/>
  <c r="F93" s="1"/>
  <c r="M2" i="7" l="1"/>
  <c r="L3"/>
  <c r="F99" i="6"/>
  <c r="F100"/>
  <c r="G93"/>
  <c r="E7" i="3"/>
  <c r="A92" i="6" s="1"/>
  <c r="F69"/>
  <c r="F70"/>
  <c r="G63"/>
  <c r="G40"/>
  <c r="G39"/>
  <c r="H33"/>
  <c r="D8" i="3"/>
  <c r="A121" i="6" s="1"/>
  <c r="F123" s="1"/>
  <c r="G3"/>
  <c r="F10"/>
  <c r="F9"/>
  <c r="N2" i="7" l="1"/>
  <c r="M3"/>
  <c r="F130" i="6"/>
  <c r="F129"/>
  <c r="G123"/>
  <c r="G70"/>
  <c r="H63"/>
  <c r="G69"/>
  <c r="H93"/>
  <c r="G99"/>
  <c r="G100"/>
  <c r="H40"/>
  <c r="I33"/>
  <c r="H39"/>
  <c r="E8" i="3"/>
  <c r="A122" i="6" s="1"/>
  <c r="D9" i="3"/>
  <c r="A151" i="6" s="1"/>
  <c r="F153" s="1"/>
  <c r="H3"/>
  <c r="G9"/>
  <c r="G10"/>
  <c r="O2" i="7" l="1"/>
  <c r="N3"/>
  <c r="F160" i="6"/>
  <c r="G153"/>
  <c r="F159"/>
  <c r="E9" i="3"/>
  <c r="A152" i="6" s="1"/>
  <c r="D10" i="3"/>
  <c r="A181" i="6" s="1"/>
  <c r="F183" s="1"/>
  <c r="I3"/>
  <c r="H9"/>
  <c r="H10"/>
  <c r="I39"/>
  <c r="I40"/>
  <c r="J33"/>
  <c r="I93"/>
  <c r="H99"/>
  <c r="H100"/>
  <c r="G130"/>
  <c r="G129"/>
  <c r="H123"/>
  <c r="H70"/>
  <c r="I63"/>
  <c r="H69"/>
  <c r="D11" i="3"/>
  <c r="A211" i="6" s="1"/>
  <c r="F213" s="1"/>
  <c r="E10" i="3"/>
  <c r="A182" i="6" s="1"/>
  <c r="P2" i="7" l="1"/>
  <c r="O3"/>
  <c r="J63" i="6"/>
  <c r="I69"/>
  <c r="I70"/>
  <c r="I123"/>
  <c r="H129"/>
  <c r="H130"/>
  <c r="J3"/>
  <c r="I10"/>
  <c r="I9"/>
  <c r="J93"/>
  <c r="I100"/>
  <c r="I99"/>
  <c r="F190"/>
  <c r="G183"/>
  <c r="F189"/>
  <c r="G159"/>
  <c r="H153"/>
  <c r="G160"/>
  <c r="F220"/>
  <c r="G213"/>
  <c r="F219"/>
  <c r="K33"/>
  <c r="J40"/>
  <c r="J39"/>
  <c r="D12" i="3"/>
  <c r="A241" i="6" s="1"/>
  <c r="F243" s="1"/>
  <c r="E11" i="3"/>
  <c r="A212" i="6" s="1"/>
  <c r="Q2" i="7" l="1"/>
  <c r="P3"/>
  <c r="K39" i="6"/>
  <c r="K40"/>
  <c r="L33"/>
  <c r="H183"/>
  <c r="G189"/>
  <c r="G190"/>
  <c r="F249"/>
  <c r="F250"/>
  <c r="G243"/>
  <c r="I153"/>
  <c r="H159"/>
  <c r="H160"/>
  <c r="J99"/>
  <c r="J100"/>
  <c r="K93"/>
  <c r="K3"/>
  <c r="J9"/>
  <c r="J10"/>
  <c r="I130"/>
  <c r="J123"/>
  <c r="I129"/>
  <c r="J70"/>
  <c r="J69"/>
  <c r="K63"/>
  <c r="G220"/>
  <c r="G219"/>
  <c r="H213"/>
  <c r="D13" i="3"/>
  <c r="A271" i="6" s="1"/>
  <c r="F273" s="1"/>
  <c r="E12" i="3"/>
  <c r="A242" i="6" s="1"/>
  <c r="R2" i="7" l="1"/>
  <c r="Q3"/>
  <c r="I159" i="6"/>
  <c r="I160"/>
  <c r="J153"/>
  <c r="L39"/>
  <c r="L40"/>
  <c r="M33"/>
  <c r="G250"/>
  <c r="H243"/>
  <c r="G249"/>
  <c r="L63"/>
  <c r="K69"/>
  <c r="K70"/>
  <c r="K123"/>
  <c r="J129"/>
  <c r="J130"/>
  <c r="L3"/>
  <c r="K9"/>
  <c r="K10"/>
  <c r="F280"/>
  <c r="F279"/>
  <c r="G273"/>
  <c r="I213"/>
  <c r="H219"/>
  <c r="H220"/>
  <c r="L93"/>
  <c r="K99"/>
  <c r="K100"/>
  <c r="H190"/>
  <c r="I183"/>
  <c r="H189"/>
  <c r="D14" i="3"/>
  <c r="A301" i="6" s="1"/>
  <c r="F303" s="1"/>
  <c r="E13" i="3"/>
  <c r="A272" i="6" s="1"/>
  <c r="S2" i="7" l="1"/>
  <c r="R3"/>
  <c r="M3" i="6"/>
  <c r="L10"/>
  <c r="L9"/>
  <c r="M93"/>
  <c r="L100"/>
  <c r="L99"/>
  <c r="G280"/>
  <c r="G279"/>
  <c r="H273"/>
  <c r="M63"/>
  <c r="L69"/>
  <c r="L70"/>
  <c r="H250"/>
  <c r="I243"/>
  <c r="H249"/>
  <c r="J159"/>
  <c r="J160"/>
  <c r="K153"/>
  <c r="K130"/>
  <c r="K129"/>
  <c r="L123"/>
  <c r="I189"/>
  <c r="J183"/>
  <c r="I190"/>
  <c r="J213"/>
  <c r="I219"/>
  <c r="I220"/>
  <c r="N33"/>
  <c r="M39"/>
  <c r="M40"/>
  <c r="G303"/>
  <c r="F309"/>
  <c r="F310"/>
  <c r="D15" i="3"/>
  <c r="E14"/>
  <c r="A302" i="6" s="1"/>
  <c r="T2" i="7" l="1"/>
  <c r="S3"/>
  <c r="J220" i="6"/>
  <c r="K213"/>
  <c r="J219"/>
  <c r="G309"/>
  <c r="G310"/>
  <c r="H303"/>
  <c r="N40"/>
  <c r="N39"/>
  <c r="O33"/>
  <c r="M123"/>
  <c r="L129"/>
  <c r="L130"/>
  <c r="M99"/>
  <c r="N93"/>
  <c r="M100"/>
  <c r="K183"/>
  <c r="J189"/>
  <c r="J190"/>
  <c r="K159"/>
  <c r="L153"/>
  <c r="K160"/>
  <c r="I250"/>
  <c r="I249"/>
  <c r="J243"/>
  <c r="M69"/>
  <c r="M70"/>
  <c r="N63"/>
  <c r="E15" i="3"/>
  <c r="A332" i="6" s="1"/>
  <c r="A331"/>
  <c r="F333" s="1"/>
  <c r="H279"/>
  <c r="H280"/>
  <c r="I273"/>
  <c r="N3"/>
  <c r="M9"/>
  <c r="M10"/>
  <c r="U2" i="7" l="1"/>
  <c r="T3"/>
  <c r="O3" i="6"/>
  <c r="N9"/>
  <c r="N10"/>
  <c r="G333"/>
  <c r="F340"/>
  <c r="F339"/>
  <c r="K243"/>
  <c r="J249"/>
  <c r="J250"/>
  <c r="L160"/>
  <c r="M153"/>
  <c r="L159"/>
  <c r="L183"/>
  <c r="K189"/>
  <c r="K190"/>
  <c r="I279"/>
  <c r="I280"/>
  <c r="J273"/>
  <c r="N69"/>
  <c r="O63"/>
  <c r="N70"/>
  <c r="O93"/>
  <c r="N100"/>
  <c r="N99"/>
  <c r="N123"/>
  <c r="M129"/>
  <c r="M130"/>
  <c r="H310"/>
  <c r="I303"/>
  <c r="H309"/>
  <c r="K220"/>
  <c r="K219"/>
  <c r="L213"/>
  <c r="O40"/>
  <c r="O39"/>
  <c r="P33"/>
  <c r="V2" i="7" l="1"/>
  <c r="U3"/>
  <c r="M159" i="6"/>
  <c r="M160"/>
  <c r="N153"/>
  <c r="K250"/>
  <c r="L243"/>
  <c r="K249"/>
  <c r="O100"/>
  <c r="P93"/>
  <c r="O99"/>
  <c r="J280"/>
  <c r="K273"/>
  <c r="J279"/>
  <c r="P40"/>
  <c r="Q33"/>
  <c r="P39"/>
  <c r="L220"/>
  <c r="L219"/>
  <c r="M213"/>
  <c r="I309"/>
  <c r="J303"/>
  <c r="I310"/>
  <c r="N129"/>
  <c r="N130"/>
  <c r="O123"/>
  <c r="L190"/>
  <c r="M183"/>
  <c r="L189"/>
  <c r="P3"/>
  <c r="O9"/>
  <c r="O10"/>
  <c r="O70"/>
  <c r="O69"/>
  <c r="P63"/>
  <c r="H333"/>
  <c r="G340"/>
  <c r="G339"/>
  <c r="W2" i="7" l="1"/>
  <c r="V3"/>
  <c r="K280" i="6"/>
  <c r="K279"/>
  <c r="L273"/>
  <c r="O153"/>
  <c r="N159"/>
  <c r="N160"/>
  <c r="I333"/>
  <c r="H339"/>
  <c r="H340"/>
  <c r="M190"/>
  <c r="M189"/>
  <c r="N183"/>
  <c r="M220"/>
  <c r="M219"/>
  <c r="N213"/>
  <c r="R33"/>
  <c r="Q39"/>
  <c r="Q40"/>
  <c r="P70"/>
  <c r="Q63"/>
  <c r="P69"/>
  <c r="M243"/>
  <c r="L250"/>
  <c r="L249"/>
  <c r="Q3"/>
  <c r="P10"/>
  <c r="P9"/>
  <c r="O130"/>
  <c r="O129"/>
  <c r="P123"/>
  <c r="K303"/>
  <c r="J309"/>
  <c r="J310"/>
  <c r="Q93"/>
  <c r="P99"/>
  <c r="P100"/>
  <c r="X2" i="7" l="1"/>
  <c r="W3"/>
  <c r="K310" i="6"/>
  <c r="L303"/>
  <c r="K309"/>
  <c r="O213"/>
  <c r="N220"/>
  <c r="N219"/>
  <c r="I340"/>
  <c r="J333"/>
  <c r="I339"/>
  <c r="L280"/>
  <c r="L279"/>
  <c r="M273"/>
  <c r="Q99"/>
  <c r="R93"/>
  <c r="Q100"/>
  <c r="P130"/>
  <c r="Q123"/>
  <c r="P129"/>
  <c r="M250"/>
  <c r="M249"/>
  <c r="N243"/>
  <c r="R3"/>
  <c r="Q10"/>
  <c r="Q9"/>
  <c r="Q69"/>
  <c r="Q70"/>
  <c r="R63"/>
  <c r="R40"/>
  <c r="R39"/>
  <c r="S33"/>
  <c r="O183"/>
  <c r="N189"/>
  <c r="N190"/>
  <c r="P153"/>
  <c r="O160"/>
  <c r="O159"/>
  <c r="Y2" i="7" l="1"/>
  <c r="X3"/>
  <c r="O189" i="6"/>
  <c r="O190"/>
  <c r="P183"/>
  <c r="R69"/>
  <c r="S63"/>
  <c r="R70"/>
  <c r="P160"/>
  <c r="Q153"/>
  <c r="P159"/>
  <c r="S40"/>
  <c r="T33"/>
  <c r="S39"/>
  <c r="S3"/>
  <c r="R9"/>
  <c r="R10"/>
  <c r="R100"/>
  <c r="S93"/>
  <c r="R99"/>
  <c r="M303"/>
  <c r="L309"/>
  <c r="L310"/>
  <c r="N249"/>
  <c r="N250"/>
  <c r="O243"/>
  <c r="Q129"/>
  <c r="Q130"/>
  <c r="R123"/>
  <c r="M280"/>
  <c r="N273"/>
  <c r="M279"/>
  <c r="J339"/>
  <c r="J340"/>
  <c r="K333"/>
  <c r="O220"/>
  <c r="O219"/>
  <c r="P213"/>
  <c r="Z2" i="7" l="1"/>
  <c r="Y3"/>
  <c r="R129" i="6"/>
  <c r="S123"/>
  <c r="R130"/>
  <c r="N303"/>
  <c r="M310"/>
  <c r="M309"/>
  <c r="T40"/>
  <c r="U33"/>
  <c r="T39"/>
  <c r="Q183"/>
  <c r="P189"/>
  <c r="P190"/>
  <c r="K340"/>
  <c r="L333"/>
  <c r="K339"/>
  <c r="O273"/>
  <c r="N280"/>
  <c r="N279"/>
  <c r="S99"/>
  <c r="S100"/>
  <c r="T93"/>
  <c r="T3"/>
  <c r="S10"/>
  <c r="S9"/>
  <c r="S69"/>
  <c r="S70"/>
  <c r="T63"/>
  <c r="P219"/>
  <c r="P220"/>
  <c r="Q213"/>
  <c r="O249"/>
  <c r="O250"/>
  <c r="P243"/>
  <c r="Q159"/>
  <c r="Q160"/>
  <c r="R153"/>
  <c r="AA2" i="7" l="1"/>
  <c r="Z3"/>
  <c r="U63" i="6"/>
  <c r="T70"/>
  <c r="T69"/>
  <c r="Q220"/>
  <c r="R213"/>
  <c r="Q219"/>
  <c r="U3"/>
  <c r="T9"/>
  <c r="T10"/>
  <c r="M333"/>
  <c r="L339"/>
  <c r="L340"/>
  <c r="Q190"/>
  <c r="Q189"/>
  <c r="R183"/>
  <c r="S130"/>
  <c r="T123"/>
  <c r="S129"/>
  <c r="Q243"/>
  <c r="P249"/>
  <c r="P250"/>
  <c r="T99"/>
  <c r="T100"/>
  <c r="U93"/>
  <c r="R159"/>
  <c r="R160"/>
  <c r="S153"/>
  <c r="O279"/>
  <c r="P273"/>
  <c r="O280"/>
  <c r="V33"/>
  <c r="U39"/>
  <c r="U40"/>
  <c r="O303"/>
  <c r="N309"/>
  <c r="N310"/>
  <c r="AB2" i="7" l="1"/>
  <c r="AA3"/>
  <c r="W33" i="6"/>
  <c r="V40"/>
  <c r="V39"/>
  <c r="S160"/>
  <c r="S159"/>
  <c r="T153"/>
  <c r="Q249"/>
  <c r="R243"/>
  <c r="Q250"/>
  <c r="S183"/>
  <c r="R190"/>
  <c r="R189"/>
  <c r="V3"/>
  <c r="U10"/>
  <c r="U9"/>
  <c r="P303"/>
  <c r="O309"/>
  <c r="O310"/>
  <c r="M339"/>
  <c r="M340"/>
  <c r="N333"/>
  <c r="P280"/>
  <c r="Q273"/>
  <c r="P279"/>
  <c r="T130"/>
  <c r="U123"/>
  <c r="T129"/>
  <c r="R219"/>
  <c r="S213"/>
  <c r="R220"/>
  <c r="V63"/>
  <c r="U69"/>
  <c r="U70"/>
  <c r="U100"/>
  <c r="U99"/>
  <c r="V93"/>
  <c r="AC2" i="7" l="1"/>
  <c r="AB3"/>
  <c r="U129" i="6"/>
  <c r="U130"/>
  <c r="V123"/>
  <c r="S190"/>
  <c r="T183"/>
  <c r="S189"/>
  <c r="U153"/>
  <c r="T159"/>
  <c r="T160"/>
  <c r="T213"/>
  <c r="S220"/>
  <c r="S219"/>
  <c r="N339"/>
  <c r="N340"/>
  <c r="O333"/>
  <c r="W3"/>
  <c r="V9"/>
  <c r="V10"/>
  <c r="W39"/>
  <c r="W40"/>
  <c r="X33"/>
  <c r="W93"/>
  <c r="V99"/>
  <c r="V100"/>
  <c r="Q303"/>
  <c r="P309"/>
  <c r="P310"/>
  <c r="S243"/>
  <c r="R250"/>
  <c r="R249"/>
  <c r="V70"/>
  <c r="V69"/>
  <c r="W63"/>
  <c r="Q280"/>
  <c r="R273"/>
  <c r="Q279"/>
  <c r="AC3" i="7" l="1"/>
  <c r="AD2"/>
  <c r="X63" i="6"/>
  <c r="W69"/>
  <c r="W70"/>
  <c r="W100"/>
  <c r="X93"/>
  <c r="W99"/>
  <c r="T220"/>
  <c r="U213"/>
  <c r="T219"/>
  <c r="R303"/>
  <c r="Q310"/>
  <c r="Q309"/>
  <c r="Y33"/>
  <c r="X39"/>
  <c r="X40"/>
  <c r="U183"/>
  <c r="T189"/>
  <c r="T190"/>
  <c r="T243"/>
  <c r="S249"/>
  <c r="S250"/>
  <c r="X3"/>
  <c r="W9"/>
  <c r="W10"/>
  <c r="R279"/>
  <c r="S273"/>
  <c r="R280"/>
  <c r="O339"/>
  <c r="O340"/>
  <c r="P333"/>
  <c r="U160"/>
  <c r="V153"/>
  <c r="U159"/>
  <c r="V129"/>
  <c r="V130"/>
  <c r="W123"/>
  <c r="AE2" i="7" l="1"/>
  <c r="AD3"/>
  <c r="W153" i="6"/>
  <c r="V159"/>
  <c r="V160"/>
  <c r="P340"/>
  <c r="P339"/>
  <c r="Q333"/>
  <c r="T273"/>
  <c r="S280"/>
  <c r="S279"/>
  <c r="Y3"/>
  <c r="X10"/>
  <c r="X9"/>
  <c r="S303"/>
  <c r="R310"/>
  <c r="R309"/>
  <c r="Y39"/>
  <c r="Y40"/>
  <c r="Z33"/>
  <c r="Y93"/>
  <c r="X99"/>
  <c r="X100"/>
  <c r="Y63"/>
  <c r="X69"/>
  <c r="X70"/>
  <c r="W130"/>
  <c r="W129"/>
  <c r="X123"/>
  <c r="U190"/>
  <c r="U189"/>
  <c r="V183"/>
  <c r="V213"/>
  <c r="U219"/>
  <c r="U220"/>
  <c r="U243"/>
  <c r="T249"/>
  <c r="T250"/>
  <c r="AF2" i="7" l="1"/>
  <c r="AE3"/>
  <c r="V189" i="6"/>
  <c r="V190"/>
  <c r="W183"/>
  <c r="Z63"/>
  <c r="Y69"/>
  <c r="Y70"/>
  <c r="U249"/>
  <c r="V243"/>
  <c r="U250"/>
  <c r="Z40"/>
  <c r="Z39"/>
  <c r="AA33"/>
  <c r="Z3"/>
  <c r="Y9"/>
  <c r="Y10"/>
  <c r="Q339"/>
  <c r="Q340"/>
  <c r="R333"/>
  <c r="S310"/>
  <c r="T303"/>
  <c r="S309"/>
  <c r="W160"/>
  <c r="W159"/>
  <c r="X153"/>
  <c r="V220"/>
  <c r="W213"/>
  <c r="V219"/>
  <c r="Y123"/>
  <c r="X129"/>
  <c r="X130"/>
  <c r="Y100"/>
  <c r="Y99"/>
  <c r="Z93"/>
  <c r="T279"/>
  <c r="T280"/>
  <c r="U273"/>
  <c r="AF3" i="7" l="1"/>
  <c r="AG2"/>
  <c r="U280" i="6"/>
  <c r="V273"/>
  <c r="U279"/>
  <c r="Y129"/>
  <c r="Y130"/>
  <c r="Z123"/>
  <c r="X160"/>
  <c r="Y153"/>
  <c r="X159"/>
  <c r="T309"/>
  <c r="T310"/>
  <c r="U303"/>
  <c r="AB33"/>
  <c r="AA39"/>
  <c r="AA40"/>
  <c r="W243"/>
  <c r="V249"/>
  <c r="V250"/>
  <c r="Z69"/>
  <c r="Z70"/>
  <c r="AA63"/>
  <c r="W190"/>
  <c r="X183"/>
  <c r="W189"/>
  <c r="AA93"/>
  <c r="Z99"/>
  <c r="Z100"/>
  <c r="AA3"/>
  <c r="Z10"/>
  <c r="Z9"/>
  <c r="W220"/>
  <c r="W219"/>
  <c r="X213"/>
  <c r="S333"/>
  <c r="R339"/>
  <c r="R340"/>
  <c r="AG3" i="7" l="1"/>
  <c r="AH2"/>
  <c r="S340" i="6"/>
  <c r="T333"/>
  <c r="S339"/>
  <c r="Z129"/>
  <c r="Z130"/>
  <c r="AA123"/>
  <c r="V280"/>
  <c r="W273"/>
  <c r="V279"/>
  <c r="X219"/>
  <c r="X220"/>
  <c r="Y213"/>
  <c r="AA100"/>
  <c r="AB93"/>
  <c r="AA99"/>
  <c r="AB63"/>
  <c r="AA69"/>
  <c r="AA70"/>
  <c r="AB39"/>
  <c r="AB40"/>
  <c r="AC33"/>
  <c r="AB3"/>
  <c r="AA10"/>
  <c r="AA9"/>
  <c r="W250"/>
  <c r="X243"/>
  <c r="W249"/>
  <c r="U310"/>
  <c r="U309"/>
  <c r="V303"/>
  <c r="Y159"/>
  <c r="Y160"/>
  <c r="Z153"/>
  <c r="X190"/>
  <c r="Y183"/>
  <c r="X189"/>
  <c r="AH3" i="7" l="1"/>
  <c r="AI2"/>
  <c r="W303" i="6"/>
  <c r="V309"/>
  <c r="V310"/>
  <c r="Y243"/>
  <c r="X249"/>
  <c r="X250"/>
  <c r="AC3"/>
  <c r="AB10"/>
  <c r="AB9"/>
  <c r="AB100"/>
  <c r="AC93"/>
  <c r="AB99"/>
  <c r="AA130"/>
  <c r="AA129"/>
  <c r="AB123"/>
  <c r="T340"/>
  <c r="U333"/>
  <c r="T339"/>
  <c r="AA153"/>
  <c r="Z159"/>
  <c r="Z160"/>
  <c r="AC40"/>
  <c r="AD33"/>
  <c r="AC39"/>
  <c r="AC63"/>
  <c r="AB69"/>
  <c r="AB70"/>
  <c r="Y220"/>
  <c r="Z213"/>
  <c r="Y219"/>
  <c r="W280"/>
  <c r="W279"/>
  <c r="X273"/>
  <c r="Z183"/>
  <c r="Y190"/>
  <c r="Y189"/>
  <c r="AI3" i="7" l="1"/>
  <c r="AJ2"/>
  <c r="AE33" i="6"/>
  <c r="AD40"/>
  <c r="AD39"/>
  <c r="AC123"/>
  <c r="AB129"/>
  <c r="AB130"/>
  <c r="AC100"/>
  <c r="AC99"/>
  <c r="AD93"/>
  <c r="Y273"/>
  <c r="X279"/>
  <c r="X280"/>
  <c r="AA213"/>
  <c r="Z219"/>
  <c r="Z220"/>
  <c r="AD63"/>
  <c r="AC69"/>
  <c r="AC70"/>
  <c r="U340"/>
  <c r="V333"/>
  <c r="U339"/>
  <c r="W309"/>
  <c r="W310"/>
  <c r="X303"/>
  <c r="Y249"/>
  <c r="Z243"/>
  <c r="Y250"/>
  <c r="AB153"/>
  <c r="AA160"/>
  <c r="AA159"/>
  <c r="AD3"/>
  <c r="AC9"/>
  <c r="AC10"/>
  <c r="Z189"/>
  <c r="Z190"/>
  <c r="AA183"/>
  <c r="AK2" i="7" l="1"/>
  <c r="AJ3"/>
  <c r="AE3" i="6"/>
  <c r="AD9"/>
  <c r="AD10"/>
  <c r="Z250"/>
  <c r="AA243"/>
  <c r="Z249"/>
  <c r="Z273"/>
  <c r="Y279"/>
  <c r="Y280"/>
  <c r="AA219"/>
  <c r="AB213"/>
  <c r="AA220"/>
  <c r="AD100"/>
  <c r="AD99"/>
  <c r="AE93"/>
  <c r="AF33"/>
  <c r="AE39"/>
  <c r="AE40"/>
  <c r="AA189"/>
  <c r="AA190"/>
  <c r="AB183"/>
  <c r="AB160"/>
  <c r="AC153"/>
  <c r="AB159"/>
  <c r="X309"/>
  <c r="X310"/>
  <c r="Y303"/>
  <c r="W333"/>
  <c r="V339"/>
  <c r="V340"/>
  <c r="AD69"/>
  <c r="AE63"/>
  <c r="AD70"/>
  <c r="AC130"/>
  <c r="AD123"/>
  <c r="AC129"/>
  <c r="AK3" i="7" l="1"/>
  <c r="AL2"/>
  <c r="AC183" i="6"/>
  <c r="AB189"/>
  <c r="AB190"/>
  <c r="AA250"/>
  <c r="AB243"/>
  <c r="AA249"/>
  <c r="AF3"/>
  <c r="AE10"/>
  <c r="AE9"/>
  <c r="AE70"/>
  <c r="AF63"/>
  <c r="AE69"/>
  <c r="W340"/>
  <c r="X333"/>
  <c r="W339"/>
  <c r="AF40"/>
  <c r="AG33"/>
  <c r="AF39"/>
  <c r="AD130"/>
  <c r="AE123"/>
  <c r="AD129"/>
  <c r="Y309"/>
  <c r="Z303"/>
  <c r="Y310"/>
  <c r="AC159"/>
  <c r="AC160"/>
  <c r="AD153"/>
  <c r="AE99"/>
  <c r="AE100"/>
  <c r="AF93"/>
  <c r="AC213"/>
  <c r="AB219"/>
  <c r="AB220"/>
  <c r="AA273"/>
  <c r="Z279"/>
  <c r="Z280"/>
  <c r="AL3" i="7" l="1"/>
  <c r="AM2"/>
  <c r="AC219" i="6"/>
  <c r="AC220"/>
  <c r="AD213"/>
  <c r="AE153"/>
  <c r="AD159"/>
  <c r="AD160"/>
  <c r="Z310"/>
  <c r="AA303"/>
  <c r="Z309"/>
  <c r="AF70"/>
  <c r="AF69"/>
  <c r="AG63"/>
  <c r="AG3"/>
  <c r="AF9"/>
  <c r="AF10"/>
  <c r="AA280"/>
  <c r="AA279"/>
  <c r="AB273"/>
  <c r="AG93"/>
  <c r="AF99"/>
  <c r="AF100"/>
  <c r="Y333"/>
  <c r="X339"/>
  <c r="X340"/>
  <c r="AG40"/>
  <c r="AH33"/>
  <c r="AG39"/>
  <c r="AC243"/>
  <c r="AB249"/>
  <c r="AB250"/>
  <c r="AC190"/>
  <c r="AC189"/>
  <c r="AD183"/>
  <c r="AF123"/>
  <c r="AE130"/>
  <c r="AE129"/>
  <c r="AM3" i="7" l="1"/>
  <c r="AN2"/>
  <c r="AC249" i="6"/>
  <c r="AD243"/>
  <c r="AC250"/>
  <c r="AG69"/>
  <c r="AG70"/>
  <c r="AH63"/>
  <c r="AA309"/>
  <c r="AA310"/>
  <c r="AB303"/>
  <c r="AE159"/>
  <c r="AF153"/>
  <c r="AE160"/>
  <c r="AH93"/>
  <c r="AG100"/>
  <c r="AG99"/>
  <c r="AD219"/>
  <c r="AD220"/>
  <c r="AE213"/>
  <c r="AF130"/>
  <c r="AG123"/>
  <c r="AF129"/>
  <c r="AH39"/>
  <c r="AI33"/>
  <c r="AH40"/>
  <c r="Y339"/>
  <c r="Y340"/>
  <c r="Z333"/>
  <c r="AB279"/>
  <c r="AB280"/>
  <c r="AC273"/>
  <c r="AE183"/>
  <c r="AD189"/>
  <c r="AD190"/>
  <c r="AH3"/>
  <c r="AG10"/>
  <c r="AG9"/>
  <c r="AN3" i="7" l="1"/>
  <c r="AO2"/>
  <c r="AI3" i="6"/>
  <c r="AH10"/>
  <c r="AH9"/>
  <c r="AI93"/>
  <c r="AH99"/>
  <c r="AH100"/>
  <c r="AG130"/>
  <c r="AH123"/>
  <c r="AG129"/>
  <c r="AF183"/>
  <c r="AE189"/>
  <c r="AE190"/>
  <c r="AA333"/>
  <c r="Z339"/>
  <c r="Z340"/>
  <c r="AI40"/>
  <c r="AJ33"/>
  <c r="AI39"/>
  <c r="AF160"/>
  <c r="AG153"/>
  <c r="AF159"/>
  <c r="AC279"/>
  <c r="AC280"/>
  <c r="AD273"/>
  <c r="AI63"/>
  <c r="AH70"/>
  <c r="AH69"/>
  <c r="AD250"/>
  <c r="AE243"/>
  <c r="AD249"/>
  <c r="AE220"/>
  <c r="AE219"/>
  <c r="AF213"/>
  <c r="AC303"/>
  <c r="AB309"/>
  <c r="AB310"/>
  <c r="AO3" i="7" l="1"/>
  <c r="AP2"/>
  <c r="AD280" i="6"/>
  <c r="AD279"/>
  <c r="AE273"/>
  <c r="AG213"/>
  <c r="AF219"/>
  <c r="AF220"/>
  <c r="AE250"/>
  <c r="AF243"/>
  <c r="AE249"/>
  <c r="AJ63"/>
  <c r="AI69"/>
  <c r="AI70"/>
  <c r="AJ40"/>
  <c r="AJ39"/>
  <c r="AA340"/>
  <c r="AB333"/>
  <c r="AA339"/>
  <c r="AH129"/>
  <c r="AH130"/>
  <c r="AI123"/>
  <c r="AI100"/>
  <c r="AJ93"/>
  <c r="AI99"/>
  <c r="AG160"/>
  <c r="AH153"/>
  <c r="AG159"/>
  <c r="AC310"/>
  <c r="AC309"/>
  <c r="AD303"/>
  <c r="AG183"/>
  <c r="AF189"/>
  <c r="AF190"/>
  <c r="AJ3"/>
  <c r="AI10"/>
  <c r="AI9"/>
  <c r="AP3" i="7" l="1"/>
  <c r="AQ2"/>
  <c r="D52" i="6"/>
  <c r="E54"/>
  <c r="E52"/>
  <c r="B54"/>
  <c r="D56"/>
  <c r="E53"/>
  <c r="E56"/>
  <c r="D53"/>
  <c r="C53"/>
  <c r="C56"/>
  <c r="B56"/>
  <c r="E55"/>
  <c r="B53"/>
  <c r="B52"/>
  <c r="C52"/>
  <c r="D54"/>
  <c r="C54"/>
  <c r="AG190"/>
  <c r="AG189"/>
  <c r="AH183"/>
  <c r="AJ9"/>
  <c r="AJ10"/>
  <c r="AD309"/>
  <c r="AD310"/>
  <c r="AE303"/>
  <c r="AJ100"/>
  <c r="AJ99"/>
  <c r="AJ69"/>
  <c r="AJ70"/>
  <c r="AH160"/>
  <c r="AI153"/>
  <c r="AH159"/>
  <c r="AJ123"/>
  <c r="AI130"/>
  <c r="AI129"/>
  <c r="AB340"/>
  <c r="AC333"/>
  <c r="AB339"/>
  <c r="AG243"/>
  <c r="AF249"/>
  <c r="AF250"/>
  <c r="AH213"/>
  <c r="AG220"/>
  <c r="AG219"/>
  <c r="AE280"/>
  <c r="AE279"/>
  <c r="AF273"/>
  <c r="AQ3" i="7" l="1"/>
  <c r="AR2"/>
  <c r="E84" i="6"/>
  <c r="E85"/>
  <c r="C86"/>
  <c r="D86"/>
  <c r="C82"/>
  <c r="B83"/>
  <c r="B82"/>
  <c r="E82"/>
  <c r="C83"/>
  <c r="B86"/>
  <c r="E86"/>
  <c r="E83"/>
  <c r="D83"/>
  <c r="C84"/>
  <c r="B84"/>
  <c r="D82"/>
  <c r="D84"/>
  <c r="B112"/>
  <c r="B113"/>
  <c r="E116"/>
  <c r="D112"/>
  <c r="C112"/>
  <c r="E112"/>
  <c r="E114"/>
  <c r="D116"/>
  <c r="C114"/>
  <c r="B116"/>
  <c r="D114"/>
  <c r="E113"/>
  <c r="C113"/>
  <c r="B114"/>
  <c r="C116"/>
  <c r="B115"/>
  <c r="C115" s="1"/>
  <c r="D115" s="1"/>
  <c r="E115" s="1"/>
  <c r="D113"/>
  <c r="E24"/>
  <c r="D22"/>
  <c r="D23"/>
  <c r="E22"/>
  <c r="D24"/>
  <c r="C24"/>
  <c r="C23"/>
  <c r="B22"/>
  <c r="K7" i="5" s="1"/>
  <c r="E7" s="1"/>
  <c r="C26" i="6"/>
  <c r="B23"/>
  <c r="K8" i="5" s="1"/>
  <c r="E8" s="1"/>
  <c r="C22" i="6"/>
  <c r="E25"/>
  <c r="N10" i="5" s="1"/>
  <c r="H10" s="1"/>
  <c r="E26" i="6"/>
  <c r="B24"/>
  <c r="K9" i="5" s="1"/>
  <c r="E9" s="1"/>
  <c r="B26" i="6"/>
  <c r="D26"/>
  <c r="M11" i="5" s="1"/>
  <c r="G11" s="1"/>
  <c r="E23" i="6"/>
  <c r="AG250"/>
  <c r="AG249"/>
  <c r="AH243"/>
  <c r="AI159"/>
  <c r="AJ153"/>
  <c r="AI160"/>
  <c r="AI213"/>
  <c r="AH219"/>
  <c r="AH220"/>
  <c r="M7" i="5"/>
  <c r="G7" s="1"/>
  <c r="N11"/>
  <c r="H11" s="1"/>
  <c r="N9"/>
  <c r="H9" s="1"/>
  <c r="L11"/>
  <c r="F11" s="1"/>
  <c r="L8"/>
  <c r="F8" s="1"/>
  <c r="M10"/>
  <c r="G10" s="1"/>
  <c r="N8"/>
  <c r="H8" s="1"/>
  <c r="N7"/>
  <c r="H7" s="1"/>
  <c r="K10"/>
  <c r="E10" s="1"/>
  <c r="K11"/>
  <c r="E11" s="1"/>
  <c r="L10"/>
  <c r="F10" s="1"/>
  <c r="M8"/>
  <c r="G8" s="1"/>
  <c r="L9"/>
  <c r="F9" s="1"/>
  <c r="L7"/>
  <c r="F7" s="1"/>
  <c r="M9"/>
  <c r="G9" s="1"/>
  <c r="AD333" i="6"/>
  <c r="AC339"/>
  <c r="AC340"/>
  <c r="AJ129"/>
  <c r="AJ130"/>
  <c r="AE310"/>
  <c r="AF303"/>
  <c r="AE309"/>
  <c r="AF279"/>
  <c r="AF280"/>
  <c r="AG273"/>
  <c r="AI183"/>
  <c r="AH189"/>
  <c r="AH190"/>
  <c r="AR3" i="7" l="1"/>
  <c r="AS2"/>
  <c r="E144" i="6"/>
  <c r="D143"/>
  <c r="E146"/>
  <c r="B143"/>
  <c r="C146"/>
  <c r="C142"/>
  <c r="E145"/>
  <c r="D142"/>
  <c r="B144"/>
  <c r="D146"/>
  <c r="E142"/>
  <c r="B146"/>
  <c r="C144"/>
  <c r="C143"/>
  <c r="D144"/>
  <c r="E143"/>
  <c r="B142"/>
  <c r="AD339"/>
  <c r="AD340"/>
  <c r="AE333"/>
  <c r="AJ159"/>
  <c r="AJ160"/>
  <c r="AJ183"/>
  <c r="AI190"/>
  <c r="AI189"/>
  <c r="AG280"/>
  <c r="AH273"/>
  <c r="AG279"/>
  <c r="AG303"/>
  <c r="AF309"/>
  <c r="AF310"/>
  <c r="AI219"/>
  <c r="AI220"/>
  <c r="AJ213"/>
  <c r="AH249"/>
  <c r="AH250"/>
  <c r="AI243"/>
  <c r="AS3" i="7" l="1"/>
  <c r="AT2"/>
  <c r="E176" i="6"/>
  <c r="C172"/>
  <c r="B172"/>
  <c r="E172"/>
  <c r="E174"/>
  <c r="D176"/>
  <c r="B176"/>
  <c r="D173"/>
  <c r="D174"/>
  <c r="C176"/>
  <c r="E175"/>
  <c r="E173"/>
  <c r="B173"/>
  <c r="D172"/>
  <c r="B174"/>
  <c r="C173"/>
  <c r="C174"/>
  <c r="AI273"/>
  <c r="AH279"/>
  <c r="AH280"/>
  <c r="AJ189"/>
  <c r="AJ190"/>
  <c r="AJ220"/>
  <c r="AJ219"/>
  <c r="AI249"/>
  <c r="AI250"/>
  <c r="AJ243"/>
  <c r="AG309"/>
  <c r="AH303"/>
  <c r="AG310"/>
  <c r="AF333"/>
  <c r="AE339"/>
  <c r="AE340"/>
  <c r="AT3" i="7" l="1"/>
  <c r="AU2"/>
  <c r="C236" i="6"/>
  <c r="E232"/>
  <c r="B232"/>
  <c r="C234"/>
  <c r="E236"/>
  <c r="D234"/>
  <c r="B234"/>
  <c r="B233"/>
  <c r="C232"/>
  <c r="E234"/>
  <c r="B236"/>
  <c r="D232"/>
  <c r="C233"/>
  <c r="D233"/>
  <c r="E235"/>
  <c r="D236"/>
  <c r="E233"/>
  <c r="E206"/>
  <c r="D202"/>
  <c r="C204"/>
  <c r="D204"/>
  <c r="B204"/>
  <c r="D206"/>
  <c r="B202"/>
  <c r="E203"/>
  <c r="B203"/>
  <c r="C206"/>
  <c r="C202"/>
  <c r="C203"/>
  <c r="E205"/>
  <c r="E202"/>
  <c r="E204"/>
  <c r="B206"/>
  <c r="D203"/>
  <c r="AF339"/>
  <c r="AF340"/>
  <c r="AG333"/>
  <c r="AJ250"/>
  <c r="AJ249"/>
  <c r="AI280"/>
  <c r="AI279"/>
  <c r="AJ273"/>
  <c r="AI303"/>
  <c r="AH309"/>
  <c r="AH310"/>
  <c r="AU3" i="7" l="1"/>
  <c r="AV2"/>
  <c r="C266" i="6"/>
  <c r="E263"/>
  <c r="E265"/>
  <c r="E266"/>
  <c r="E264"/>
  <c r="D266"/>
  <c r="B266"/>
  <c r="C263"/>
  <c r="D263"/>
  <c r="B262"/>
  <c r="B263"/>
  <c r="B264"/>
  <c r="E262"/>
  <c r="C262"/>
  <c r="D264"/>
  <c r="C264"/>
  <c r="D262"/>
  <c r="AG340"/>
  <c r="AH333"/>
  <c r="AG339"/>
  <c r="AI309"/>
  <c r="AJ303"/>
  <c r="AI310"/>
  <c r="AJ279"/>
  <c r="AJ280"/>
  <c r="AV3" i="7" l="1"/>
  <c r="AW2"/>
  <c r="C296" i="6"/>
  <c r="E293"/>
  <c r="B293"/>
  <c r="C292"/>
  <c r="D296"/>
  <c r="E292"/>
  <c r="E295"/>
  <c r="E296"/>
  <c r="C293"/>
  <c r="D292"/>
  <c r="B296"/>
  <c r="D294"/>
  <c r="C294"/>
  <c r="D293"/>
  <c r="B292"/>
  <c r="E294"/>
  <c r="B294"/>
  <c r="AI333"/>
  <c r="AH339"/>
  <c r="AH340"/>
  <c r="AJ310"/>
  <c r="AJ309"/>
  <c r="AW3" i="7" l="1"/>
  <c r="AX2"/>
  <c r="C326" i="6"/>
  <c r="E323"/>
  <c r="C322"/>
  <c r="C323"/>
  <c r="B324"/>
  <c r="E325"/>
  <c r="B322"/>
  <c r="B323"/>
  <c r="D324"/>
  <c r="B326"/>
  <c r="D323"/>
  <c r="E322"/>
  <c r="D326"/>
  <c r="E324"/>
  <c r="E326"/>
  <c r="D322"/>
  <c r="C324"/>
  <c r="AI340"/>
  <c r="AJ333"/>
  <c r="AI339"/>
  <c r="AX3" i="7" l="1"/>
  <c r="AY2"/>
  <c r="AJ340" i="6"/>
  <c r="AJ339"/>
  <c r="AY3" i="7" l="1"/>
  <c r="AZ2"/>
  <c r="E356" i="6"/>
  <c r="C352"/>
  <c r="E353"/>
  <c r="E354"/>
  <c r="C356"/>
  <c r="E352"/>
  <c r="D353"/>
  <c r="D354"/>
  <c r="D356"/>
  <c r="D352"/>
  <c r="C353"/>
  <c r="C354"/>
  <c r="E355"/>
  <c r="B352"/>
  <c r="B353"/>
  <c r="B354"/>
  <c r="B356"/>
  <c r="AZ3" i="7" l="1"/>
  <c r="BA2"/>
  <c r="BB2" l="1"/>
  <c r="BA3"/>
  <c r="BC2" l="1"/>
  <c r="BB3"/>
  <c r="BD2" l="1"/>
  <c r="BC3"/>
  <c r="BD3" l="1"/>
  <c r="BE2"/>
  <c r="BE3" l="1"/>
  <c r="BF2"/>
  <c r="BF3" l="1"/>
  <c r="BG2"/>
  <c r="BG3" l="1"/>
  <c r="BH2"/>
  <c r="BH3" l="1"/>
  <c r="BI2"/>
  <c r="BI3" l="1"/>
  <c r="BJ2"/>
  <c r="BJ3" l="1"/>
  <c r="BK2"/>
  <c r="BK3" l="1"/>
  <c r="BL2"/>
  <c r="BL3" l="1"/>
  <c r="BM2"/>
  <c r="BM3" l="1"/>
  <c r="BN2"/>
  <c r="BN3" l="1"/>
  <c r="BO2"/>
  <c r="BO3" l="1"/>
  <c r="BP2"/>
  <c r="BP3" l="1"/>
  <c r="BQ2"/>
  <c r="BQ3" l="1"/>
  <c r="BR2"/>
  <c r="BR3" l="1"/>
  <c r="BS2"/>
  <c r="BS3" l="1"/>
  <c r="BT2"/>
  <c r="BT3" l="1"/>
  <c r="BU2"/>
  <c r="BU3" l="1"/>
  <c r="BV2"/>
  <c r="BV3" l="1"/>
  <c r="BW2"/>
  <c r="BW3" l="1"/>
  <c r="BX2"/>
  <c r="BX3" l="1"/>
  <c r="BY2"/>
  <c r="BY3" l="1"/>
  <c r="BZ2"/>
  <c r="BZ3" l="1"/>
  <c r="CA2"/>
  <c r="CA3" l="1"/>
  <c r="CB2"/>
  <c r="CB3" l="1"/>
  <c r="CC2"/>
  <c r="CC3" l="1"/>
  <c r="CD2"/>
  <c r="CD3" l="1"/>
  <c r="CE2"/>
  <c r="CE3" l="1"/>
  <c r="CF2"/>
  <c r="CF3" l="1"/>
  <c r="CG2"/>
  <c r="CG3" l="1"/>
  <c r="CH2"/>
  <c r="CH3" l="1"/>
  <c r="CI2"/>
  <c r="CI3" l="1"/>
  <c r="CJ2"/>
  <c r="CJ3" l="1"/>
  <c r="CK2"/>
  <c r="CK3" l="1"/>
  <c r="CL2"/>
  <c r="CL3" l="1"/>
  <c r="CM2"/>
  <c r="CM3" l="1"/>
  <c r="CN2"/>
  <c r="CN3" l="1"/>
  <c r="CO2"/>
  <c r="CO3" l="1"/>
  <c r="CP2"/>
  <c r="CP3" l="1"/>
  <c r="CQ2"/>
  <c r="CQ3" l="1"/>
  <c r="CR2"/>
  <c r="CR3" l="1"/>
  <c r="CS2"/>
  <c r="CS3" l="1"/>
  <c r="CT2"/>
  <c r="CT3" l="1"/>
  <c r="CU2"/>
  <c r="CU3" l="1"/>
  <c r="CV2"/>
  <c r="CV3" l="1"/>
  <c r="CW2"/>
  <c r="CW3" l="1"/>
  <c r="CX2"/>
  <c r="CX3" l="1"/>
  <c r="CY2"/>
  <c r="CZ2" l="1"/>
  <c r="CY3"/>
  <c r="CZ3" l="1"/>
  <c r="DA2"/>
  <c r="DB2" l="1"/>
  <c r="DA3"/>
  <c r="DC2" l="1"/>
  <c r="DB3"/>
  <c r="DC3" l="1"/>
  <c r="DD2"/>
  <c r="DD3" l="1"/>
  <c r="DE2"/>
  <c r="DE3" l="1"/>
  <c r="DF2"/>
  <c r="DF3" l="1"/>
  <c r="DG2"/>
  <c r="DG3" l="1"/>
  <c r="DH2"/>
  <c r="DH3" l="1"/>
  <c r="DI2"/>
  <c r="DI3" l="1"/>
  <c r="DJ2"/>
  <c r="DJ3" l="1"/>
  <c r="DK2"/>
  <c r="DK3" l="1"/>
  <c r="DL2"/>
  <c r="DL3" l="1"/>
  <c r="DM2"/>
  <c r="DM3" l="1"/>
  <c r="DN2"/>
  <c r="DN3" l="1"/>
  <c r="DO2"/>
  <c r="DO3" l="1"/>
  <c r="DP2"/>
  <c r="DP3" l="1"/>
  <c r="DQ2"/>
  <c r="DQ3" l="1"/>
  <c r="DR2"/>
  <c r="DR3" l="1"/>
  <c r="DS2"/>
  <c r="DS3" l="1"/>
  <c r="DT2"/>
  <c r="DT3" l="1"/>
  <c r="DU2"/>
  <c r="DU3" l="1"/>
  <c r="DV2"/>
  <c r="DV3" l="1"/>
  <c r="DW2"/>
  <c r="DW3" l="1"/>
  <c r="DX2"/>
  <c r="DX3" l="1"/>
  <c r="DY2"/>
  <c r="DY3" l="1"/>
  <c r="DZ2"/>
  <c r="DZ3" l="1"/>
  <c r="EA2"/>
  <c r="EA3" l="1"/>
  <c r="EB2"/>
  <c r="EB3" l="1"/>
  <c r="EC2"/>
  <c r="EC3" l="1"/>
  <c r="ED2"/>
  <c r="ED3" l="1"/>
  <c r="EE2"/>
  <c r="EE3" l="1"/>
  <c r="EF2"/>
  <c r="EF3" l="1"/>
  <c r="EG2"/>
  <c r="EG3" l="1"/>
  <c r="EH2"/>
  <c r="EH3" l="1"/>
  <c r="EI2"/>
  <c r="EI3" l="1"/>
  <c r="EJ2"/>
  <c r="EJ3" l="1"/>
  <c r="EK2"/>
  <c r="EK3" l="1"/>
  <c r="EL2"/>
  <c r="EL3" l="1"/>
  <c r="EM2"/>
  <c r="EM3" l="1"/>
  <c r="EN2"/>
  <c r="EN3" l="1"/>
  <c r="EO2"/>
  <c r="EO3" l="1"/>
  <c r="EP2"/>
  <c r="EP3" l="1"/>
  <c r="EQ2"/>
  <c r="EQ3" l="1"/>
  <c r="ER2"/>
  <c r="ER3" l="1"/>
  <c r="ES2"/>
  <c r="ET2" l="1"/>
  <c r="ES3"/>
  <c r="EU2" l="1"/>
  <c r="ET3"/>
  <c r="EU3" l="1"/>
  <c r="EV2"/>
  <c r="EV3" l="1"/>
  <c r="EW2"/>
  <c r="EW3" l="1"/>
  <c r="EX2"/>
  <c r="EX3" l="1"/>
  <c r="EY2"/>
  <c r="EY3" l="1"/>
  <c r="EZ2"/>
  <c r="EZ3" l="1"/>
  <c r="FA2"/>
  <c r="FA3" l="1"/>
  <c r="FB2"/>
  <c r="FB3" l="1"/>
  <c r="FC2"/>
  <c r="FC3" l="1"/>
  <c r="FD2"/>
  <c r="FD3" l="1"/>
  <c r="FE2"/>
  <c r="FE3" l="1"/>
  <c r="FF2"/>
  <c r="FF3" l="1"/>
  <c r="FG2"/>
  <c r="FG3" l="1"/>
  <c r="FH2"/>
  <c r="FH3" l="1"/>
  <c r="FI2"/>
  <c r="FI3" l="1"/>
  <c r="FJ2"/>
  <c r="FJ3" l="1"/>
  <c r="FK2"/>
  <c r="FK3" l="1"/>
  <c r="FL2"/>
  <c r="FL3" l="1"/>
  <c r="FM2"/>
  <c r="FM3" l="1"/>
  <c r="FN2"/>
  <c r="FN3" l="1"/>
  <c r="FO2"/>
  <c r="FO3" l="1"/>
  <c r="FP2"/>
  <c r="FQ2" l="1"/>
  <c r="FP3"/>
  <c r="FQ3" l="1"/>
  <c r="FR2"/>
  <c r="FR3" l="1"/>
  <c r="FS2"/>
  <c r="FT2" l="1"/>
  <c r="FS3"/>
  <c r="FT3" l="1"/>
  <c r="FU2"/>
  <c r="FU3" l="1"/>
  <c r="FV2"/>
  <c r="FW2" l="1"/>
  <c r="FV3"/>
  <c r="FW3" l="1"/>
  <c r="FX2"/>
  <c r="FY2" l="1"/>
  <c r="FX3"/>
  <c r="FY3" l="1"/>
  <c r="FZ2"/>
  <c r="GA2" l="1"/>
  <c r="FZ3"/>
  <c r="GB2" l="1"/>
  <c r="GA3"/>
  <c r="GB3" l="1"/>
  <c r="GC2"/>
  <c r="GC3" l="1"/>
  <c r="GD2"/>
  <c r="GE2" l="1"/>
  <c r="GD3"/>
  <c r="GF2" l="1"/>
  <c r="GE3"/>
  <c r="GF3" l="1"/>
  <c r="GG2"/>
  <c r="GG3" l="1"/>
  <c r="GH2"/>
  <c r="GH3" l="1"/>
  <c r="GI2"/>
  <c r="GI3" l="1"/>
  <c r="GJ2"/>
  <c r="GJ3" l="1"/>
  <c r="GK2"/>
  <c r="GK3" l="1"/>
  <c r="GL2"/>
  <c r="GL3" l="1"/>
  <c r="GM2"/>
  <c r="GM3" l="1"/>
  <c r="GN2"/>
  <c r="GN3" l="1"/>
  <c r="GO2"/>
  <c r="GO3" l="1"/>
  <c r="GP2"/>
  <c r="GP3" l="1"/>
  <c r="GQ2"/>
  <c r="GQ3" l="1"/>
  <c r="GR2"/>
  <c r="GR3" l="1"/>
  <c r="GS2"/>
  <c r="GS3" l="1"/>
  <c r="GT2"/>
  <c r="GU2" l="1"/>
  <c r="GT3"/>
  <c r="GU3" l="1"/>
  <c r="GV2"/>
  <c r="GV3" l="1"/>
  <c r="GW2"/>
  <c r="GX2" l="1"/>
  <c r="GW3"/>
  <c r="GX3" l="1"/>
  <c r="GY2"/>
  <c r="GY3" l="1"/>
  <c r="GZ2"/>
  <c r="HA2" l="1"/>
  <c r="GZ3"/>
  <c r="HA3" l="1"/>
  <c r="HB2"/>
  <c r="HB3" l="1"/>
  <c r="HC2"/>
  <c r="HD2" l="1"/>
  <c r="HC3"/>
  <c r="HD3" l="1"/>
  <c r="HE2"/>
  <c r="HE3" l="1"/>
  <c r="HF2"/>
  <c r="HF3" l="1"/>
  <c r="HG2"/>
  <c r="HG3" l="1"/>
  <c r="HH2"/>
  <c r="HH3" l="1"/>
  <c r="HI2"/>
  <c r="HI3" l="1"/>
  <c r="HJ2"/>
  <c r="HJ3" l="1"/>
  <c r="HK2"/>
  <c r="HK3" l="1"/>
  <c r="HL2"/>
  <c r="HL3" l="1"/>
  <c r="HM2"/>
  <c r="HM3" l="1"/>
  <c r="HN2"/>
  <c r="HN3" l="1"/>
  <c r="HO2"/>
  <c r="HO3" l="1"/>
  <c r="HP2"/>
  <c r="HP3" l="1"/>
  <c r="HQ2"/>
  <c r="HQ3" l="1"/>
  <c r="HR2"/>
  <c r="HR3" l="1"/>
  <c r="HS2"/>
  <c r="HS3" l="1"/>
  <c r="HT2"/>
  <c r="HT3" l="1"/>
  <c r="HU2"/>
  <c r="HU3" l="1"/>
  <c r="HV2"/>
  <c r="HV3" l="1"/>
  <c r="HW2"/>
  <c r="HW3" l="1"/>
  <c r="HX2"/>
  <c r="HX3" l="1"/>
  <c r="HY2"/>
  <c r="HY3" l="1"/>
  <c r="HZ2"/>
  <c r="HZ3" l="1"/>
  <c r="IA2"/>
  <c r="IB2" l="1"/>
  <c r="IA3"/>
  <c r="IC2" l="1"/>
  <c r="IB3"/>
  <c r="ID2" l="1"/>
  <c r="IC3"/>
  <c r="IE2" l="1"/>
  <c r="ID3"/>
  <c r="IF2" l="1"/>
  <c r="IE3"/>
  <c r="IG2" l="1"/>
  <c r="IF3"/>
  <c r="IH2" l="1"/>
  <c r="IG3"/>
  <c r="II2" l="1"/>
  <c r="IH3"/>
  <c r="IJ2" l="1"/>
  <c r="II3"/>
  <c r="IK2" l="1"/>
  <c r="IJ3"/>
  <c r="IL2" l="1"/>
  <c r="IK3"/>
  <c r="IM2" l="1"/>
  <c r="IL3"/>
  <c r="IN2" l="1"/>
  <c r="IM3"/>
  <c r="IO2" l="1"/>
  <c r="IN3"/>
  <c r="IP2" l="1"/>
  <c r="IO3"/>
  <c r="IQ2" l="1"/>
  <c r="IP3"/>
  <c r="IR2" l="1"/>
  <c r="IQ3"/>
  <c r="IS2" l="1"/>
  <c r="IR3"/>
  <c r="IT2" l="1"/>
  <c r="IS3"/>
  <c r="IU2" l="1"/>
  <c r="IT3"/>
  <c r="IV2" l="1"/>
  <c r="IU3"/>
  <c r="IW2" l="1"/>
  <c r="IV3"/>
  <c r="IX2" l="1"/>
  <c r="IW3"/>
  <c r="IY2" l="1"/>
  <c r="IX3"/>
  <c r="IZ2" l="1"/>
  <c r="IY3"/>
  <c r="JA2" l="1"/>
  <c r="IZ3"/>
  <c r="JB2" l="1"/>
  <c r="JA3"/>
  <c r="JC2" l="1"/>
  <c r="JB3"/>
  <c r="JD2" l="1"/>
  <c r="JC3"/>
  <c r="JE2" l="1"/>
  <c r="JD3"/>
  <c r="JF2" l="1"/>
  <c r="JE3"/>
  <c r="JG2" l="1"/>
  <c r="JF3"/>
  <c r="JH2" l="1"/>
  <c r="JG3"/>
  <c r="JI2" l="1"/>
  <c r="JH3"/>
  <c r="JJ2" l="1"/>
  <c r="JI3"/>
  <c r="JK2" l="1"/>
  <c r="JJ3"/>
  <c r="JL2" l="1"/>
  <c r="JK3"/>
  <c r="JM2" l="1"/>
  <c r="JL3"/>
  <c r="JN2" l="1"/>
  <c r="JM3"/>
  <c r="JO2" l="1"/>
  <c r="JN3"/>
  <c r="JP2" l="1"/>
  <c r="JO3"/>
  <c r="JQ2" l="1"/>
  <c r="JP3"/>
  <c r="JR2" l="1"/>
  <c r="JQ3"/>
  <c r="JS2" l="1"/>
  <c r="JR3"/>
  <c r="JT2" l="1"/>
  <c r="JS3"/>
  <c r="JU2" l="1"/>
  <c r="JT3"/>
  <c r="JV2" l="1"/>
  <c r="JU3"/>
  <c r="JW2" l="1"/>
  <c r="JV3"/>
  <c r="JX2" l="1"/>
  <c r="JW3"/>
  <c r="JY2" l="1"/>
  <c r="JX3"/>
  <c r="JZ2" l="1"/>
  <c r="JY3"/>
  <c r="KA2" l="1"/>
  <c r="JZ3"/>
  <c r="KB2" l="1"/>
  <c r="KA3"/>
  <c r="KC2" l="1"/>
  <c r="KB3"/>
  <c r="KD2" l="1"/>
  <c r="KC3"/>
  <c r="KE2" l="1"/>
  <c r="KD3"/>
  <c r="KF2" l="1"/>
  <c r="KE3"/>
  <c r="KG2" l="1"/>
  <c r="KF3"/>
  <c r="KH2" l="1"/>
  <c r="KG3"/>
  <c r="KI2" l="1"/>
  <c r="KH3"/>
  <c r="KJ2" l="1"/>
  <c r="KI3"/>
  <c r="KK2" l="1"/>
  <c r="KJ3"/>
  <c r="KL2" l="1"/>
  <c r="KK3"/>
  <c r="KM2" l="1"/>
  <c r="KL3"/>
  <c r="KN2" l="1"/>
  <c r="KM3"/>
  <c r="KO2" l="1"/>
  <c r="KN3"/>
  <c r="KP2" l="1"/>
  <c r="KO3"/>
  <c r="KQ2" l="1"/>
  <c r="KP3"/>
  <c r="KR2" l="1"/>
  <c r="KQ3"/>
  <c r="KS2" l="1"/>
  <c r="KR3"/>
  <c r="KT2" l="1"/>
  <c r="KS3"/>
  <c r="KU2" l="1"/>
  <c r="KT3"/>
  <c r="KV2" l="1"/>
  <c r="KU3"/>
  <c r="KW2" l="1"/>
  <c r="KV3"/>
  <c r="KX2" l="1"/>
  <c r="KW3"/>
  <c r="KY2" l="1"/>
  <c r="KX3"/>
  <c r="KZ2" l="1"/>
  <c r="KY3"/>
  <c r="LA2" l="1"/>
  <c r="KZ3"/>
  <c r="LB2" l="1"/>
  <c r="LA3"/>
  <c r="LC2" l="1"/>
  <c r="LB3"/>
  <c r="LD2" l="1"/>
  <c r="LC3"/>
  <c r="LE2" l="1"/>
  <c r="LD3"/>
  <c r="LF2" l="1"/>
  <c r="LE3"/>
  <c r="LG2" l="1"/>
  <c r="LF3"/>
  <c r="LH2" l="1"/>
  <c r="LG3"/>
  <c r="LI2" l="1"/>
  <c r="LH3"/>
  <c r="LJ2" l="1"/>
  <c r="LI3"/>
  <c r="LK2" l="1"/>
  <c r="LJ3"/>
  <c r="LL2" l="1"/>
  <c r="LK3"/>
  <c r="LM2" l="1"/>
  <c r="LL3"/>
  <c r="LN2" l="1"/>
  <c r="LM3"/>
  <c r="LO2" l="1"/>
  <c r="LN3"/>
  <c r="LP2" l="1"/>
  <c r="LO3"/>
  <c r="LQ2" l="1"/>
  <c r="LP3"/>
  <c r="LR2" l="1"/>
  <c r="LQ3"/>
  <c r="LS2" l="1"/>
  <c r="LR3"/>
  <c r="LT2" l="1"/>
  <c r="LS3"/>
  <c r="LU2" l="1"/>
  <c r="LT3"/>
  <c r="LV2" l="1"/>
  <c r="LU3"/>
  <c r="LW2" l="1"/>
  <c r="LV3"/>
  <c r="LX2" l="1"/>
  <c r="LW3"/>
  <c r="LY2" l="1"/>
  <c r="LX3"/>
  <c r="LZ2" l="1"/>
  <c r="LY3"/>
  <c r="MA2" l="1"/>
  <c r="LZ3"/>
  <c r="MB2" l="1"/>
  <c r="MA3"/>
  <c r="MC2" l="1"/>
  <c r="MB3"/>
  <c r="MD2" l="1"/>
  <c r="MC3"/>
  <c r="ME2" l="1"/>
  <c r="MD3"/>
  <c r="MF2" l="1"/>
  <c r="ME3"/>
  <c r="MG2" l="1"/>
  <c r="MF3"/>
  <c r="MH2" l="1"/>
  <c r="MG3"/>
  <c r="MI2" l="1"/>
  <c r="MH3"/>
  <c r="MJ2" l="1"/>
  <c r="MI3"/>
  <c r="MK2" l="1"/>
  <c r="MJ3"/>
  <c r="ML2" l="1"/>
  <c r="MK3"/>
  <c r="MM2" l="1"/>
  <c r="ML3"/>
  <c r="MN2" l="1"/>
  <c r="MM3"/>
  <c r="MO2" l="1"/>
  <c r="MN3"/>
  <c r="MP2" l="1"/>
  <c r="MO3"/>
  <c r="MQ2" l="1"/>
  <c r="MP3"/>
  <c r="MR2" l="1"/>
  <c r="MQ3"/>
  <c r="MS2" l="1"/>
  <c r="MR3"/>
  <c r="MT2" l="1"/>
  <c r="MS3"/>
  <c r="MU2" l="1"/>
  <c r="MT3"/>
  <c r="MV2" l="1"/>
  <c r="MU3"/>
  <c r="MW2" l="1"/>
  <c r="MV3"/>
  <c r="MX2" l="1"/>
  <c r="MW3"/>
  <c r="MY2" l="1"/>
  <c r="MX3"/>
  <c r="MZ2" l="1"/>
  <c r="MY3"/>
  <c r="NA2" l="1"/>
  <c r="MZ3"/>
  <c r="NB2" l="1"/>
  <c r="NA3"/>
  <c r="NC2" l="1"/>
  <c r="NB3"/>
  <c r="ND2" l="1"/>
  <c r="NC3"/>
  <c r="NE2" l="1"/>
  <c r="NE3" s="1"/>
  <c r="ND3"/>
</calcChain>
</file>

<file path=xl/sharedStrings.xml><?xml version="1.0" encoding="utf-8"?>
<sst xmlns="http://schemas.openxmlformats.org/spreadsheetml/2006/main" count="490" uniqueCount="65">
  <si>
    <t xml:space="preserve">date d'entrée </t>
  </si>
  <si>
    <t>mr 1</t>
  </si>
  <si>
    <t>start</t>
  </si>
  <si>
    <t>stop</t>
  </si>
  <si>
    <t>mr 2</t>
  </si>
  <si>
    <t>janvier</t>
  </si>
  <si>
    <t>mr 3</t>
  </si>
  <si>
    <t>février</t>
  </si>
  <si>
    <t>mr 4</t>
  </si>
  <si>
    <t>mars</t>
  </si>
  <si>
    <t>mr 5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</si>
  <si>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</si>
  <si>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</si>
  <si>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</si>
  <si>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</si>
  <si>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</si>
  <si>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</si>
  <si>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</si>
  <si>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</si>
  <si>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</si>
  <si>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service bp</t>
  </si>
  <si>
    <t>convoyage</t>
  </si>
  <si>
    <t>maladie</t>
  </si>
  <si>
    <t>jeudi</t>
  </si>
  <si>
    <t>vendredi</t>
  </si>
  <si>
    <t xml:space="preserve">jeudi </t>
  </si>
  <si>
    <t>stage /cour</t>
  </si>
  <si>
    <t>samedi</t>
  </si>
  <si>
    <t>dimanche</t>
  </si>
  <si>
    <t>mr 6</t>
  </si>
  <si>
    <t>mr 7</t>
  </si>
  <si>
    <t>mr 8</t>
  </si>
  <si>
    <t>mr 9</t>
  </si>
  <si>
    <t>mr 10</t>
  </si>
  <si>
    <t>BP+C</t>
  </si>
  <si>
    <t>Convoyage</t>
  </si>
  <si>
    <t xml:space="preserve">vendredi </t>
  </si>
  <si>
    <t>JANVIER</t>
  </si>
  <si>
    <t>C</t>
  </si>
  <si>
    <t>BP</t>
  </si>
  <si>
    <t>Service BP</t>
  </si>
  <si>
    <t>R</t>
  </si>
  <si>
    <t>S/C</t>
  </si>
  <si>
    <t>M</t>
  </si>
  <si>
    <t>PERM</t>
  </si>
  <si>
    <t>Remplacement</t>
  </si>
  <si>
    <t>P</t>
  </si>
  <si>
    <t>EQUIPE</t>
  </si>
  <si>
    <t>TOTAUX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</si>
  <si>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</si>
  <si>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</si>
  <si>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</si>
  <si>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</si>
  <si>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</si>
  <si>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</si>
  <si>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</si>
  <si>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</si>
  <si>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</si>
  <si>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</si>
  <si>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</si>
  <si>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</si>
  <si>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</si>
  <si>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</si>
  <si>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</si>
  <si>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Année du suivi</t>
  </si>
</sst>
</file>

<file path=xl/styles.xml><?xml version="1.0" encoding="utf-8"?>
<styleSheet xmlns="http://schemas.openxmlformats.org/spreadsheetml/2006/main">
  <numFmts count="2">
    <numFmt numFmtId="164" formatCode="ddd"/>
    <numFmt numFmtId="167" formatCode="dd"/>
  </numFmts>
  <fonts count="1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111111"/>
      <name val="Courier New"/>
      <family val="3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3">
    <xf numFmtId="0" fontId="0" fillId="0" borderId="0" xfId="0"/>
    <xf numFmtId="14" fontId="0" fillId="0" borderId="0" xfId="0" applyNumberFormat="1"/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3" fillId="0" borderId="1" xfId="0" applyFont="1" applyBorder="1"/>
    <xf numFmtId="0" fontId="3" fillId="11" borderId="1" xfId="0" applyFont="1" applyFill="1" applyBorder="1" applyAlignment="1">
      <alignment horizontal="center" vertical="center" textRotation="90"/>
    </xf>
    <xf numFmtId="0" fontId="3" fillId="11" borderId="2" xfId="0" applyFont="1" applyFill="1" applyBorder="1" applyAlignment="1">
      <alignment horizontal="center" vertical="center" textRotation="90"/>
    </xf>
    <xf numFmtId="0" fontId="3" fillId="11" borderId="6" xfId="0" applyFont="1" applyFill="1" applyBorder="1" applyAlignment="1">
      <alignment horizontal="center" vertical="center" textRotation="90"/>
    </xf>
    <xf numFmtId="0" fontId="3" fillId="11" borderId="3" xfId="0" applyFont="1" applyFill="1" applyBorder="1" applyAlignment="1">
      <alignment horizontal="center" vertical="center" textRotation="90"/>
    </xf>
    <xf numFmtId="0" fontId="2" fillId="0" borderId="0" xfId="0" applyFont="1"/>
    <xf numFmtId="14" fontId="6" fillId="0" borderId="0" xfId="0" applyNumberFormat="1" applyFont="1"/>
    <xf numFmtId="0" fontId="6" fillId="0" borderId="0" xfId="0" applyFont="1"/>
    <xf numFmtId="14" fontId="6" fillId="0" borderId="0" xfId="0" applyNumberFormat="1" applyFont="1" applyAlignment="1">
      <alignment textRotation="90"/>
    </xf>
    <xf numFmtId="0" fontId="8" fillId="0" borderId="0" xfId="0" applyFont="1"/>
    <xf numFmtId="0" fontId="8" fillId="10" borderId="1" xfId="0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164" fontId="8" fillId="0" borderId="1" xfId="0" applyNumberFormat="1" applyFont="1" applyBorder="1"/>
    <xf numFmtId="0" fontId="8" fillId="10" borderId="1" xfId="0" applyFont="1" applyFill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0" xfId="0" applyFont="1" applyBorder="1"/>
    <xf numFmtId="0" fontId="8" fillId="0" borderId="1" xfId="0" applyFont="1" applyBorder="1" applyAlignment="1">
      <alignment horizontal="center"/>
    </xf>
    <xf numFmtId="0" fontId="10" fillId="6" borderId="0" xfId="0" applyFont="1" applyFill="1" applyAlignment="1">
      <alignment horizontal="center"/>
    </xf>
    <xf numFmtId="0" fontId="10" fillId="9" borderId="0" xfId="0" applyFont="1" applyFill="1" applyAlignment="1">
      <alignment horizontal="center"/>
    </xf>
    <xf numFmtId="0" fontId="10" fillId="8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10" fillId="7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11" fillId="0" borderId="0" xfId="0" applyFont="1"/>
    <xf numFmtId="0" fontId="0" fillId="0" borderId="0" xfId="0" applyFill="1"/>
    <xf numFmtId="0" fontId="0" fillId="0" borderId="0" xfId="0" applyFont="1"/>
    <xf numFmtId="0" fontId="6" fillId="0" borderId="1" xfId="0" applyFont="1" applyFill="1" applyBorder="1" applyAlignment="1">
      <alignment horizontal="center"/>
    </xf>
    <xf numFmtId="15" fontId="7" fillId="4" borderId="0" xfId="0" applyNumberFormat="1" applyFont="1" applyFill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167" fontId="8" fillId="0" borderId="1" xfId="0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0" fillId="12" borderId="1" xfId="0" applyFill="1" applyBorder="1"/>
    <xf numFmtId="0" fontId="0" fillId="0" borderId="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9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66CCFF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66CCFF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66CCFF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66CCFF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66CCFF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66CCFF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ont>
        <b/>
      </font>
    </dxf>
    <dxf>
      <font>
        <b/>
      </font>
    </dxf>
    <dxf>
      <font>
        <color theme="1"/>
      </font>
      <fill>
        <gradientFill degree="90">
          <stop position="0">
            <color rgb="FF66FF99"/>
          </stop>
          <stop position="0.5">
            <color rgb="FF99FFCC"/>
          </stop>
          <stop position="1">
            <color rgb="FF66FF99"/>
          </stop>
        </gradient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gradientFill degree="90">
          <stop position="0">
            <color theme="9" tint="0.59999389629810485"/>
          </stop>
          <stop position="0.5">
            <color theme="9" tint="0.80001220740379042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color theme="0"/>
      </font>
      <fill>
        <patternFill patternType="solid">
          <bgColor rgb="FF00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66CCFF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colors>
    <mruColors>
      <color rgb="FF99FFCC"/>
      <color rgb="FF66FF99"/>
      <color rgb="FF00FFFF"/>
      <color rgb="FFFF66CC"/>
      <color rgb="FF66CCFF"/>
      <color rgb="FFFF33CC"/>
      <color rgb="FFFF3399"/>
      <color rgb="FFFF9900"/>
      <color rgb="FF00CC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bar"/>
        <c:grouping val="clustered"/>
        <c:ser>
          <c:idx val="0"/>
          <c:order val="0"/>
          <c:tx>
            <c:strRef>
              <c:f>state!$C$6</c:f>
              <c:strCache>
                <c:ptCount val="1"/>
                <c:pt idx="0">
                  <c:v>service bp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state!$C$7:$C$11</c:f>
              <c:numCache>
                <c:formatCode>General</c:formatCode>
                <c:ptCount val="5"/>
                <c:pt idx="0">
                  <c:v>0</c:v>
                </c:pt>
                <c:pt idx="1">
                  <c:v>12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6D7-4D74-ABD2-21650FCF5B31}"/>
            </c:ext>
          </c:extLst>
        </c:ser>
        <c:ser>
          <c:idx val="1"/>
          <c:order val="1"/>
          <c:tx>
            <c:strRef>
              <c:f>state!$G$6</c:f>
              <c:strCache>
                <c:ptCount val="1"/>
                <c:pt idx="0">
                  <c:v>samedi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state!$G$7:$G$11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6D7-4D74-ABD2-21650FCF5B31}"/>
            </c:ext>
          </c:extLst>
        </c:ser>
        <c:ser>
          <c:idx val="2"/>
          <c:order val="2"/>
          <c:tx>
            <c:strRef>
              <c:f>state!$H$6</c:f>
              <c:strCache>
                <c:ptCount val="1"/>
                <c:pt idx="0">
                  <c:v>dimanche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state!$H$7:$H$11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6D7-4D74-ABD2-21650FCF5B31}"/>
            </c:ext>
          </c:extLst>
        </c:ser>
        <c:axId val="115296128"/>
        <c:axId val="115297664"/>
      </c:barChart>
      <c:catAx>
        <c:axId val="115296128"/>
        <c:scaling>
          <c:orientation val="minMax"/>
        </c:scaling>
        <c:axPos val="l"/>
        <c:numFmt formatCode="General" sourceLinked="1"/>
        <c:maj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297664"/>
        <c:crosses val="autoZero"/>
        <c:auto val="1"/>
        <c:lblAlgn val="ctr"/>
        <c:lblOffset val="100"/>
      </c:catAx>
      <c:valAx>
        <c:axId val="115297664"/>
        <c:scaling>
          <c:orientation val="minMax"/>
        </c:scaling>
        <c:axPos val="b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296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3346055589648946"/>
          <c:y val="2.7777777777777801E-2"/>
          <c:w val="0.13307882053904441"/>
          <c:h val="7.8125546806649168E-2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pattFill prst="ltDn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ln>
        <a:solidFill>
          <a:schemeClr val="phClr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33336</xdr:colOff>
      <xdr:row>14</xdr:row>
      <xdr:rowOff>23812</xdr:rowOff>
    </xdr:from>
    <xdr:to>
      <xdr:col>79</xdr:col>
      <xdr:colOff>222662</xdr:colOff>
      <xdr:row>38</xdr:row>
      <xdr:rowOff>61851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A12" totalsRowShown="0" dataDxfId="72">
  <autoFilter ref="A2:A12"/>
  <tableColumns count="1">
    <tableColumn id="1" name="EQUIPE" dataDxfId="7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358"/>
  <sheetViews>
    <sheetView workbookViewId="0"/>
  </sheetViews>
  <sheetFormatPr baseColWidth="10" defaultRowHeight="15"/>
  <cols>
    <col min="1" max="1" width="11.42578125" style="14"/>
    <col min="2" max="2" width="15.140625" style="14" customWidth="1"/>
    <col min="3" max="3" width="9" style="14" bestFit="1" customWidth="1"/>
    <col min="4" max="4" width="7.42578125" style="14" bestFit="1" customWidth="1"/>
    <col min="5" max="5" width="9.7109375" style="14" bestFit="1" customWidth="1"/>
    <col min="6" max="6" width="4.5703125" style="14" bestFit="1" customWidth="1"/>
    <col min="7" max="7" width="4.28515625" style="14" customWidth="1"/>
    <col min="8" max="8" width="4.42578125" style="14" bestFit="1" customWidth="1"/>
    <col min="9" max="9" width="4.5703125" style="14" bestFit="1" customWidth="1"/>
    <col min="10" max="11" width="4.28515625" style="14" bestFit="1" customWidth="1"/>
    <col min="12" max="13" width="4.5703125" style="14" bestFit="1" customWidth="1"/>
    <col min="14" max="14" width="4.28515625" style="14" bestFit="1" customWidth="1"/>
    <col min="15" max="15" width="4.42578125" style="14" bestFit="1" customWidth="1"/>
    <col min="16" max="16" width="4.5703125" style="14" bestFit="1" customWidth="1"/>
    <col min="17" max="18" width="4.28515625" style="14" bestFit="1" customWidth="1"/>
    <col min="19" max="20" width="4.5703125" style="14" bestFit="1" customWidth="1"/>
    <col min="21" max="21" width="4.28515625" style="14" bestFit="1" customWidth="1"/>
    <col min="22" max="22" width="4.42578125" style="14" bestFit="1" customWidth="1"/>
    <col min="23" max="23" width="4.5703125" style="14" bestFit="1" customWidth="1"/>
    <col min="24" max="24" width="4.28515625" style="14" bestFit="1" customWidth="1"/>
    <col min="25" max="25" width="4.42578125" style="14" customWidth="1"/>
    <col min="26" max="27" width="4.5703125" style="14" bestFit="1" customWidth="1"/>
    <col min="28" max="28" width="4.28515625" style="14" bestFit="1" customWidth="1"/>
    <col min="29" max="29" width="4.42578125" style="14" bestFit="1" customWidth="1"/>
    <col min="30" max="31" width="4.5703125" style="14" bestFit="1" customWidth="1"/>
    <col min="32" max="32" width="4.28515625" style="14" customWidth="1"/>
    <col min="33" max="35" width="4.5703125" style="14" bestFit="1" customWidth="1"/>
    <col min="36" max="36" width="4.5703125" style="14" customWidth="1"/>
    <col min="37" max="16384" width="11.42578125" style="14"/>
  </cols>
  <sheetData>
    <row r="1" spans="1:37">
      <c r="A1" s="13">
        <f>config!D4</f>
        <v>43101</v>
      </c>
    </row>
    <row r="2" spans="1:37" ht="12" customHeight="1">
      <c r="A2" s="13">
        <f>config!E4</f>
        <v>43131</v>
      </c>
    </row>
    <row r="3" spans="1:37" ht="69.75" customHeight="1">
      <c r="A3" s="13"/>
      <c r="B3" s="13"/>
      <c r="C3" s="13"/>
      <c r="D3" s="13"/>
      <c r="E3" s="13"/>
      <c r="F3" s="15">
        <f>A1</f>
        <v>43101</v>
      </c>
      <c r="G3" s="15">
        <f t="shared" ref="G3:AJ3" si="0">F3+1</f>
        <v>43102</v>
      </c>
      <c r="H3" s="15">
        <f t="shared" si="0"/>
        <v>43103</v>
      </c>
      <c r="I3" s="15">
        <f t="shared" si="0"/>
        <v>43104</v>
      </c>
      <c r="J3" s="15">
        <f t="shared" si="0"/>
        <v>43105</v>
      </c>
      <c r="K3" s="15">
        <f t="shared" si="0"/>
        <v>43106</v>
      </c>
      <c r="L3" s="15">
        <f t="shared" si="0"/>
        <v>43107</v>
      </c>
      <c r="M3" s="15">
        <f t="shared" si="0"/>
        <v>43108</v>
      </c>
      <c r="N3" s="15">
        <f t="shared" si="0"/>
        <v>43109</v>
      </c>
      <c r="O3" s="15">
        <f t="shared" si="0"/>
        <v>43110</v>
      </c>
      <c r="P3" s="15">
        <f t="shared" si="0"/>
        <v>43111</v>
      </c>
      <c r="Q3" s="15">
        <f t="shared" si="0"/>
        <v>43112</v>
      </c>
      <c r="R3" s="15">
        <f t="shared" si="0"/>
        <v>43113</v>
      </c>
      <c r="S3" s="15">
        <f t="shared" si="0"/>
        <v>43114</v>
      </c>
      <c r="T3" s="15">
        <f t="shared" si="0"/>
        <v>43115</v>
      </c>
      <c r="U3" s="15">
        <f t="shared" si="0"/>
        <v>43116</v>
      </c>
      <c r="V3" s="15">
        <f t="shared" si="0"/>
        <v>43117</v>
      </c>
      <c r="W3" s="15">
        <f t="shared" si="0"/>
        <v>43118</v>
      </c>
      <c r="X3" s="15">
        <f t="shared" si="0"/>
        <v>43119</v>
      </c>
      <c r="Y3" s="15">
        <f t="shared" si="0"/>
        <v>43120</v>
      </c>
      <c r="Z3" s="15">
        <f t="shared" si="0"/>
        <v>43121</v>
      </c>
      <c r="AA3" s="15">
        <f t="shared" si="0"/>
        <v>43122</v>
      </c>
      <c r="AB3" s="15">
        <f t="shared" si="0"/>
        <v>43123</v>
      </c>
      <c r="AC3" s="15">
        <f t="shared" si="0"/>
        <v>43124</v>
      </c>
      <c r="AD3" s="15">
        <f t="shared" si="0"/>
        <v>43125</v>
      </c>
      <c r="AE3" s="15">
        <f t="shared" si="0"/>
        <v>43126</v>
      </c>
      <c r="AF3" s="15">
        <f t="shared" si="0"/>
        <v>43127</v>
      </c>
      <c r="AG3" s="15">
        <f t="shared" si="0"/>
        <v>43128</v>
      </c>
      <c r="AH3" s="15">
        <f t="shared" si="0"/>
        <v>43129</v>
      </c>
      <c r="AI3" s="15">
        <f t="shared" si="0"/>
        <v>43130</v>
      </c>
      <c r="AJ3" s="15">
        <f t="shared" si="0"/>
        <v>43131</v>
      </c>
      <c r="AK3" s="13"/>
    </row>
    <row r="4" spans="1:37" ht="69.75" customHeight="1">
      <c r="A4" s="13"/>
      <c r="B4" s="13"/>
      <c r="C4" s="13"/>
      <c r="D4" s="13"/>
      <c r="E4" s="13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3"/>
    </row>
    <row r="5" spans="1:37">
      <c r="F5" s="36" t="s">
        <v>37</v>
      </c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t="s">
        <v>56</v>
      </c>
    </row>
    <row r="6" spans="1:37"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</row>
    <row r="7" spans="1:37"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</row>
    <row r="8" spans="1:37"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</row>
    <row r="9" spans="1:37">
      <c r="F9" s="16">
        <f t="shared" ref="F9:AG9" si="1">DAY(F3)</f>
        <v>1</v>
      </c>
      <c r="G9" s="16">
        <f t="shared" si="1"/>
        <v>2</v>
      </c>
      <c r="H9" s="16">
        <f t="shared" si="1"/>
        <v>3</v>
      </c>
      <c r="I9" s="16">
        <f t="shared" si="1"/>
        <v>4</v>
      </c>
      <c r="J9" s="16">
        <f t="shared" si="1"/>
        <v>5</v>
      </c>
      <c r="K9" s="16">
        <f t="shared" si="1"/>
        <v>6</v>
      </c>
      <c r="L9" s="16">
        <f t="shared" si="1"/>
        <v>7</v>
      </c>
      <c r="M9" s="16">
        <f t="shared" si="1"/>
        <v>8</v>
      </c>
      <c r="N9" s="16">
        <f t="shared" si="1"/>
        <v>9</v>
      </c>
      <c r="O9" s="16">
        <f t="shared" si="1"/>
        <v>10</v>
      </c>
      <c r="P9" s="16">
        <f t="shared" si="1"/>
        <v>11</v>
      </c>
      <c r="Q9" s="16">
        <f t="shared" si="1"/>
        <v>12</v>
      </c>
      <c r="R9" s="16">
        <f t="shared" si="1"/>
        <v>13</v>
      </c>
      <c r="S9" s="16">
        <f t="shared" si="1"/>
        <v>14</v>
      </c>
      <c r="T9" s="16">
        <f t="shared" si="1"/>
        <v>15</v>
      </c>
      <c r="U9" s="16">
        <f t="shared" si="1"/>
        <v>16</v>
      </c>
      <c r="V9" s="16">
        <f t="shared" si="1"/>
        <v>17</v>
      </c>
      <c r="W9" s="16">
        <f t="shared" si="1"/>
        <v>18</v>
      </c>
      <c r="X9" s="16">
        <f t="shared" si="1"/>
        <v>19</v>
      </c>
      <c r="Y9" s="16">
        <f t="shared" si="1"/>
        <v>20</v>
      </c>
      <c r="Z9" s="16">
        <f t="shared" si="1"/>
        <v>21</v>
      </c>
      <c r="AA9" s="16">
        <f t="shared" si="1"/>
        <v>22</v>
      </c>
      <c r="AB9" s="16">
        <f t="shared" si="1"/>
        <v>23</v>
      </c>
      <c r="AC9" s="16">
        <f t="shared" si="1"/>
        <v>24</v>
      </c>
      <c r="AD9" s="16">
        <f t="shared" si="1"/>
        <v>25</v>
      </c>
      <c r="AE9" s="16">
        <f t="shared" si="1"/>
        <v>26</v>
      </c>
      <c r="AF9" s="16">
        <f t="shared" si="1"/>
        <v>27</v>
      </c>
      <c r="AG9" s="16">
        <f t="shared" si="1"/>
        <v>28</v>
      </c>
      <c r="AH9" s="16">
        <f>IFERROR(DAY(AH3),"")</f>
        <v>29</v>
      </c>
      <c r="AI9" s="16">
        <f>IFERROR(DAY(AI3),"")</f>
        <v>30</v>
      </c>
      <c r="AJ9" s="16">
        <f>IFERROR(DAY(AJ3),"")</f>
        <v>31</v>
      </c>
    </row>
    <row r="10" spans="1:37">
      <c r="B10" s="17" t="s">
        <v>47</v>
      </c>
      <c r="C10" s="18" t="s">
        <v>39</v>
      </c>
      <c r="D10" s="18" t="s">
        <v>38</v>
      </c>
      <c r="E10" s="17" t="s">
        <v>34</v>
      </c>
      <c r="F10" s="19">
        <f t="shared" ref="F10:AG10" si="2">WEEKDAY(F3)</f>
        <v>2</v>
      </c>
      <c r="G10" s="19">
        <f t="shared" si="2"/>
        <v>3</v>
      </c>
      <c r="H10" s="19">
        <f t="shared" si="2"/>
        <v>4</v>
      </c>
      <c r="I10" s="19">
        <f t="shared" si="2"/>
        <v>5</v>
      </c>
      <c r="J10" s="19">
        <f t="shared" si="2"/>
        <v>6</v>
      </c>
      <c r="K10" s="19">
        <f t="shared" si="2"/>
        <v>7</v>
      </c>
      <c r="L10" s="19">
        <f t="shared" si="2"/>
        <v>1</v>
      </c>
      <c r="M10" s="19">
        <f t="shared" si="2"/>
        <v>2</v>
      </c>
      <c r="N10" s="19">
        <f t="shared" si="2"/>
        <v>3</v>
      </c>
      <c r="O10" s="19">
        <f t="shared" si="2"/>
        <v>4</v>
      </c>
      <c r="P10" s="19">
        <f t="shared" si="2"/>
        <v>5</v>
      </c>
      <c r="Q10" s="19">
        <f t="shared" si="2"/>
        <v>6</v>
      </c>
      <c r="R10" s="19">
        <f t="shared" si="2"/>
        <v>7</v>
      </c>
      <c r="S10" s="19">
        <f t="shared" si="2"/>
        <v>1</v>
      </c>
      <c r="T10" s="19">
        <f t="shared" si="2"/>
        <v>2</v>
      </c>
      <c r="U10" s="19">
        <f t="shared" si="2"/>
        <v>3</v>
      </c>
      <c r="V10" s="19">
        <f t="shared" si="2"/>
        <v>4</v>
      </c>
      <c r="W10" s="19">
        <f t="shared" si="2"/>
        <v>5</v>
      </c>
      <c r="X10" s="19">
        <f t="shared" si="2"/>
        <v>6</v>
      </c>
      <c r="Y10" s="19">
        <f t="shared" si="2"/>
        <v>7</v>
      </c>
      <c r="Z10" s="19">
        <f t="shared" si="2"/>
        <v>1</v>
      </c>
      <c r="AA10" s="19">
        <f t="shared" si="2"/>
        <v>2</v>
      </c>
      <c r="AB10" s="19">
        <f t="shared" si="2"/>
        <v>3</v>
      </c>
      <c r="AC10" s="19">
        <f t="shared" si="2"/>
        <v>4</v>
      </c>
      <c r="AD10" s="19">
        <f t="shared" si="2"/>
        <v>5</v>
      </c>
      <c r="AE10" s="19">
        <f t="shared" si="2"/>
        <v>6</v>
      </c>
      <c r="AF10" s="19">
        <f t="shared" si="2"/>
        <v>7</v>
      </c>
      <c r="AG10" s="19">
        <f t="shared" si="2"/>
        <v>1</v>
      </c>
      <c r="AH10" s="19">
        <f>IFERROR(WEEKDAY(AH3),"")</f>
        <v>2</v>
      </c>
      <c r="AI10" s="19">
        <f>IFERROR(WEEKDAY(AI3),"")</f>
        <v>3</v>
      </c>
      <c r="AJ10" s="19">
        <f>IFERROR(WEEKDAY(AJ3),"")</f>
        <v>4</v>
      </c>
    </row>
    <row r="11" spans="1:37">
      <c r="B11" s="20" t="str">
        <f>IF(config!A3&lt;&gt;"",config!A3,"")</f>
        <v>mr 1</v>
      </c>
      <c r="C11" s="21">
        <f>COUNTIF(F11:AJ11,"bp")</f>
        <v>0</v>
      </c>
      <c r="D11" s="21">
        <f>COUNTIF(G11:AK11,"c")</f>
        <v>0</v>
      </c>
      <c r="E11" s="21">
        <f>SUM(C11,D11)</f>
        <v>0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</row>
    <row r="12" spans="1:37">
      <c r="B12" s="20" t="str">
        <f>IF(config!A4&lt;&gt;"",config!A4,"")</f>
        <v>mr 2</v>
      </c>
      <c r="C12" s="21">
        <f>COUNTIF(F12:AJ12,"bp")</f>
        <v>1</v>
      </c>
      <c r="D12" s="21">
        <f>COUNTIF(G12:AK12,"c")</f>
        <v>0</v>
      </c>
      <c r="E12" s="21">
        <f t="shared" ref="E12:E15" si="3">SUM(C12,D12)</f>
        <v>1</v>
      </c>
      <c r="F12" s="22"/>
      <c r="G12" s="22" t="s">
        <v>39</v>
      </c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</row>
    <row r="13" spans="1:37">
      <c r="B13" s="20" t="str">
        <f>IF(config!A5&lt;&gt;"",config!A5,"")</f>
        <v>mr 3</v>
      </c>
      <c r="C13" s="21">
        <f>COUNTIF(F13:AJ13,"bp")</f>
        <v>0</v>
      </c>
      <c r="D13" s="21">
        <f>COUNTIF(G13:AK13,"c")</f>
        <v>0</v>
      </c>
      <c r="E13" s="21">
        <f t="shared" si="3"/>
        <v>0</v>
      </c>
      <c r="F13" s="22"/>
      <c r="G13" s="22"/>
      <c r="H13" s="22"/>
      <c r="I13" s="22"/>
      <c r="J13" s="22" t="s">
        <v>41</v>
      </c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</row>
    <row r="14" spans="1:37">
      <c r="B14" s="20" t="str">
        <f>IF(config!A6&lt;&gt;"",config!A6,"")</f>
        <v>mr 4</v>
      </c>
      <c r="C14" s="21">
        <f>COUNTIF(F14:AJ14,"bp")</f>
        <v>0</v>
      </c>
      <c r="D14" s="21">
        <f>COUNTIF(G14:AK14,"c")</f>
        <v>0</v>
      </c>
      <c r="E14" s="21">
        <f t="shared" si="3"/>
        <v>0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</row>
    <row r="15" spans="1:37">
      <c r="B15" s="20" t="str">
        <f>IF(config!A7&lt;&gt;"",config!A7,"")</f>
        <v>mr 5</v>
      </c>
      <c r="C15" s="21">
        <f>COUNTIF(F15:AJ15,"bp")</f>
        <v>0</v>
      </c>
      <c r="D15" s="21">
        <f>COUNTIF(G15:AK15,"c")</f>
        <v>0</v>
      </c>
      <c r="E15" s="21">
        <f t="shared" si="3"/>
        <v>0</v>
      </c>
      <c r="F15" s="22"/>
      <c r="G15" s="22"/>
      <c r="H15" s="22"/>
      <c r="I15" s="22"/>
      <c r="J15" s="22"/>
      <c r="K15" s="22"/>
      <c r="L15" s="22"/>
      <c r="M15" s="22" t="s">
        <v>41</v>
      </c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</row>
    <row r="16" spans="1:37">
      <c r="B16" s="23"/>
    </row>
    <row r="17" spans="1:32">
      <c r="B17" s="23"/>
    </row>
    <row r="19" spans="1:32">
      <c r="D19" s="24" t="s">
        <v>49</v>
      </c>
      <c r="E19" s="21">
        <f>SUM(E11:E15)</f>
        <v>1</v>
      </c>
      <c r="F19" s="25" t="s">
        <v>39</v>
      </c>
      <c r="G19" s="14" t="s">
        <v>40</v>
      </c>
      <c r="J19" s="26" t="s">
        <v>38</v>
      </c>
      <c r="K19" s="14" t="s">
        <v>35</v>
      </c>
      <c r="N19" s="27" t="s">
        <v>41</v>
      </c>
      <c r="O19" s="14" t="s">
        <v>45</v>
      </c>
      <c r="X19" s="28" t="s">
        <v>42</v>
      </c>
      <c r="Y19" s="14" t="s">
        <v>26</v>
      </c>
      <c r="AB19" s="29" t="s">
        <v>43</v>
      </c>
      <c r="AC19" s="14" t="s">
        <v>22</v>
      </c>
      <c r="AE19" s="30" t="s">
        <v>46</v>
      </c>
      <c r="AF19" s="14" t="s">
        <v>44</v>
      </c>
    </row>
    <row r="21" spans="1:32">
      <c r="B21" s="31" t="s">
        <v>25</v>
      </c>
      <c r="C21" s="14" t="s">
        <v>24</v>
      </c>
      <c r="D21" s="14" t="s">
        <v>27</v>
      </c>
      <c r="E21" s="14" t="s">
        <v>28</v>
      </c>
    </row>
    <row r="22" spans="1:32">
      <c r="A22" s="14" t="s">
        <v>1</v>
      </c>
      <c r="B22" s="32">
        <f>SUMPRODUCT((WEEKDAY(F10:AJ10,2)=4)*((F11:AJ18="C")+(F11:AJ18="BP"))*(B11:B18=A22))</f>
        <v>0</v>
      </c>
      <c r="C22" s="32">
        <f>SUMPRODUCT((WEEKDAY(F10:AJ10,2)=5)*((F11:AJ18="C")+(F11:AJ18="BP"))*(B11:B18=A22))</f>
        <v>0</v>
      </c>
      <c r="D22" s="32">
        <f>SUMPRODUCT((WEEKDAY(F10:AJ10,2)=6)*((F11:AJ18="C")+(F11:AJ18="BP"))*(B11:B18=A22))</f>
        <v>0</v>
      </c>
      <c r="E22" s="32">
        <f>SUMPRODUCT((WEEKDAY(F10:AJ10,2)=7)*((F$11:AJ18="C")+(F11:AJ18="BP"))*(B11:B18=A22))</f>
        <v>0</v>
      </c>
    </row>
    <row r="23" spans="1:32">
      <c r="A23" s="14" t="s">
        <v>4</v>
      </c>
      <c r="B23" s="32">
        <f>SUMPRODUCT((WEEKDAY(F10:AJ10,2)=4)*((F11:AJ18="C")+(F11:AJ18="BP"))*(B11:B18=A23))</f>
        <v>0</v>
      </c>
      <c r="C23" s="32">
        <f>SUMPRODUCT((WEEKDAY(F10:AJ10,2)=5)*((F11:AJ18="C")+(F11:AJ18="BP"))*(B11:B18=A23))</f>
        <v>0</v>
      </c>
      <c r="D23" s="32">
        <f>SUMPRODUCT((WEEKDAY(F10:AJ10,2)=6)*((F11:AJ18="C")+(F11:AJ18="BP"))*(B11:B18=A23))</f>
        <v>0</v>
      </c>
      <c r="E23" s="32">
        <f>SUMPRODUCT((WEEKDAY(F10:AJ10,2)=7)*((F$11:AJ18="C")+(F11:AJ18="BP"))*(B11:B18=A23))</f>
        <v>0</v>
      </c>
    </row>
    <row r="24" spans="1:32">
      <c r="A24" s="14" t="s">
        <v>6</v>
      </c>
      <c r="B24" s="32">
        <f>SUMPRODUCT((WEEKDAY(F10:AJ10,2)=4)*((F11:AJ18="C")+(F11:AJ18="BP"))*(B11:B18=A24))</f>
        <v>0</v>
      </c>
      <c r="C24" s="32">
        <f>SUMPRODUCT((WEEKDAY(F10:AJ10,2)=5)*((F11:AJ18="C")+(F11:AJ18="BP"))*(B11:B18=A24))</f>
        <v>0</v>
      </c>
      <c r="D24" s="32">
        <f>SUMPRODUCT((WEEKDAY(F10:AJ10,2)=6)*((F11:AJ18="C")+(F11:AJ18="BP"))*(B11:B18=A24))</f>
        <v>0</v>
      </c>
      <c r="E24" s="32">
        <f>SUMPRODUCT((WEEKDAY(F10:AJ10,2)=7)*((F$11:AJ18="C")+(F11:AJ18="BP"))*(B11:B18=A24))</f>
        <v>0</v>
      </c>
    </row>
    <row r="25" spans="1:32">
      <c r="A25" s="14" t="s">
        <v>8</v>
      </c>
      <c r="B25" s="32" t="e">
        <f t="shared" ref="B25" si="4">SUMPRODUCT((WEEKDAY(F13:AJ13,2)=4)*((F14:AJ21="C")+(F14:AJ21="BP"))*(B14:B21=A25))</f>
        <v>#VALUE!</v>
      </c>
      <c r="C25" s="32" t="e">
        <f t="shared" ref="C25" si="5">SUMPRODUCT((WEEKDAY(F13:AJ13,2)=5)*((F14:AJ21="C")+(F14:AJ21="BP"))*(B14:B21=A25))</f>
        <v>#VALUE!</v>
      </c>
      <c r="D25" s="32" t="e">
        <f t="shared" ref="D25" si="6">SUMPRODUCT((WEEKDAY(F13:AJ13,2)=6)*((F14:AJ21="C")+(F14:AJ21="BP"))*(B14:B21=A25))</f>
        <v>#VALUE!</v>
      </c>
      <c r="E25" s="32">
        <f>SUMPRODUCT((WEEKDAY(F10:AJ10,2)=7)*((F$11:AJ18="C")+(F11:AJ18="BP"))*(B11:B18=A25))</f>
        <v>0</v>
      </c>
    </row>
    <row r="26" spans="1:32">
      <c r="A26" s="14" t="s">
        <v>10</v>
      </c>
      <c r="B26" s="32">
        <f>SUMPRODUCT((WEEKDAY(F10:AJ10,2)=4)*((F11:AJ18="C")+(F11:AJ18="BP"))*(B11:B18=A26))</f>
        <v>0</v>
      </c>
      <c r="C26" s="32">
        <f>SUMPRODUCT((WEEKDAY(F10:AJ10,2)=5)*((F11:AJ18="C")+(F11:AJ18="BP"))*(B11:B18=A26))</f>
        <v>0</v>
      </c>
      <c r="D26" s="32">
        <f>SUMPRODUCT((WEEKDAY(F10:AJ10,2)=6)*((F11:AJ18="C")+(F11:AJ18="BP"))*(B11:B18=A26))</f>
        <v>0</v>
      </c>
      <c r="E26" s="32">
        <f>SUMPRODUCT((WEEKDAY(F10:AJ10,2)=7)*((F$11:AJ18="C")+(F11:AJ18="BP"))*(B11:B18=A26))</f>
        <v>0</v>
      </c>
    </row>
    <row r="27" spans="1:32">
      <c r="B27" s="32"/>
      <c r="C27" s="32"/>
      <c r="D27" s="32"/>
      <c r="E27" s="32"/>
    </row>
    <row r="28" spans="1:32">
      <c r="B28" s="32"/>
      <c r="C28" s="32"/>
      <c r="D28" s="32"/>
      <c r="E28" s="32"/>
    </row>
    <row r="31" spans="1:32">
      <c r="A31" s="13">
        <f>config!D5</f>
        <v>43132</v>
      </c>
    </row>
    <row r="32" spans="1:32">
      <c r="A32" s="13">
        <f>config!E5</f>
        <v>43159</v>
      </c>
    </row>
    <row r="33" spans="1:37" ht="56.25">
      <c r="A33" s="13"/>
      <c r="B33" s="13"/>
      <c r="C33" s="13"/>
      <c r="D33" s="13"/>
      <c r="E33" s="13"/>
      <c r="F33" s="15">
        <f t="shared" ref="F33" si="7">A31</f>
        <v>43132</v>
      </c>
      <c r="G33" s="15">
        <f t="shared" ref="G33:AJ33" si="8">F33+1</f>
        <v>43133</v>
      </c>
      <c r="H33" s="15">
        <f t="shared" si="8"/>
        <v>43134</v>
      </c>
      <c r="I33" s="15">
        <f t="shared" si="8"/>
        <v>43135</v>
      </c>
      <c r="J33" s="15">
        <f t="shared" si="8"/>
        <v>43136</v>
      </c>
      <c r="K33" s="15">
        <f t="shared" si="8"/>
        <v>43137</v>
      </c>
      <c r="L33" s="15">
        <f t="shared" si="8"/>
        <v>43138</v>
      </c>
      <c r="M33" s="15">
        <f t="shared" si="8"/>
        <v>43139</v>
      </c>
      <c r="N33" s="15">
        <f t="shared" si="8"/>
        <v>43140</v>
      </c>
      <c r="O33" s="15">
        <f t="shared" si="8"/>
        <v>43141</v>
      </c>
      <c r="P33" s="15">
        <f t="shared" si="8"/>
        <v>43142</v>
      </c>
      <c r="Q33" s="15">
        <f t="shared" si="8"/>
        <v>43143</v>
      </c>
      <c r="R33" s="15">
        <f t="shared" si="8"/>
        <v>43144</v>
      </c>
      <c r="S33" s="15">
        <f t="shared" si="8"/>
        <v>43145</v>
      </c>
      <c r="T33" s="15">
        <f t="shared" si="8"/>
        <v>43146</v>
      </c>
      <c r="U33" s="15">
        <f t="shared" si="8"/>
        <v>43147</v>
      </c>
      <c r="V33" s="15">
        <f t="shared" si="8"/>
        <v>43148</v>
      </c>
      <c r="W33" s="15">
        <f t="shared" si="8"/>
        <v>43149</v>
      </c>
      <c r="X33" s="15">
        <f t="shared" si="8"/>
        <v>43150</v>
      </c>
      <c r="Y33" s="15">
        <f t="shared" si="8"/>
        <v>43151</v>
      </c>
      <c r="Z33" s="15">
        <f t="shared" si="8"/>
        <v>43152</v>
      </c>
      <c r="AA33" s="15">
        <f t="shared" si="8"/>
        <v>43153</v>
      </c>
      <c r="AB33" s="15">
        <f t="shared" si="8"/>
        <v>43154</v>
      </c>
      <c r="AC33" s="15">
        <f t="shared" si="8"/>
        <v>43155</v>
      </c>
      <c r="AD33" s="15">
        <f t="shared" si="8"/>
        <v>43156</v>
      </c>
      <c r="AE33" s="15">
        <f t="shared" si="8"/>
        <v>43157</v>
      </c>
      <c r="AF33" s="15">
        <f t="shared" si="8"/>
        <v>43158</v>
      </c>
      <c r="AG33" s="15">
        <f t="shared" si="8"/>
        <v>43159</v>
      </c>
      <c r="AH33" s="15">
        <f t="shared" si="8"/>
        <v>43160</v>
      </c>
      <c r="AI33" s="15">
        <f t="shared" si="8"/>
        <v>43161</v>
      </c>
      <c r="AJ33" s="15">
        <f t="shared" si="8"/>
        <v>43162</v>
      </c>
      <c r="AK33" s="13"/>
    </row>
    <row r="34" spans="1:37">
      <c r="A34" s="13"/>
      <c r="B34" s="13"/>
      <c r="C34" s="13"/>
      <c r="D34" s="13"/>
      <c r="E34" s="13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3"/>
    </row>
    <row r="35" spans="1:37">
      <c r="F35" s="36" t="s">
        <v>50</v>
      </c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3" t="s">
        <v>59</v>
      </c>
    </row>
    <row r="36" spans="1:37"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</row>
    <row r="37" spans="1:37"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</row>
    <row r="38" spans="1:37"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</row>
    <row r="39" spans="1:37">
      <c r="F39" s="16">
        <f t="shared" ref="F39:AG39" si="9">DAY(F33)</f>
        <v>1</v>
      </c>
      <c r="G39" s="16">
        <f t="shared" si="9"/>
        <v>2</v>
      </c>
      <c r="H39" s="16">
        <f t="shared" si="9"/>
        <v>3</v>
      </c>
      <c r="I39" s="16">
        <f t="shared" si="9"/>
        <v>4</v>
      </c>
      <c r="J39" s="16">
        <f t="shared" si="9"/>
        <v>5</v>
      </c>
      <c r="K39" s="16">
        <f t="shared" si="9"/>
        <v>6</v>
      </c>
      <c r="L39" s="16">
        <f t="shared" si="9"/>
        <v>7</v>
      </c>
      <c r="M39" s="16">
        <f t="shared" si="9"/>
        <v>8</v>
      </c>
      <c r="N39" s="16">
        <f t="shared" si="9"/>
        <v>9</v>
      </c>
      <c r="O39" s="16">
        <f t="shared" si="9"/>
        <v>10</v>
      </c>
      <c r="P39" s="16">
        <f t="shared" si="9"/>
        <v>11</v>
      </c>
      <c r="Q39" s="16">
        <f t="shared" si="9"/>
        <v>12</v>
      </c>
      <c r="R39" s="16">
        <f t="shared" si="9"/>
        <v>13</v>
      </c>
      <c r="S39" s="16">
        <f t="shared" si="9"/>
        <v>14</v>
      </c>
      <c r="T39" s="16">
        <f t="shared" si="9"/>
        <v>15</v>
      </c>
      <c r="U39" s="16">
        <f t="shared" si="9"/>
        <v>16</v>
      </c>
      <c r="V39" s="16">
        <f t="shared" si="9"/>
        <v>17</v>
      </c>
      <c r="W39" s="16">
        <f t="shared" si="9"/>
        <v>18</v>
      </c>
      <c r="X39" s="16">
        <f t="shared" si="9"/>
        <v>19</v>
      </c>
      <c r="Y39" s="16">
        <f t="shared" si="9"/>
        <v>20</v>
      </c>
      <c r="Z39" s="16">
        <f t="shared" si="9"/>
        <v>21</v>
      </c>
      <c r="AA39" s="16">
        <f t="shared" si="9"/>
        <v>22</v>
      </c>
      <c r="AB39" s="16">
        <f t="shared" si="9"/>
        <v>23</v>
      </c>
      <c r="AC39" s="16">
        <f t="shared" si="9"/>
        <v>24</v>
      </c>
      <c r="AD39" s="16">
        <f t="shared" si="9"/>
        <v>25</v>
      </c>
      <c r="AE39" s="16">
        <f t="shared" si="9"/>
        <v>26</v>
      </c>
      <c r="AF39" s="16">
        <f t="shared" si="9"/>
        <v>27</v>
      </c>
      <c r="AG39" s="16">
        <f t="shared" si="9"/>
        <v>28</v>
      </c>
      <c r="AH39" s="16">
        <f t="shared" ref="AH39:AJ39" si="10">IFERROR(DAY(AH33),"")</f>
        <v>1</v>
      </c>
      <c r="AI39" s="16">
        <f t="shared" si="10"/>
        <v>2</v>
      </c>
      <c r="AJ39" s="16">
        <f t="shared" si="10"/>
        <v>3</v>
      </c>
    </row>
    <row r="40" spans="1:37">
      <c r="B40" s="17" t="s">
        <v>47</v>
      </c>
      <c r="C40" s="18" t="s">
        <v>39</v>
      </c>
      <c r="D40" s="18" t="s">
        <v>38</v>
      </c>
      <c r="E40" s="17" t="s">
        <v>34</v>
      </c>
      <c r="F40" s="19">
        <f t="shared" ref="F40:AG40" si="11">WEEKDAY(F33)</f>
        <v>5</v>
      </c>
      <c r="G40" s="19">
        <f t="shared" si="11"/>
        <v>6</v>
      </c>
      <c r="H40" s="19">
        <f t="shared" si="11"/>
        <v>7</v>
      </c>
      <c r="I40" s="19">
        <f t="shared" si="11"/>
        <v>1</v>
      </c>
      <c r="J40" s="19">
        <f t="shared" si="11"/>
        <v>2</v>
      </c>
      <c r="K40" s="19">
        <f t="shared" si="11"/>
        <v>3</v>
      </c>
      <c r="L40" s="19">
        <f t="shared" si="11"/>
        <v>4</v>
      </c>
      <c r="M40" s="19">
        <f t="shared" si="11"/>
        <v>5</v>
      </c>
      <c r="N40" s="19">
        <f t="shared" si="11"/>
        <v>6</v>
      </c>
      <c r="O40" s="19">
        <f t="shared" si="11"/>
        <v>7</v>
      </c>
      <c r="P40" s="19">
        <f t="shared" si="11"/>
        <v>1</v>
      </c>
      <c r="Q40" s="19">
        <f t="shared" si="11"/>
        <v>2</v>
      </c>
      <c r="R40" s="19">
        <f t="shared" si="11"/>
        <v>3</v>
      </c>
      <c r="S40" s="19">
        <f t="shared" si="11"/>
        <v>4</v>
      </c>
      <c r="T40" s="19">
        <f t="shared" si="11"/>
        <v>5</v>
      </c>
      <c r="U40" s="19">
        <f t="shared" si="11"/>
        <v>6</v>
      </c>
      <c r="V40" s="19">
        <f t="shared" si="11"/>
        <v>7</v>
      </c>
      <c r="W40" s="19">
        <f t="shared" si="11"/>
        <v>1</v>
      </c>
      <c r="X40" s="19">
        <f t="shared" si="11"/>
        <v>2</v>
      </c>
      <c r="Y40" s="19">
        <f t="shared" si="11"/>
        <v>3</v>
      </c>
      <c r="Z40" s="19">
        <f t="shared" si="11"/>
        <v>4</v>
      </c>
      <c r="AA40" s="19">
        <f t="shared" si="11"/>
        <v>5</v>
      </c>
      <c r="AB40" s="19">
        <f t="shared" si="11"/>
        <v>6</v>
      </c>
      <c r="AC40" s="19">
        <f t="shared" si="11"/>
        <v>7</v>
      </c>
      <c r="AD40" s="19">
        <f t="shared" si="11"/>
        <v>1</v>
      </c>
      <c r="AE40" s="19">
        <f t="shared" si="11"/>
        <v>2</v>
      </c>
      <c r="AF40" s="19">
        <f t="shared" si="11"/>
        <v>3</v>
      </c>
      <c r="AG40" s="19">
        <f t="shared" si="11"/>
        <v>4</v>
      </c>
      <c r="AH40" s="19">
        <f t="shared" ref="AH40:AJ40" si="12">IFERROR(WEEKDAY(AH33),"")</f>
        <v>5</v>
      </c>
      <c r="AI40" s="19">
        <f t="shared" si="12"/>
        <v>6</v>
      </c>
      <c r="AJ40" s="19">
        <f t="shared" si="12"/>
        <v>7</v>
      </c>
    </row>
    <row r="41" spans="1:37">
      <c r="B41" s="20" t="str">
        <f>IF(config!A3&lt;&gt;"",config!A3,"")</f>
        <v>mr 1</v>
      </c>
      <c r="C41" s="21">
        <f t="shared" ref="C41:C45" si="13">COUNTIF(F41:AJ41,"bp")</f>
        <v>0</v>
      </c>
      <c r="D41" s="21">
        <f>COUNTIF(G41:AK41,"c")</f>
        <v>0</v>
      </c>
      <c r="E41" s="21">
        <f>SUM(C41,D41)</f>
        <v>0</v>
      </c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</row>
    <row r="42" spans="1:37">
      <c r="B42" s="20" t="str">
        <f>IF(config!A4&lt;&gt;"",config!A4,"")</f>
        <v>mr 2</v>
      </c>
      <c r="C42" s="21">
        <f t="shared" si="13"/>
        <v>0</v>
      </c>
      <c r="D42" s="21">
        <f>COUNTIF(G42:AK42,"c")</f>
        <v>0</v>
      </c>
      <c r="E42" s="21">
        <f t="shared" ref="E42:E45" si="14">SUM(C42,D42)</f>
        <v>0</v>
      </c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</row>
    <row r="43" spans="1:37">
      <c r="B43" s="20" t="str">
        <f>IF(config!A5&lt;&gt;"",config!A5,"")</f>
        <v>mr 3</v>
      </c>
      <c r="C43" s="21">
        <f t="shared" si="13"/>
        <v>0</v>
      </c>
      <c r="D43" s="21">
        <f>COUNTIF(G43:AK43,"c")</f>
        <v>0</v>
      </c>
      <c r="E43" s="21">
        <f t="shared" si="14"/>
        <v>0</v>
      </c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</row>
    <row r="44" spans="1:37">
      <c r="B44" s="20" t="str">
        <f>IF(config!A6&lt;&gt;"",config!A6,"")</f>
        <v>mr 4</v>
      </c>
      <c r="C44" s="21">
        <f t="shared" si="13"/>
        <v>0</v>
      </c>
      <c r="D44" s="21">
        <f>COUNTIF(G44:AK44,"c")</f>
        <v>0</v>
      </c>
      <c r="E44" s="21">
        <f t="shared" si="14"/>
        <v>0</v>
      </c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</row>
    <row r="45" spans="1:37">
      <c r="B45" s="20" t="str">
        <f>IF(config!A7&lt;&gt;"",config!A7,"")</f>
        <v>mr 5</v>
      </c>
      <c r="C45" s="21">
        <f t="shared" si="13"/>
        <v>0</v>
      </c>
      <c r="D45" s="21">
        <f>COUNTIF(G45:AK45,"c")</f>
        <v>0</v>
      </c>
      <c r="E45" s="21">
        <f t="shared" si="14"/>
        <v>0</v>
      </c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</row>
    <row r="46" spans="1:37">
      <c r="B46" s="23"/>
    </row>
    <row r="47" spans="1:37">
      <c r="B47" s="23"/>
    </row>
    <row r="49" spans="1:37">
      <c r="D49" s="24" t="s">
        <v>49</v>
      </c>
      <c r="E49" s="21">
        <f t="shared" ref="E49" si="15">SUM(E41:E45)</f>
        <v>0</v>
      </c>
      <c r="F49" s="25" t="s">
        <v>39</v>
      </c>
      <c r="G49" s="14" t="s">
        <v>40</v>
      </c>
      <c r="J49" s="26" t="s">
        <v>38</v>
      </c>
      <c r="K49" s="14" t="s">
        <v>35</v>
      </c>
      <c r="N49" s="27" t="s">
        <v>41</v>
      </c>
      <c r="O49" s="14" t="s">
        <v>45</v>
      </c>
      <c r="X49" s="28" t="s">
        <v>42</v>
      </c>
      <c r="Y49" s="14" t="s">
        <v>26</v>
      </c>
      <c r="AB49" s="29" t="s">
        <v>43</v>
      </c>
      <c r="AC49" s="14" t="s">
        <v>22</v>
      </c>
      <c r="AE49" s="30" t="s">
        <v>46</v>
      </c>
      <c r="AF49" s="14" t="s">
        <v>44</v>
      </c>
    </row>
    <row r="51" spans="1:37">
      <c r="B51" s="31" t="s">
        <v>25</v>
      </c>
      <c r="C51" s="14" t="s">
        <v>24</v>
      </c>
      <c r="D51" s="14" t="s">
        <v>27</v>
      </c>
      <c r="E51" s="14" t="s">
        <v>28</v>
      </c>
    </row>
    <row r="52" spans="1:37">
      <c r="A52" s="34" t="s">
        <v>1</v>
      </c>
      <c r="B52" s="32">
        <f>SUMPRODUCT((WEEKDAY(F40:AJ40,2)=4)*((F41:AJ48="C")+(F41:AJ48="BP"))*(B41:B48=A52))</f>
        <v>0</v>
      </c>
      <c r="C52" s="32">
        <f>SUMPRODUCT((WEEKDAY(F40:AJ40,2)=5)*((F41:AJ48="C")+(F41:AJ48="BP"))*(B41:B48=A52))</f>
        <v>0</v>
      </c>
      <c r="D52" s="32">
        <f>SUMPRODUCT((WEEKDAY(F40:AJ40,2)=6)*((F41:AJ48="C")+(F41:AJ48="BP"))*(B41:B48=A52))</f>
        <v>0</v>
      </c>
      <c r="E52" s="32">
        <f>SUMPRODUCT((WEEKDAY(F40:AJ40,2)=7)*((F$41:AJ48="C")+(F41:AJ48="BP"))*(B41:B48=A52))</f>
        <v>0</v>
      </c>
    </row>
    <row r="53" spans="1:37">
      <c r="A53" s="34" t="s">
        <v>4</v>
      </c>
      <c r="B53" s="32">
        <f>SUMPRODUCT((WEEKDAY(F40:AJ40,2)=4)*((F41:AJ48="C")+(F41:AJ48="BP"))*(B41:B48=A53))</f>
        <v>0</v>
      </c>
      <c r="C53" s="32">
        <f>SUMPRODUCT((WEEKDAY(F40:AJ40,2)=5)*((F41:AJ48="C")+(F41:AJ48="BP"))*(B41:B48=A53))</f>
        <v>0</v>
      </c>
      <c r="D53" s="32">
        <f>SUMPRODUCT((WEEKDAY(F40:AJ40,2)=6)*((F41:AJ48="C")+(F41:AJ48="BP"))*(B41:B48=A53))</f>
        <v>0</v>
      </c>
      <c r="E53" s="32">
        <f>SUMPRODUCT((WEEKDAY(F40:AJ40,2)=7)*((F$41:AJ48="C")+(F41:AJ48="BP"))*(B41:B48=A53))</f>
        <v>0</v>
      </c>
    </row>
    <row r="54" spans="1:37">
      <c r="A54" s="34" t="s">
        <v>6</v>
      </c>
      <c r="B54" s="32">
        <f>SUMPRODUCT((WEEKDAY(F40:AJ40,2)=4)*((F41:AJ48="C")+(F41:AJ48="BP"))*(B41:B48=A54))</f>
        <v>0</v>
      </c>
      <c r="C54" s="32">
        <f>SUMPRODUCT((WEEKDAY(F40:AJ40,2)=5)*((F41:AJ48="C")+(F41:AJ48="BP"))*(B41:B48=A54))</f>
        <v>0</v>
      </c>
      <c r="D54" s="32">
        <f>SUMPRODUCT((WEEKDAY(F40:AJ40,2)=6)*((F41:AJ48="C")+(F41:AJ48="BP"))*(B41:B48=A54))</f>
        <v>0</v>
      </c>
      <c r="E54" s="32">
        <f>SUMPRODUCT((WEEKDAY(F40:AJ40,2)=7)*((F$41:AJ48="C")+(F41:AJ48="BP"))*(B41:B48=A54))</f>
        <v>0</v>
      </c>
    </row>
    <row r="55" spans="1:37">
      <c r="A55" s="34" t="s">
        <v>8</v>
      </c>
      <c r="B55" s="32">
        <f t="shared" ref="B55" si="16">SUMPRODUCT((WEEKDAY(F43:AJ43,2)=4)*((F44:AJ51="C")+(F44:AJ51="BP"))*(B44:B51=A55))</f>
        <v>0</v>
      </c>
      <c r="C55" s="32">
        <f t="shared" ref="C55" si="17">SUMPRODUCT((WEEKDAY(F43:AJ43,2)=5)*((F44:AJ51="C")+(F44:AJ51="BP"))*(B44:B51=A55))</f>
        <v>0</v>
      </c>
      <c r="D55" s="32">
        <f t="shared" ref="D55" si="18">SUMPRODUCT((WEEKDAY(F43:AJ43,2)=6)*((F44:AJ51="C")+(F44:AJ51="BP"))*(B44:B51=A55))</f>
        <v>0</v>
      </c>
      <c r="E55" s="32">
        <f>SUMPRODUCT((WEEKDAY(F40:AJ40,2)=7)*((F$41:AJ48="C")+(F41:AJ48="BP"))*(B41:B48=A55))</f>
        <v>0</v>
      </c>
    </row>
    <row r="56" spans="1:37">
      <c r="A56" s="34" t="s">
        <v>10</v>
      </c>
      <c r="B56" s="32">
        <f>SUMPRODUCT((WEEKDAY(F40:AJ40,2)=4)*((F41:AJ48="C")+(F41:AJ48="BP"))*(B41:B48=A56))</f>
        <v>0</v>
      </c>
      <c r="C56" s="32">
        <f>SUMPRODUCT((WEEKDAY(F40:AJ40,2)=5)*((F41:AJ48="C")+(F41:AJ48="BP"))*(B41:B48=A56))</f>
        <v>0</v>
      </c>
      <c r="D56" s="32">
        <f>SUMPRODUCT((WEEKDAY(F40:AJ40,2)=6)*((F41:AJ48="C")+(F41:AJ48="BP"))*(B41:B48=A56))</f>
        <v>0</v>
      </c>
      <c r="E56" s="32">
        <f>SUMPRODUCT((WEEKDAY(F40:AJ40,2)=7)*((F$41:AJ48="C")+(F41:AJ48="BP"))*(B41:B48=A56))</f>
        <v>0</v>
      </c>
    </row>
    <row r="57" spans="1:37">
      <c r="B57" s="32"/>
      <c r="C57" s="32"/>
      <c r="D57" s="32"/>
      <c r="E57" s="32"/>
    </row>
    <row r="58" spans="1:37">
      <c r="B58" s="32"/>
      <c r="C58" s="32"/>
      <c r="D58" s="32"/>
      <c r="E58" s="32"/>
    </row>
    <row r="61" spans="1:37">
      <c r="A61" s="13">
        <f>config!D6</f>
        <v>43160</v>
      </c>
    </row>
    <row r="62" spans="1:37">
      <c r="A62" s="13">
        <f>config!E6</f>
        <v>43190</v>
      </c>
    </row>
    <row r="63" spans="1:37" ht="56.25">
      <c r="A63" s="13"/>
      <c r="B63" s="13"/>
      <c r="C63" s="13"/>
      <c r="D63" s="13"/>
      <c r="E63" s="13"/>
      <c r="F63" s="15">
        <f t="shared" ref="F63" si="19">A61</f>
        <v>43160</v>
      </c>
      <c r="G63" s="15">
        <f t="shared" ref="G63:AJ63" si="20">F63+1</f>
        <v>43161</v>
      </c>
      <c r="H63" s="15">
        <f t="shared" si="20"/>
        <v>43162</v>
      </c>
      <c r="I63" s="15">
        <f t="shared" si="20"/>
        <v>43163</v>
      </c>
      <c r="J63" s="15">
        <f t="shared" si="20"/>
        <v>43164</v>
      </c>
      <c r="K63" s="15">
        <f t="shared" si="20"/>
        <v>43165</v>
      </c>
      <c r="L63" s="15">
        <f t="shared" si="20"/>
        <v>43166</v>
      </c>
      <c r="M63" s="15">
        <f t="shared" si="20"/>
        <v>43167</v>
      </c>
      <c r="N63" s="15">
        <f t="shared" si="20"/>
        <v>43168</v>
      </c>
      <c r="O63" s="15">
        <f t="shared" si="20"/>
        <v>43169</v>
      </c>
      <c r="P63" s="15">
        <f t="shared" si="20"/>
        <v>43170</v>
      </c>
      <c r="Q63" s="15">
        <f t="shared" si="20"/>
        <v>43171</v>
      </c>
      <c r="R63" s="15">
        <f t="shared" si="20"/>
        <v>43172</v>
      </c>
      <c r="S63" s="15">
        <f t="shared" si="20"/>
        <v>43173</v>
      </c>
      <c r="T63" s="15">
        <f t="shared" si="20"/>
        <v>43174</v>
      </c>
      <c r="U63" s="15">
        <f t="shared" si="20"/>
        <v>43175</v>
      </c>
      <c r="V63" s="15">
        <f t="shared" si="20"/>
        <v>43176</v>
      </c>
      <c r="W63" s="15">
        <f t="shared" si="20"/>
        <v>43177</v>
      </c>
      <c r="X63" s="15">
        <f t="shared" si="20"/>
        <v>43178</v>
      </c>
      <c r="Y63" s="15">
        <f t="shared" si="20"/>
        <v>43179</v>
      </c>
      <c r="Z63" s="15">
        <f t="shared" si="20"/>
        <v>43180</v>
      </c>
      <c r="AA63" s="15">
        <f t="shared" si="20"/>
        <v>43181</v>
      </c>
      <c r="AB63" s="15">
        <f t="shared" si="20"/>
        <v>43182</v>
      </c>
      <c r="AC63" s="15">
        <f t="shared" si="20"/>
        <v>43183</v>
      </c>
      <c r="AD63" s="15">
        <f t="shared" si="20"/>
        <v>43184</v>
      </c>
      <c r="AE63" s="15">
        <f t="shared" si="20"/>
        <v>43185</v>
      </c>
      <c r="AF63" s="15">
        <f t="shared" si="20"/>
        <v>43186</v>
      </c>
      <c r="AG63" s="15">
        <f t="shared" si="20"/>
        <v>43187</v>
      </c>
      <c r="AH63" s="15">
        <f t="shared" si="20"/>
        <v>43188</v>
      </c>
      <c r="AI63" s="15">
        <f t="shared" si="20"/>
        <v>43189</v>
      </c>
      <c r="AJ63" s="15">
        <f t="shared" si="20"/>
        <v>43190</v>
      </c>
      <c r="AK63" s="13"/>
    </row>
    <row r="64" spans="1:37">
      <c r="A64" s="13"/>
      <c r="B64" s="13"/>
      <c r="C64" s="13"/>
      <c r="D64" s="13"/>
      <c r="E64" s="13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3"/>
    </row>
    <row r="65" spans="2:37">
      <c r="F65" s="36" t="s">
        <v>51</v>
      </c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3" t="s">
        <v>57</v>
      </c>
    </row>
    <row r="66" spans="2:37"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</row>
    <row r="67" spans="2:37"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</row>
    <row r="68" spans="2:37"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</row>
    <row r="69" spans="2:37">
      <c r="F69" s="16">
        <f t="shared" ref="F69:AG69" si="21">DAY(F63)</f>
        <v>1</v>
      </c>
      <c r="G69" s="16">
        <f t="shared" si="21"/>
        <v>2</v>
      </c>
      <c r="H69" s="16">
        <f t="shared" si="21"/>
        <v>3</v>
      </c>
      <c r="I69" s="16">
        <f t="shared" si="21"/>
        <v>4</v>
      </c>
      <c r="J69" s="16">
        <f t="shared" si="21"/>
        <v>5</v>
      </c>
      <c r="K69" s="16">
        <f t="shared" si="21"/>
        <v>6</v>
      </c>
      <c r="L69" s="16">
        <f t="shared" si="21"/>
        <v>7</v>
      </c>
      <c r="M69" s="16">
        <f t="shared" si="21"/>
        <v>8</v>
      </c>
      <c r="N69" s="16">
        <f t="shared" si="21"/>
        <v>9</v>
      </c>
      <c r="O69" s="16">
        <f t="shared" si="21"/>
        <v>10</v>
      </c>
      <c r="P69" s="16">
        <f t="shared" si="21"/>
        <v>11</v>
      </c>
      <c r="Q69" s="16">
        <f t="shared" si="21"/>
        <v>12</v>
      </c>
      <c r="R69" s="16">
        <f t="shared" si="21"/>
        <v>13</v>
      </c>
      <c r="S69" s="16">
        <f t="shared" si="21"/>
        <v>14</v>
      </c>
      <c r="T69" s="16">
        <f t="shared" si="21"/>
        <v>15</v>
      </c>
      <c r="U69" s="16">
        <f t="shared" si="21"/>
        <v>16</v>
      </c>
      <c r="V69" s="16">
        <f t="shared" si="21"/>
        <v>17</v>
      </c>
      <c r="W69" s="16">
        <f t="shared" si="21"/>
        <v>18</v>
      </c>
      <c r="X69" s="16">
        <f t="shared" si="21"/>
        <v>19</v>
      </c>
      <c r="Y69" s="16">
        <f t="shared" si="21"/>
        <v>20</v>
      </c>
      <c r="Z69" s="16">
        <f t="shared" si="21"/>
        <v>21</v>
      </c>
      <c r="AA69" s="16">
        <f t="shared" si="21"/>
        <v>22</v>
      </c>
      <c r="AB69" s="16">
        <f t="shared" si="21"/>
        <v>23</v>
      </c>
      <c r="AC69" s="16">
        <f t="shared" si="21"/>
        <v>24</v>
      </c>
      <c r="AD69" s="16">
        <f t="shared" si="21"/>
        <v>25</v>
      </c>
      <c r="AE69" s="16">
        <f t="shared" si="21"/>
        <v>26</v>
      </c>
      <c r="AF69" s="16">
        <f t="shared" si="21"/>
        <v>27</v>
      </c>
      <c r="AG69" s="16">
        <f t="shared" si="21"/>
        <v>28</v>
      </c>
      <c r="AH69" s="16">
        <f t="shared" ref="AH69:AJ69" si="22">IFERROR(DAY(AH63),"")</f>
        <v>29</v>
      </c>
      <c r="AI69" s="16">
        <f t="shared" si="22"/>
        <v>30</v>
      </c>
      <c r="AJ69" s="16">
        <f t="shared" si="22"/>
        <v>31</v>
      </c>
    </row>
    <row r="70" spans="2:37">
      <c r="B70" s="17" t="s">
        <v>47</v>
      </c>
      <c r="C70" s="18" t="s">
        <v>39</v>
      </c>
      <c r="D70" s="18" t="s">
        <v>38</v>
      </c>
      <c r="E70" s="17" t="s">
        <v>34</v>
      </c>
      <c r="F70" s="19">
        <f t="shared" ref="F70:AG70" si="23">WEEKDAY(F63)</f>
        <v>5</v>
      </c>
      <c r="G70" s="19">
        <f t="shared" si="23"/>
        <v>6</v>
      </c>
      <c r="H70" s="19">
        <f t="shared" si="23"/>
        <v>7</v>
      </c>
      <c r="I70" s="19">
        <f t="shared" si="23"/>
        <v>1</v>
      </c>
      <c r="J70" s="19">
        <f t="shared" si="23"/>
        <v>2</v>
      </c>
      <c r="K70" s="19">
        <f t="shared" si="23"/>
        <v>3</v>
      </c>
      <c r="L70" s="19">
        <f t="shared" si="23"/>
        <v>4</v>
      </c>
      <c r="M70" s="19">
        <f t="shared" si="23"/>
        <v>5</v>
      </c>
      <c r="N70" s="19">
        <f t="shared" si="23"/>
        <v>6</v>
      </c>
      <c r="O70" s="19">
        <f t="shared" si="23"/>
        <v>7</v>
      </c>
      <c r="P70" s="19">
        <f t="shared" si="23"/>
        <v>1</v>
      </c>
      <c r="Q70" s="19">
        <f t="shared" si="23"/>
        <v>2</v>
      </c>
      <c r="R70" s="19">
        <f t="shared" si="23"/>
        <v>3</v>
      </c>
      <c r="S70" s="19">
        <f t="shared" si="23"/>
        <v>4</v>
      </c>
      <c r="T70" s="19">
        <f t="shared" si="23"/>
        <v>5</v>
      </c>
      <c r="U70" s="19">
        <f t="shared" si="23"/>
        <v>6</v>
      </c>
      <c r="V70" s="19">
        <f t="shared" si="23"/>
        <v>7</v>
      </c>
      <c r="W70" s="19">
        <f t="shared" si="23"/>
        <v>1</v>
      </c>
      <c r="X70" s="19">
        <f t="shared" si="23"/>
        <v>2</v>
      </c>
      <c r="Y70" s="19">
        <f t="shared" si="23"/>
        <v>3</v>
      </c>
      <c r="Z70" s="19">
        <f t="shared" si="23"/>
        <v>4</v>
      </c>
      <c r="AA70" s="19">
        <f t="shared" si="23"/>
        <v>5</v>
      </c>
      <c r="AB70" s="19">
        <f t="shared" si="23"/>
        <v>6</v>
      </c>
      <c r="AC70" s="19">
        <f t="shared" si="23"/>
        <v>7</v>
      </c>
      <c r="AD70" s="19">
        <f t="shared" si="23"/>
        <v>1</v>
      </c>
      <c r="AE70" s="19">
        <f t="shared" si="23"/>
        <v>2</v>
      </c>
      <c r="AF70" s="19">
        <f t="shared" si="23"/>
        <v>3</v>
      </c>
      <c r="AG70" s="19">
        <f t="shared" si="23"/>
        <v>4</v>
      </c>
      <c r="AH70" s="19">
        <f t="shared" ref="AH70:AJ70" si="24">IFERROR(WEEKDAY(AH63),"")</f>
        <v>5</v>
      </c>
      <c r="AI70" s="19">
        <f t="shared" si="24"/>
        <v>6</v>
      </c>
      <c r="AJ70" s="19">
        <f t="shared" si="24"/>
        <v>7</v>
      </c>
    </row>
    <row r="71" spans="2:37">
      <c r="B71" s="20" t="str">
        <f>IF(config!A3&lt;&gt;"",config!A3,"")</f>
        <v>mr 1</v>
      </c>
      <c r="C71" s="21">
        <f t="shared" ref="C71:C75" si="25">COUNTIF(F71:AJ71,"bp")</f>
        <v>0</v>
      </c>
      <c r="D71" s="21">
        <f>COUNTIF(G71:AK71,"c")</f>
        <v>1</v>
      </c>
      <c r="E71" s="21">
        <f>SUM(C71,D71)</f>
        <v>1</v>
      </c>
      <c r="F71" s="22"/>
      <c r="G71" s="22"/>
      <c r="H71" s="22"/>
      <c r="I71" s="22" t="s">
        <v>38</v>
      </c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</row>
    <row r="72" spans="2:37">
      <c r="B72" s="20" t="str">
        <f>IF(config!A4&lt;&gt;"",config!A4,"")</f>
        <v>mr 2</v>
      </c>
      <c r="C72" s="21">
        <f t="shared" si="25"/>
        <v>0</v>
      </c>
      <c r="D72" s="21">
        <f>COUNTIF(G72:AK72,"c")</f>
        <v>0</v>
      </c>
      <c r="E72" s="21">
        <f t="shared" ref="E72:E75" si="26">SUM(C72,D72)</f>
        <v>0</v>
      </c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</row>
    <row r="73" spans="2:37">
      <c r="B73" s="20" t="str">
        <f>IF(config!A5&lt;&gt;"",config!A5,"")</f>
        <v>mr 3</v>
      </c>
      <c r="C73" s="21">
        <f t="shared" si="25"/>
        <v>0</v>
      </c>
      <c r="D73" s="21">
        <f>COUNTIF(G73:AK73,"c")</f>
        <v>0</v>
      </c>
      <c r="E73" s="21">
        <f t="shared" si="26"/>
        <v>0</v>
      </c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</row>
    <row r="74" spans="2:37">
      <c r="B74" s="20" t="str">
        <f>IF(config!A6&lt;&gt;"",config!A6,"")</f>
        <v>mr 4</v>
      </c>
      <c r="C74" s="21">
        <f t="shared" si="25"/>
        <v>0</v>
      </c>
      <c r="D74" s="21">
        <f>COUNTIF(G74:AK74,"c")</f>
        <v>0</v>
      </c>
      <c r="E74" s="21">
        <f t="shared" si="26"/>
        <v>0</v>
      </c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</row>
    <row r="75" spans="2:37">
      <c r="B75" s="20" t="str">
        <f>IF(config!A7&lt;&gt;"",config!A7,"")</f>
        <v>mr 5</v>
      </c>
      <c r="C75" s="21">
        <f t="shared" si="25"/>
        <v>1</v>
      </c>
      <c r="D75" s="21">
        <f>COUNTIF(G75:AK75,"c")</f>
        <v>0</v>
      </c>
      <c r="E75" s="21">
        <f t="shared" si="26"/>
        <v>1</v>
      </c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 t="s">
        <v>39</v>
      </c>
      <c r="AB75" s="22"/>
      <c r="AC75" s="22"/>
      <c r="AD75" s="22"/>
      <c r="AE75" s="22"/>
      <c r="AF75" s="22"/>
      <c r="AG75" s="22"/>
      <c r="AH75" s="22"/>
      <c r="AI75" s="22"/>
      <c r="AJ75" s="22"/>
    </row>
    <row r="76" spans="2:37">
      <c r="B76" s="23"/>
    </row>
    <row r="77" spans="2:37">
      <c r="B77" s="23"/>
    </row>
    <row r="79" spans="2:37">
      <c r="D79" s="24" t="s">
        <v>49</v>
      </c>
      <c r="E79" s="21">
        <f t="shared" ref="E79" si="27">SUM(E71:E75)</f>
        <v>2</v>
      </c>
      <c r="F79" s="25" t="s">
        <v>39</v>
      </c>
      <c r="G79" s="14" t="s">
        <v>40</v>
      </c>
      <c r="J79" s="26" t="s">
        <v>38</v>
      </c>
      <c r="K79" s="14" t="s">
        <v>35</v>
      </c>
      <c r="N79" s="27" t="s">
        <v>41</v>
      </c>
      <c r="O79" s="14" t="s">
        <v>45</v>
      </c>
      <c r="X79" s="28" t="s">
        <v>42</v>
      </c>
      <c r="Y79" s="14" t="s">
        <v>26</v>
      </c>
      <c r="AB79" s="29" t="s">
        <v>43</v>
      </c>
      <c r="AC79" s="14" t="s">
        <v>22</v>
      </c>
      <c r="AE79" s="30" t="s">
        <v>46</v>
      </c>
      <c r="AF79" s="14" t="s">
        <v>44</v>
      </c>
    </row>
    <row r="81" spans="1:37">
      <c r="B81" s="31" t="s">
        <v>25</v>
      </c>
      <c r="C81" s="14" t="s">
        <v>24</v>
      </c>
      <c r="D81" s="14" t="s">
        <v>27</v>
      </c>
      <c r="E81" s="14" t="s">
        <v>28</v>
      </c>
    </row>
    <row r="82" spans="1:37">
      <c r="A82" s="34" t="s">
        <v>1</v>
      </c>
      <c r="B82" s="32">
        <f>SUMPRODUCT((WEEKDAY(F70:AJ70,2)=4)*((F71:AJ78="C")+(F71:AJ78="BP"))*(B71:B78=A82))</f>
        <v>0</v>
      </c>
      <c r="C82" s="32">
        <f>SUMPRODUCT((WEEKDAY(F70:AJ70,2)=5)*((F71:AJ78="C")+(F71:AJ78="BP"))*(B71:B78=A82))</f>
        <v>0</v>
      </c>
      <c r="D82" s="32">
        <f>SUMPRODUCT((WEEKDAY(F70:AJ70,2)=6)*((F71:AJ78="C")+(F71:AJ78="BP"))*(B71:B78=A82))</f>
        <v>0</v>
      </c>
      <c r="E82" s="32">
        <f>SUMPRODUCT((WEEKDAY(F70:AJ70,2)=7)*((F$71:AJ78="C")+(F71:AJ78="BP"))*(B71:B78=A82))</f>
        <v>1</v>
      </c>
    </row>
    <row r="83" spans="1:37">
      <c r="A83" s="34" t="s">
        <v>4</v>
      </c>
      <c r="B83" s="32">
        <f>SUMPRODUCT((WEEKDAY(F70:AJ70,2)=4)*((F71:AJ78="C")+(F71:AJ78="BP"))*(B71:B78=A83))</f>
        <v>0</v>
      </c>
      <c r="C83" s="32">
        <f>SUMPRODUCT((WEEKDAY(F70:AJ70,2)=5)*((F71:AJ78="C")+(F71:AJ78="BP"))*(B71:B78=A83))</f>
        <v>0</v>
      </c>
      <c r="D83" s="32">
        <f>SUMPRODUCT((WEEKDAY(F70:AJ70,2)=6)*((F71:AJ78="C")+(F71:AJ78="BP"))*(B71:B78=A83))</f>
        <v>0</v>
      </c>
      <c r="E83" s="32">
        <f>SUMPRODUCT((WEEKDAY(F70:AJ70,2)=7)*((F$71:AJ78="C")+(F71:AJ78="BP"))*(B71:B78=A83))</f>
        <v>0</v>
      </c>
    </row>
    <row r="84" spans="1:37">
      <c r="A84" s="34" t="s">
        <v>6</v>
      </c>
      <c r="B84" s="32">
        <f>SUMPRODUCT((WEEKDAY(F70:AJ70,2)=4)*((F71:AJ78="C")+(F71:AJ78="BP"))*(B71:B78=A84))</f>
        <v>0</v>
      </c>
      <c r="C84" s="32">
        <f>SUMPRODUCT((WEEKDAY(F70:AJ70,2)=5)*((F71:AJ78="C")+(F71:AJ78="BP"))*(B71:B78=A84))</f>
        <v>0</v>
      </c>
      <c r="D84" s="32">
        <f>SUMPRODUCT((WEEKDAY(F70:AJ70,2)=6)*((F71:AJ78="C")+(F71:AJ78="BP"))*(B71:B78=A84))</f>
        <v>0</v>
      </c>
      <c r="E84" s="32">
        <f>SUMPRODUCT((WEEKDAY(F70:AJ70,2)=7)*((F$71:AJ78="C")+(F71:AJ78="BP"))*(B71:B78=A84))</f>
        <v>0</v>
      </c>
    </row>
    <row r="85" spans="1:37">
      <c r="A85" s="34" t="s">
        <v>8</v>
      </c>
      <c r="B85" s="32">
        <f t="shared" ref="B85" si="28">SUMPRODUCT((WEEKDAY(F73:AJ73,2)=4)*((F74:AJ81="C")+(F74:AJ81="BP"))*(B74:B81=A85))</f>
        <v>0</v>
      </c>
      <c r="C85" s="32">
        <f t="shared" ref="C85" si="29">SUMPRODUCT((WEEKDAY(F73:AJ73,2)=5)*((F74:AJ81="C")+(F74:AJ81="BP"))*(B74:B81=A85))</f>
        <v>0</v>
      </c>
      <c r="D85" s="32">
        <f t="shared" ref="D85" si="30">SUMPRODUCT((WEEKDAY(F73:AJ73,2)=6)*((F74:AJ81="C")+(F74:AJ81="BP"))*(B74:B81=A85))</f>
        <v>0</v>
      </c>
      <c r="E85" s="32">
        <f>SUMPRODUCT((WEEKDAY(F70:AJ70,2)=7)*((F$71:AJ78="C")+(F71:AJ78="BP"))*(B71:B78=A85))</f>
        <v>0</v>
      </c>
    </row>
    <row r="86" spans="1:37">
      <c r="A86" s="34" t="s">
        <v>10</v>
      </c>
      <c r="B86" s="32">
        <f>SUMPRODUCT((WEEKDAY(F70:AJ70,2)=4)*((F71:AJ78="C")+(F71:AJ78="BP"))*(B71:B78=A86))</f>
        <v>1</v>
      </c>
      <c r="C86" s="32">
        <f>SUMPRODUCT((WEEKDAY(F70:AJ70,2)=5)*((F71:AJ78="C")+(F71:AJ78="BP"))*(B71:B78=A86))</f>
        <v>0</v>
      </c>
      <c r="D86" s="32">
        <f>SUMPRODUCT((WEEKDAY(F70:AJ70,2)=6)*((F71:AJ78="C")+(F71:AJ78="BP"))*(B71:B78=A86))</f>
        <v>0</v>
      </c>
      <c r="E86" s="32">
        <f>SUMPRODUCT((WEEKDAY(F70:AJ70,2)=7)*((F$71:AJ78="C")+(F71:AJ78="BP"))*(B71:B78=A86))</f>
        <v>0</v>
      </c>
    </row>
    <row r="87" spans="1:37">
      <c r="B87" s="32"/>
      <c r="C87" s="32"/>
      <c r="D87" s="32"/>
      <c r="E87" s="32"/>
    </row>
    <row r="88" spans="1:37">
      <c r="B88" s="32"/>
      <c r="C88" s="32"/>
      <c r="D88" s="32"/>
      <c r="E88" s="32"/>
    </row>
    <row r="91" spans="1:37">
      <c r="A91" s="13">
        <f>config!D7</f>
        <v>43191</v>
      </c>
    </row>
    <row r="92" spans="1:37">
      <c r="A92" s="13">
        <f>config!E7</f>
        <v>43220</v>
      </c>
    </row>
    <row r="93" spans="1:37" ht="56.25">
      <c r="A93" s="13"/>
      <c r="B93" s="13"/>
      <c r="C93" s="13"/>
      <c r="D93" s="13"/>
      <c r="E93" s="13"/>
      <c r="F93" s="15">
        <f t="shared" ref="F93" si="31">A91</f>
        <v>43191</v>
      </c>
      <c r="G93" s="15">
        <f t="shared" ref="G93:AJ93" si="32">F93+1</f>
        <v>43192</v>
      </c>
      <c r="H93" s="15">
        <f t="shared" si="32"/>
        <v>43193</v>
      </c>
      <c r="I93" s="15">
        <f t="shared" si="32"/>
        <v>43194</v>
      </c>
      <c r="J93" s="15">
        <f t="shared" si="32"/>
        <v>43195</v>
      </c>
      <c r="K93" s="15">
        <f t="shared" si="32"/>
        <v>43196</v>
      </c>
      <c r="L93" s="15">
        <f t="shared" si="32"/>
        <v>43197</v>
      </c>
      <c r="M93" s="15">
        <f t="shared" si="32"/>
        <v>43198</v>
      </c>
      <c r="N93" s="15">
        <f t="shared" si="32"/>
        <v>43199</v>
      </c>
      <c r="O93" s="15">
        <f t="shared" si="32"/>
        <v>43200</v>
      </c>
      <c r="P93" s="15">
        <f t="shared" si="32"/>
        <v>43201</v>
      </c>
      <c r="Q93" s="15">
        <f t="shared" si="32"/>
        <v>43202</v>
      </c>
      <c r="R93" s="15">
        <f t="shared" si="32"/>
        <v>43203</v>
      </c>
      <c r="S93" s="15">
        <f t="shared" si="32"/>
        <v>43204</v>
      </c>
      <c r="T93" s="15">
        <f t="shared" si="32"/>
        <v>43205</v>
      </c>
      <c r="U93" s="15">
        <f t="shared" si="32"/>
        <v>43206</v>
      </c>
      <c r="V93" s="15">
        <f t="shared" si="32"/>
        <v>43207</v>
      </c>
      <c r="W93" s="15">
        <f t="shared" si="32"/>
        <v>43208</v>
      </c>
      <c r="X93" s="15">
        <f t="shared" si="32"/>
        <v>43209</v>
      </c>
      <c r="Y93" s="15">
        <f t="shared" si="32"/>
        <v>43210</v>
      </c>
      <c r="Z93" s="15">
        <f t="shared" si="32"/>
        <v>43211</v>
      </c>
      <c r="AA93" s="15">
        <f t="shared" si="32"/>
        <v>43212</v>
      </c>
      <c r="AB93" s="15">
        <f t="shared" si="32"/>
        <v>43213</v>
      </c>
      <c r="AC93" s="15">
        <f t="shared" si="32"/>
        <v>43214</v>
      </c>
      <c r="AD93" s="15">
        <f t="shared" si="32"/>
        <v>43215</v>
      </c>
      <c r="AE93" s="15">
        <f t="shared" si="32"/>
        <v>43216</v>
      </c>
      <c r="AF93" s="15">
        <f t="shared" si="32"/>
        <v>43217</v>
      </c>
      <c r="AG93" s="15">
        <f t="shared" si="32"/>
        <v>43218</v>
      </c>
      <c r="AH93" s="15">
        <f t="shared" si="32"/>
        <v>43219</v>
      </c>
      <c r="AI93" s="15">
        <f t="shared" si="32"/>
        <v>43220</v>
      </c>
      <c r="AJ93" s="15">
        <f t="shared" si="32"/>
        <v>43221</v>
      </c>
      <c r="AK93" s="13"/>
    </row>
    <row r="94" spans="1:37">
      <c r="A94" s="13"/>
      <c r="B94" s="13"/>
      <c r="C94" s="13"/>
      <c r="D94" s="13"/>
      <c r="E94" s="13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3"/>
    </row>
    <row r="95" spans="1:37">
      <c r="F95" s="36" t="s">
        <v>52</v>
      </c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3" t="s">
        <v>57</v>
      </c>
    </row>
    <row r="96" spans="1:37"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</row>
    <row r="97" spans="1:36"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</row>
    <row r="98" spans="1:36"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</row>
    <row r="99" spans="1:36">
      <c r="F99" s="16">
        <f t="shared" ref="F99:AG99" si="33">DAY(F93)</f>
        <v>1</v>
      </c>
      <c r="G99" s="16">
        <f t="shared" si="33"/>
        <v>2</v>
      </c>
      <c r="H99" s="16">
        <f t="shared" si="33"/>
        <v>3</v>
      </c>
      <c r="I99" s="16">
        <f t="shared" si="33"/>
        <v>4</v>
      </c>
      <c r="J99" s="16">
        <f t="shared" si="33"/>
        <v>5</v>
      </c>
      <c r="K99" s="16">
        <f t="shared" si="33"/>
        <v>6</v>
      </c>
      <c r="L99" s="16">
        <f t="shared" si="33"/>
        <v>7</v>
      </c>
      <c r="M99" s="16">
        <f t="shared" si="33"/>
        <v>8</v>
      </c>
      <c r="N99" s="16">
        <f t="shared" si="33"/>
        <v>9</v>
      </c>
      <c r="O99" s="16">
        <f t="shared" si="33"/>
        <v>10</v>
      </c>
      <c r="P99" s="16">
        <f t="shared" si="33"/>
        <v>11</v>
      </c>
      <c r="Q99" s="16">
        <f t="shared" si="33"/>
        <v>12</v>
      </c>
      <c r="R99" s="16">
        <f t="shared" si="33"/>
        <v>13</v>
      </c>
      <c r="S99" s="16">
        <f t="shared" si="33"/>
        <v>14</v>
      </c>
      <c r="T99" s="16">
        <f t="shared" si="33"/>
        <v>15</v>
      </c>
      <c r="U99" s="16">
        <f t="shared" si="33"/>
        <v>16</v>
      </c>
      <c r="V99" s="16">
        <f t="shared" si="33"/>
        <v>17</v>
      </c>
      <c r="W99" s="16">
        <f t="shared" si="33"/>
        <v>18</v>
      </c>
      <c r="X99" s="16">
        <f t="shared" si="33"/>
        <v>19</v>
      </c>
      <c r="Y99" s="16">
        <f t="shared" si="33"/>
        <v>20</v>
      </c>
      <c r="Z99" s="16">
        <f t="shared" si="33"/>
        <v>21</v>
      </c>
      <c r="AA99" s="16">
        <f t="shared" si="33"/>
        <v>22</v>
      </c>
      <c r="AB99" s="16">
        <f t="shared" si="33"/>
        <v>23</v>
      </c>
      <c r="AC99" s="16">
        <f t="shared" si="33"/>
        <v>24</v>
      </c>
      <c r="AD99" s="16">
        <f t="shared" si="33"/>
        <v>25</v>
      </c>
      <c r="AE99" s="16">
        <f t="shared" si="33"/>
        <v>26</v>
      </c>
      <c r="AF99" s="16">
        <f t="shared" si="33"/>
        <v>27</v>
      </c>
      <c r="AG99" s="16">
        <f t="shared" si="33"/>
        <v>28</v>
      </c>
      <c r="AH99" s="16">
        <f t="shared" ref="AH99:AJ99" si="34">IFERROR(DAY(AH93),"")</f>
        <v>29</v>
      </c>
      <c r="AI99" s="16">
        <f t="shared" si="34"/>
        <v>30</v>
      </c>
      <c r="AJ99" s="16">
        <f t="shared" si="34"/>
        <v>1</v>
      </c>
    </row>
    <row r="100" spans="1:36">
      <c r="B100" s="17" t="s">
        <v>47</v>
      </c>
      <c r="C100" s="18" t="s">
        <v>39</v>
      </c>
      <c r="D100" s="18" t="s">
        <v>38</v>
      </c>
      <c r="E100" s="17" t="s">
        <v>34</v>
      </c>
      <c r="F100" s="19">
        <f t="shared" ref="F100:AG100" si="35">WEEKDAY(F93)</f>
        <v>1</v>
      </c>
      <c r="G100" s="19">
        <f t="shared" si="35"/>
        <v>2</v>
      </c>
      <c r="H100" s="19">
        <f t="shared" si="35"/>
        <v>3</v>
      </c>
      <c r="I100" s="19">
        <f t="shared" si="35"/>
        <v>4</v>
      </c>
      <c r="J100" s="19">
        <f t="shared" si="35"/>
        <v>5</v>
      </c>
      <c r="K100" s="19">
        <f t="shared" si="35"/>
        <v>6</v>
      </c>
      <c r="L100" s="19">
        <f t="shared" si="35"/>
        <v>7</v>
      </c>
      <c r="M100" s="19">
        <f t="shared" si="35"/>
        <v>1</v>
      </c>
      <c r="N100" s="19">
        <f t="shared" si="35"/>
        <v>2</v>
      </c>
      <c r="O100" s="19">
        <f t="shared" si="35"/>
        <v>3</v>
      </c>
      <c r="P100" s="19">
        <f t="shared" si="35"/>
        <v>4</v>
      </c>
      <c r="Q100" s="19">
        <f t="shared" si="35"/>
        <v>5</v>
      </c>
      <c r="R100" s="19">
        <f t="shared" si="35"/>
        <v>6</v>
      </c>
      <c r="S100" s="19">
        <f t="shared" si="35"/>
        <v>7</v>
      </c>
      <c r="T100" s="19">
        <f t="shared" si="35"/>
        <v>1</v>
      </c>
      <c r="U100" s="19">
        <f t="shared" si="35"/>
        <v>2</v>
      </c>
      <c r="V100" s="19">
        <f t="shared" si="35"/>
        <v>3</v>
      </c>
      <c r="W100" s="19">
        <f t="shared" si="35"/>
        <v>4</v>
      </c>
      <c r="X100" s="19">
        <f t="shared" si="35"/>
        <v>5</v>
      </c>
      <c r="Y100" s="19">
        <f t="shared" si="35"/>
        <v>6</v>
      </c>
      <c r="Z100" s="19">
        <f t="shared" si="35"/>
        <v>7</v>
      </c>
      <c r="AA100" s="19">
        <f t="shared" si="35"/>
        <v>1</v>
      </c>
      <c r="AB100" s="19">
        <f t="shared" si="35"/>
        <v>2</v>
      </c>
      <c r="AC100" s="19">
        <f t="shared" si="35"/>
        <v>3</v>
      </c>
      <c r="AD100" s="19">
        <f t="shared" si="35"/>
        <v>4</v>
      </c>
      <c r="AE100" s="19">
        <f t="shared" si="35"/>
        <v>5</v>
      </c>
      <c r="AF100" s="19">
        <f t="shared" si="35"/>
        <v>6</v>
      </c>
      <c r="AG100" s="19">
        <f t="shared" si="35"/>
        <v>7</v>
      </c>
      <c r="AH100" s="19">
        <f t="shared" ref="AH100:AJ100" si="36">IFERROR(WEEKDAY(AH93),"")</f>
        <v>1</v>
      </c>
      <c r="AI100" s="19">
        <f t="shared" si="36"/>
        <v>2</v>
      </c>
      <c r="AJ100" s="19">
        <f t="shared" si="36"/>
        <v>3</v>
      </c>
    </row>
    <row r="101" spans="1:36">
      <c r="B101" s="20" t="str">
        <f>IF(config!A3&lt;&gt;"",config!A3,"")</f>
        <v>mr 1</v>
      </c>
      <c r="C101" s="21">
        <f t="shared" ref="C101:C105" si="37">COUNTIF(F101:AJ101,"bp")</f>
        <v>0</v>
      </c>
      <c r="D101" s="21">
        <f>COUNTIF(G101:AK101,"c")</f>
        <v>0</v>
      </c>
      <c r="E101" s="21">
        <f>SUM(C101,D101)</f>
        <v>0</v>
      </c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</row>
    <row r="102" spans="1:36">
      <c r="B102" s="20" t="str">
        <f>IF(config!A4&lt;&gt;"",config!A4,"")</f>
        <v>mr 2</v>
      </c>
      <c r="C102" s="21">
        <f t="shared" si="37"/>
        <v>0</v>
      </c>
      <c r="D102" s="21">
        <f>COUNTIF(G102:AK102,"c")</f>
        <v>1</v>
      </c>
      <c r="E102" s="21">
        <f t="shared" ref="E102:E105" si="38">SUM(C102,D102)</f>
        <v>1</v>
      </c>
      <c r="F102" s="22"/>
      <c r="G102" s="22"/>
      <c r="H102" s="22" t="s">
        <v>38</v>
      </c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</row>
    <row r="103" spans="1:36">
      <c r="B103" s="20" t="str">
        <f>IF(config!A5&lt;&gt;"",config!A5,"")</f>
        <v>mr 3</v>
      </c>
      <c r="C103" s="21">
        <f t="shared" si="37"/>
        <v>1</v>
      </c>
      <c r="D103" s="21">
        <f>COUNTIF(G103:AK103,"c")</f>
        <v>0</v>
      </c>
      <c r="E103" s="21">
        <f t="shared" si="38"/>
        <v>1</v>
      </c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 t="s">
        <v>39</v>
      </c>
      <c r="AF103" s="22"/>
      <c r="AG103" s="22"/>
      <c r="AH103" s="22"/>
      <c r="AI103" s="22"/>
      <c r="AJ103" s="22"/>
    </row>
    <row r="104" spans="1:36">
      <c r="B104" s="20" t="str">
        <f>IF(config!A6&lt;&gt;"",config!A6,"")</f>
        <v>mr 4</v>
      </c>
      <c r="C104" s="21">
        <f t="shared" si="37"/>
        <v>0</v>
      </c>
      <c r="D104" s="21">
        <f>COUNTIF(G104:AK104,"c")</f>
        <v>0</v>
      </c>
      <c r="E104" s="21">
        <f t="shared" si="38"/>
        <v>0</v>
      </c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</row>
    <row r="105" spans="1:36">
      <c r="B105" s="20" t="str">
        <f>IF(config!A7&lt;&gt;"",config!A7,"")</f>
        <v>mr 5</v>
      </c>
      <c r="C105" s="21">
        <f t="shared" si="37"/>
        <v>0</v>
      </c>
      <c r="D105" s="21">
        <f>COUNTIF(G105:AK105,"c")</f>
        <v>0</v>
      </c>
      <c r="E105" s="21">
        <f t="shared" si="38"/>
        <v>0</v>
      </c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</row>
    <row r="106" spans="1:36">
      <c r="B106" s="23"/>
    </row>
    <row r="107" spans="1:36">
      <c r="B107" s="23"/>
    </row>
    <row r="109" spans="1:36">
      <c r="D109" s="24" t="s">
        <v>49</v>
      </c>
      <c r="E109" s="21">
        <f t="shared" ref="E109" si="39">SUM(E101:E105)</f>
        <v>2</v>
      </c>
      <c r="F109" s="25" t="s">
        <v>39</v>
      </c>
      <c r="G109" s="14" t="s">
        <v>40</v>
      </c>
      <c r="J109" s="26" t="s">
        <v>38</v>
      </c>
      <c r="K109" s="14" t="s">
        <v>35</v>
      </c>
      <c r="N109" s="27" t="s">
        <v>41</v>
      </c>
      <c r="O109" s="14" t="s">
        <v>45</v>
      </c>
      <c r="X109" s="28" t="s">
        <v>42</v>
      </c>
      <c r="Y109" s="14" t="s">
        <v>26</v>
      </c>
      <c r="AB109" s="29" t="s">
        <v>43</v>
      </c>
      <c r="AC109" s="14" t="s">
        <v>22</v>
      </c>
      <c r="AE109" s="30" t="s">
        <v>46</v>
      </c>
      <c r="AF109" s="14" t="s">
        <v>44</v>
      </c>
    </row>
    <row r="111" spans="1:36">
      <c r="B111" s="31" t="s">
        <v>25</v>
      </c>
      <c r="C111" s="14" t="s">
        <v>24</v>
      </c>
      <c r="D111" s="14" t="s">
        <v>27</v>
      </c>
      <c r="E111" s="14" t="s">
        <v>28</v>
      </c>
    </row>
    <row r="112" spans="1:36">
      <c r="A112" s="34" t="s">
        <v>1</v>
      </c>
      <c r="B112" s="32">
        <f>SUMPRODUCT((WEEKDAY(F100:AJ100,2)=4)*((F101:AJ108="C")+(F101:AJ108="BP"))*(B101:B108=A112))</f>
        <v>0</v>
      </c>
      <c r="C112" s="32">
        <f>SUMPRODUCT((WEEKDAY(F100:AJ100,2)=5)*((F101:AJ108="C")+(F101:AJ108="BP"))*(B101:B108=A112))</f>
        <v>0</v>
      </c>
      <c r="D112" s="32">
        <f>SUMPRODUCT((WEEKDAY(F100:AJ100,2)=6)*((F101:AJ108="C")+(F101:AJ108="BP"))*(B101:B108=A112))</f>
        <v>0</v>
      </c>
      <c r="E112" s="32">
        <f>SUMPRODUCT((WEEKDAY(F100:AJ100,2)=7)*((F$101:AJ108="C")+(F101:AJ108="BP"))*(B101:B108=A112))</f>
        <v>0</v>
      </c>
    </row>
    <row r="113" spans="1:37">
      <c r="A113" s="34" t="s">
        <v>4</v>
      </c>
      <c r="B113" s="32">
        <f>SUMPRODUCT((WEEKDAY(F100:AJ100,2)=4)*((F101:AJ108="C")+(F101:AJ108="BP"))*(B101:B108=A113))</f>
        <v>0</v>
      </c>
      <c r="C113" s="32">
        <f>SUMPRODUCT((WEEKDAY(F100:AJ100,2)=5)*((F101:AJ108="C")+(F101:AJ108="BP"))*(B101:B108=A113))</f>
        <v>0</v>
      </c>
      <c r="D113" s="32">
        <f>SUMPRODUCT((WEEKDAY(F100:AJ100,2)=6)*((F101:AJ108="C")+(F101:AJ108="BP"))*(B101:B108=A113))</f>
        <v>0</v>
      </c>
      <c r="E113" s="32">
        <f>SUMPRODUCT((WEEKDAY(F100:AJ100,2)=7)*((F$101:AJ108="C")+(F101:AJ108="BP"))*(B101:B108=A113))</f>
        <v>0</v>
      </c>
    </row>
    <row r="114" spans="1:37">
      <c r="A114" s="34" t="s">
        <v>6</v>
      </c>
      <c r="B114" s="32">
        <f>SUMPRODUCT((WEEKDAY(F100:AJ100,2)=4)*((F101:AJ108="C")+(F101:AJ108="BP"))*(B101:B108=A114))</f>
        <v>1</v>
      </c>
      <c r="C114" s="32">
        <f>SUMPRODUCT((WEEKDAY(F100:AJ100,2)=5)*((F101:AJ108="C")+(F101:AJ108="BP"))*(B101:B108=A114))</f>
        <v>0</v>
      </c>
      <c r="D114" s="32">
        <f>SUMPRODUCT((WEEKDAY(F100:AJ100,2)=6)*((F101:AJ108="C")+(F101:AJ108="BP"))*(B101:B108=A114))</f>
        <v>0</v>
      </c>
      <c r="E114" s="32">
        <f>SUMPRODUCT((WEEKDAY(F100:AJ100,2)=7)*((F$101:AJ108="C")+(F101:AJ108="BP"))*(B101:B108=A114))</f>
        <v>0</v>
      </c>
    </row>
    <row r="115" spans="1:37">
      <c r="A115" s="34" t="s">
        <v>8</v>
      </c>
      <c r="B115" s="32">
        <f>SUMPRODUCT((WEEKDAY(F100:AJ100,2)=4)*((F101:AJ108="C")+(F101:AJ108="BP"))*(B101:B108=A115))</f>
        <v>0</v>
      </c>
      <c r="C115" s="32">
        <f>SUMPRODUCT((WEEKDAY(G100:AK100,2)=5)*((G101:AK108="C")+(G101:AK108="BP"))*(C101:C108=B115))</f>
        <v>0</v>
      </c>
      <c r="D115" s="32">
        <f>SUMPRODUCT((WEEKDAY(H100:AL100,2)=6)*((H101:AL108="C")+(H101:AL108="BP"))*(D101:D108=C115))</f>
        <v>0</v>
      </c>
      <c r="E115" s="32">
        <f>SUMPRODUCT((WEEKDAY(I100:AM100,2)=7)*((I101:AM108="C")+(I101:AM108="BP"))*(E101:E108=D115))</f>
        <v>0</v>
      </c>
    </row>
    <row r="116" spans="1:37">
      <c r="A116" s="34" t="s">
        <v>10</v>
      </c>
      <c r="B116" s="32">
        <f>SUMPRODUCT((WEEKDAY(F100:AJ100,2)=4)*((F101:AJ108="C")+(F101:AJ108="BP"))*(B101:B108=A116))</f>
        <v>0</v>
      </c>
      <c r="C116" s="32">
        <f>SUMPRODUCT((WEEKDAY(F100:AJ100,2)=5)*((F101:AJ108="C")+(F101:AJ108="BP"))*(B101:B108=A116))</f>
        <v>0</v>
      </c>
      <c r="D116" s="32">
        <f>SUMPRODUCT((WEEKDAY(F100:AJ100,2)=6)*((F101:AJ108="C")+(F101:AJ108="BP"))*(B101:B108=A116))</f>
        <v>0</v>
      </c>
      <c r="E116" s="32">
        <f>SUMPRODUCT((WEEKDAY(F100:AJ100,2)=7)*((F$101:AJ108="C")+(F101:AJ108="BP"))*(B101:B108=A116))</f>
        <v>0</v>
      </c>
    </row>
    <row r="117" spans="1:37">
      <c r="B117" s="32"/>
      <c r="C117" s="32"/>
      <c r="D117" s="32"/>
      <c r="E117" s="32"/>
    </row>
    <row r="118" spans="1:37">
      <c r="B118" s="32"/>
      <c r="C118" s="32"/>
      <c r="D118" s="32"/>
      <c r="E118" s="32"/>
    </row>
    <row r="121" spans="1:37">
      <c r="A121" s="13">
        <f>config!D8</f>
        <v>43221</v>
      </c>
    </row>
    <row r="122" spans="1:37">
      <c r="A122" s="13">
        <f>config!E8</f>
        <v>43251</v>
      </c>
    </row>
    <row r="123" spans="1:37" ht="56.25">
      <c r="A123" s="13"/>
      <c r="B123" s="13"/>
      <c r="C123" s="13"/>
      <c r="D123" s="13"/>
      <c r="E123" s="13"/>
      <c r="F123" s="15">
        <f t="shared" ref="F123" si="40">A121</f>
        <v>43221</v>
      </c>
      <c r="G123" s="15">
        <f t="shared" ref="G123:AJ123" si="41">F123+1</f>
        <v>43222</v>
      </c>
      <c r="H123" s="15">
        <f t="shared" si="41"/>
        <v>43223</v>
      </c>
      <c r="I123" s="15">
        <f t="shared" si="41"/>
        <v>43224</v>
      </c>
      <c r="J123" s="15">
        <f t="shared" si="41"/>
        <v>43225</v>
      </c>
      <c r="K123" s="15">
        <f t="shared" si="41"/>
        <v>43226</v>
      </c>
      <c r="L123" s="15">
        <f t="shared" si="41"/>
        <v>43227</v>
      </c>
      <c r="M123" s="15">
        <f t="shared" si="41"/>
        <v>43228</v>
      </c>
      <c r="N123" s="15">
        <f t="shared" si="41"/>
        <v>43229</v>
      </c>
      <c r="O123" s="15">
        <f t="shared" si="41"/>
        <v>43230</v>
      </c>
      <c r="P123" s="15">
        <f t="shared" si="41"/>
        <v>43231</v>
      </c>
      <c r="Q123" s="15">
        <f t="shared" si="41"/>
        <v>43232</v>
      </c>
      <c r="R123" s="15">
        <f t="shared" si="41"/>
        <v>43233</v>
      </c>
      <c r="S123" s="15">
        <f t="shared" si="41"/>
        <v>43234</v>
      </c>
      <c r="T123" s="15">
        <f t="shared" si="41"/>
        <v>43235</v>
      </c>
      <c r="U123" s="15">
        <f t="shared" si="41"/>
        <v>43236</v>
      </c>
      <c r="V123" s="15">
        <f t="shared" si="41"/>
        <v>43237</v>
      </c>
      <c r="W123" s="15">
        <f t="shared" si="41"/>
        <v>43238</v>
      </c>
      <c r="X123" s="15">
        <f t="shared" si="41"/>
        <v>43239</v>
      </c>
      <c r="Y123" s="15">
        <f t="shared" si="41"/>
        <v>43240</v>
      </c>
      <c r="Z123" s="15">
        <f t="shared" si="41"/>
        <v>43241</v>
      </c>
      <c r="AA123" s="15">
        <f t="shared" si="41"/>
        <v>43242</v>
      </c>
      <c r="AB123" s="15">
        <f t="shared" si="41"/>
        <v>43243</v>
      </c>
      <c r="AC123" s="15">
        <f t="shared" si="41"/>
        <v>43244</v>
      </c>
      <c r="AD123" s="15">
        <f t="shared" si="41"/>
        <v>43245</v>
      </c>
      <c r="AE123" s="15">
        <f t="shared" si="41"/>
        <v>43246</v>
      </c>
      <c r="AF123" s="15">
        <f t="shared" si="41"/>
        <v>43247</v>
      </c>
      <c r="AG123" s="15">
        <f t="shared" si="41"/>
        <v>43248</v>
      </c>
      <c r="AH123" s="15">
        <f t="shared" si="41"/>
        <v>43249</v>
      </c>
      <c r="AI123" s="15">
        <f t="shared" si="41"/>
        <v>43250</v>
      </c>
      <c r="AJ123" s="15">
        <f t="shared" si="41"/>
        <v>43251</v>
      </c>
      <c r="AK123" s="13"/>
    </row>
    <row r="124" spans="1:37">
      <c r="A124" s="13"/>
      <c r="B124" s="13"/>
      <c r="C124" s="13"/>
      <c r="D124" s="13"/>
      <c r="E124" s="13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3"/>
    </row>
    <row r="125" spans="1:37">
      <c r="F125" s="36" t="s">
        <v>53</v>
      </c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3" t="s">
        <v>57</v>
      </c>
    </row>
    <row r="126" spans="1:37"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</row>
    <row r="127" spans="1:37"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</row>
    <row r="128" spans="1:37"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</row>
    <row r="129" spans="1:36">
      <c r="F129" s="16">
        <f t="shared" ref="F129:AG129" si="42">DAY(F123)</f>
        <v>1</v>
      </c>
      <c r="G129" s="16">
        <f t="shared" si="42"/>
        <v>2</v>
      </c>
      <c r="H129" s="16">
        <f t="shared" si="42"/>
        <v>3</v>
      </c>
      <c r="I129" s="16">
        <f t="shared" si="42"/>
        <v>4</v>
      </c>
      <c r="J129" s="16">
        <f t="shared" si="42"/>
        <v>5</v>
      </c>
      <c r="K129" s="16">
        <f t="shared" si="42"/>
        <v>6</v>
      </c>
      <c r="L129" s="16">
        <f t="shared" si="42"/>
        <v>7</v>
      </c>
      <c r="M129" s="16">
        <f t="shared" si="42"/>
        <v>8</v>
      </c>
      <c r="N129" s="16">
        <f t="shared" si="42"/>
        <v>9</v>
      </c>
      <c r="O129" s="16">
        <f t="shared" si="42"/>
        <v>10</v>
      </c>
      <c r="P129" s="16">
        <f t="shared" si="42"/>
        <v>11</v>
      </c>
      <c r="Q129" s="16">
        <f t="shared" si="42"/>
        <v>12</v>
      </c>
      <c r="R129" s="16">
        <f t="shared" si="42"/>
        <v>13</v>
      </c>
      <c r="S129" s="16">
        <f t="shared" si="42"/>
        <v>14</v>
      </c>
      <c r="T129" s="16">
        <f t="shared" si="42"/>
        <v>15</v>
      </c>
      <c r="U129" s="16">
        <f t="shared" si="42"/>
        <v>16</v>
      </c>
      <c r="V129" s="16">
        <f t="shared" si="42"/>
        <v>17</v>
      </c>
      <c r="W129" s="16">
        <f t="shared" si="42"/>
        <v>18</v>
      </c>
      <c r="X129" s="16">
        <f t="shared" si="42"/>
        <v>19</v>
      </c>
      <c r="Y129" s="16">
        <f t="shared" si="42"/>
        <v>20</v>
      </c>
      <c r="Z129" s="16">
        <f t="shared" si="42"/>
        <v>21</v>
      </c>
      <c r="AA129" s="16">
        <f t="shared" si="42"/>
        <v>22</v>
      </c>
      <c r="AB129" s="16">
        <f t="shared" si="42"/>
        <v>23</v>
      </c>
      <c r="AC129" s="16">
        <f t="shared" si="42"/>
        <v>24</v>
      </c>
      <c r="AD129" s="16">
        <f t="shared" si="42"/>
        <v>25</v>
      </c>
      <c r="AE129" s="16">
        <f t="shared" si="42"/>
        <v>26</v>
      </c>
      <c r="AF129" s="16">
        <f t="shared" si="42"/>
        <v>27</v>
      </c>
      <c r="AG129" s="16">
        <f t="shared" si="42"/>
        <v>28</v>
      </c>
      <c r="AH129" s="16">
        <f t="shared" ref="AH129:AJ129" si="43">IFERROR(DAY(AH123),"")</f>
        <v>29</v>
      </c>
      <c r="AI129" s="16">
        <f t="shared" si="43"/>
        <v>30</v>
      </c>
      <c r="AJ129" s="16">
        <f t="shared" si="43"/>
        <v>31</v>
      </c>
    </row>
    <row r="130" spans="1:36">
      <c r="B130" s="17" t="s">
        <v>47</v>
      </c>
      <c r="C130" s="18" t="s">
        <v>39</v>
      </c>
      <c r="D130" s="18" t="s">
        <v>38</v>
      </c>
      <c r="E130" s="17" t="s">
        <v>34</v>
      </c>
      <c r="F130" s="19">
        <f t="shared" ref="F130:AG130" si="44">WEEKDAY(F123)</f>
        <v>3</v>
      </c>
      <c r="G130" s="19">
        <f t="shared" si="44"/>
        <v>4</v>
      </c>
      <c r="H130" s="19">
        <f t="shared" si="44"/>
        <v>5</v>
      </c>
      <c r="I130" s="19">
        <f t="shared" si="44"/>
        <v>6</v>
      </c>
      <c r="J130" s="19">
        <f t="shared" si="44"/>
        <v>7</v>
      </c>
      <c r="K130" s="19">
        <f t="shared" si="44"/>
        <v>1</v>
      </c>
      <c r="L130" s="19">
        <f t="shared" si="44"/>
        <v>2</v>
      </c>
      <c r="M130" s="19">
        <f t="shared" si="44"/>
        <v>3</v>
      </c>
      <c r="N130" s="19">
        <f t="shared" si="44"/>
        <v>4</v>
      </c>
      <c r="O130" s="19">
        <f t="shared" si="44"/>
        <v>5</v>
      </c>
      <c r="P130" s="19">
        <f t="shared" si="44"/>
        <v>6</v>
      </c>
      <c r="Q130" s="19">
        <f t="shared" si="44"/>
        <v>7</v>
      </c>
      <c r="R130" s="19">
        <f t="shared" si="44"/>
        <v>1</v>
      </c>
      <c r="S130" s="19">
        <f t="shared" si="44"/>
        <v>2</v>
      </c>
      <c r="T130" s="19">
        <f t="shared" si="44"/>
        <v>3</v>
      </c>
      <c r="U130" s="19">
        <f t="shared" si="44"/>
        <v>4</v>
      </c>
      <c r="V130" s="19">
        <f t="shared" si="44"/>
        <v>5</v>
      </c>
      <c r="W130" s="19">
        <f t="shared" si="44"/>
        <v>6</v>
      </c>
      <c r="X130" s="19">
        <f t="shared" si="44"/>
        <v>7</v>
      </c>
      <c r="Y130" s="19">
        <f t="shared" si="44"/>
        <v>1</v>
      </c>
      <c r="Z130" s="19">
        <f t="shared" si="44"/>
        <v>2</v>
      </c>
      <c r="AA130" s="19">
        <f t="shared" si="44"/>
        <v>3</v>
      </c>
      <c r="AB130" s="19">
        <f t="shared" si="44"/>
        <v>4</v>
      </c>
      <c r="AC130" s="19">
        <f t="shared" si="44"/>
        <v>5</v>
      </c>
      <c r="AD130" s="19">
        <f t="shared" si="44"/>
        <v>6</v>
      </c>
      <c r="AE130" s="19">
        <f t="shared" si="44"/>
        <v>7</v>
      </c>
      <c r="AF130" s="19">
        <f t="shared" si="44"/>
        <v>1</v>
      </c>
      <c r="AG130" s="19">
        <f t="shared" si="44"/>
        <v>2</v>
      </c>
      <c r="AH130" s="19">
        <f t="shared" ref="AH130:AJ130" si="45">IFERROR(WEEKDAY(AH123),"")</f>
        <v>3</v>
      </c>
      <c r="AI130" s="19">
        <f t="shared" si="45"/>
        <v>4</v>
      </c>
      <c r="AJ130" s="19">
        <f t="shared" si="45"/>
        <v>5</v>
      </c>
    </row>
    <row r="131" spans="1:36">
      <c r="B131" s="20" t="str">
        <f>IF(config!A3&lt;&gt;"",config!A3,"")</f>
        <v>mr 1</v>
      </c>
      <c r="C131" s="21">
        <f t="shared" ref="C131:C135" si="46">COUNTIF(F131:AJ131,"bp")</f>
        <v>0</v>
      </c>
      <c r="D131" s="21">
        <f>COUNTIF(G131:AK131,"c")</f>
        <v>0</v>
      </c>
      <c r="E131" s="21">
        <f>SUM(C131,D131)</f>
        <v>0</v>
      </c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</row>
    <row r="132" spans="1:36">
      <c r="B132" s="20" t="str">
        <f>IF(config!A4&lt;&gt;"",config!A4,"")</f>
        <v>mr 2</v>
      </c>
      <c r="C132" s="21">
        <f t="shared" si="46"/>
        <v>0</v>
      </c>
      <c r="D132" s="21">
        <f>COUNTIF(G132:AK132,"c")</f>
        <v>0</v>
      </c>
      <c r="E132" s="21">
        <f t="shared" ref="E132:E135" si="47">SUM(C132,D132)</f>
        <v>0</v>
      </c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</row>
    <row r="133" spans="1:36">
      <c r="B133" s="20" t="str">
        <f>IF(config!A5&lt;&gt;"",config!A5,"")</f>
        <v>mr 3</v>
      </c>
      <c r="C133" s="21">
        <f t="shared" si="46"/>
        <v>0</v>
      </c>
      <c r="D133" s="21">
        <f>COUNTIF(G133:AK133,"c")</f>
        <v>0</v>
      </c>
      <c r="E133" s="21">
        <f t="shared" si="47"/>
        <v>0</v>
      </c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</row>
    <row r="134" spans="1:36">
      <c r="B134" s="20" t="str">
        <f>IF(config!A6&lt;&gt;"",config!A6,"")</f>
        <v>mr 4</v>
      </c>
      <c r="C134" s="21">
        <f t="shared" si="46"/>
        <v>0</v>
      </c>
      <c r="D134" s="21">
        <f>COUNTIF(G134:AK134,"c")</f>
        <v>0</v>
      </c>
      <c r="E134" s="21">
        <f t="shared" si="47"/>
        <v>0</v>
      </c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</row>
    <row r="135" spans="1:36">
      <c r="B135" s="20" t="str">
        <f>IF(config!A7&lt;&gt;"",config!A7,"")</f>
        <v>mr 5</v>
      </c>
      <c r="C135" s="21">
        <f t="shared" si="46"/>
        <v>1</v>
      </c>
      <c r="D135" s="21">
        <f>COUNTIF(G135:AK135,"c")</f>
        <v>0</v>
      </c>
      <c r="E135" s="21">
        <f t="shared" si="47"/>
        <v>1</v>
      </c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 t="s">
        <v>39</v>
      </c>
      <c r="AD135" s="22"/>
      <c r="AE135" s="22"/>
      <c r="AF135" s="22"/>
      <c r="AG135" s="22"/>
      <c r="AH135" s="22"/>
      <c r="AI135" s="22"/>
      <c r="AJ135" s="22"/>
    </row>
    <row r="136" spans="1:36">
      <c r="B136" s="23"/>
    </row>
    <row r="137" spans="1:36">
      <c r="B137" s="23"/>
    </row>
    <row r="139" spans="1:36">
      <c r="D139" s="24" t="s">
        <v>49</v>
      </c>
      <c r="E139" s="21">
        <f t="shared" ref="E139" si="48">SUM(E131:E135)</f>
        <v>1</v>
      </c>
      <c r="F139" s="25" t="s">
        <v>39</v>
      </c>
      <c r="G139" s="14" t="s">
        <v>40</v>
      </c>
      <c r="J139" s="26" t="s">
        <v>38</v>
      </c>
      <c r="K139" s="14" t="s">
        <v>35</v>
      </c>
      <c r="N139" s="27" t="s">
        <v>41</v>
      </c>
      <c r="O139" s="14" t="s">
        <v>45</v>
      </c>
      <c r="X139" s="28" t="s">
        <v>42</v>
      </c>
      <c r="Y139" s="14" t="s">
        <v>26</v>
      </c>
      <c r="AB139" s="29" t="s">
        <v>43</v>
      </c>
      <c r="AC139" s="14" t="s">
        <v>22</v>
      </c>
      <c r="AE139" s="30" t="s">
        <v>46</v>
      </c>
      <c r="AF139" s="14" t="s">
        <v>44</v>
      </c>
    </row>
    <row r="141" spans="1:36">
      <c r="B141" s="31" t="s">
        <v>25</v>
      </c>
      <c r="C141" s="14" t="s">
        <v>24</v>
      </c>
      <c r="D141" s="14" t="s">
        <v>27</v>
      </c>
      <c r="E141" s="14" t="s">
        <v>28</v>
      </c>
    </row>
    <row r="142" spans="1:36">
      <c r="A142" s="14" t="s">
        <v>1</v>
      </c>
      <c r="B142" s="32">
        <f>SUMPRODUCT((WEEKDAY(F130:AJ130,2)=4)*((F131:AJ138="C")+(F131:AJ138="BP"))*(B131:B138=A142))</f>
        <v>0</v>
      </c>
      <c r="C142" s="32">
        <f>SUMPRODUCT((WEEKDAY(F130:AJ130,2)=5)*((F131:AJ138="C")+(F131:AJ138="BP"))*(B131:B138=A142))</f>
        <v>0</v>
      </c>
      <c r="D142" s="32">
        <f>SUMPRODUCT((WEEKDAY(F130:AJ130,2)=6)*((F131:AJ138="C")+(F131:AJ138="BP"))*(B131:B138=A142))</f>
        <v>0</v>
      </c>
      <c r="E142" s="32">
        <f>SUMPRODUCT((WEEKDAY(F130:AJ130,2)=7)*((F131:AJ138="C")+(F131:AJ138="BP"))*(B131:B138=A142))</f>
        <v>0</v>
      </c>
    </row>
    <row r="143" spans="1:36">
      <c r="A143" s="14" t="s">
        <v>4</v>
      </c>
      <c r="B143" s="32">
        <f>SUMPRODUCT((WEEKDAY(F130:AJ130,2)=4)*((F131:AJ138="C")+(F131:AJ138="BP"))*(B131:B138=A143))</f>
        <v>0</v>
      </c>
      <c r="C143" s="32">
        <f>SUMPRODUCT((WEEKDAY(F130:AJ130,2)=5)*((F131:AJ138="C")+(F131:AJ138="BP"))*(B131:B138=A143))</f>
        <v>0</v>
      </c>
      <c r="D143" s="32">
        <f>SUMPRODUCT((WEEKDAY(F130:AJ130,2)=6)*((F131:AJ138="C")+(F131:AJ138="BP"))*(B131:B138=A143))</f>
        <v>0</v>
      </c>
      <c r="E143" s="32">
        <f>SUMPRODUCT((WEEKDAY(F130:AJ130,2)=7)*((F131:AJ138="C")+(F131:AJ138="BP"))*(B131:B138=A143))</f>
        <v>0</v>
      </c>
    </row>
    <row r="144" spans="1:36">
      <c r="A144" s="14" t="s">
        <v>6</v>
      </c>
      <c r="B144" s="32">
        <f>SUMPRODUCT((WEEKDAY(F130:AJ130,2)=4)*((F131:AJ138="C")+(F131:AJ138="BP"))*(B131:B138=A144))</f>
        <v>0</v>
      </c>
      <c r="C144" s="32">
        <f>SUMPRODUCT((WEEKDAY(F130:AJ130,2)=5)*((F131:AJ138="C")+(F131:AJ138="BP"))*(B131:B138=A144))</f>
        <v>0</v>
      </c>
      <c r="D144" s="32">
        <f>SUMPRODUCT((WEEKDAY(F130:AJ130,2)=6)*((F131:AJ138="C")+(F131:AJ138="BP"))*(B131:B138=A144))</f>
        <v>0</v>
      </c>
      <c r="E144" s="32">
        <f>SUMPRODUCT((WEEKDAY(F130:AJ130,2)=7)*((F131:AJ138="C")+(F131:AJ138="BP"))*(B131:B138=A144))</f>
        <v>0</v>
      </c>
    </row>
    <row r="145" spans="1:37">
      <c r="A145" s="14" t="s">
        <v>8</v>
      </c>
      <c r="B145" s="32">
        <f t="shared" ref="B145" si="49">SUMPRODUCT((WEEKDAY(F133:AJ133,2)=4)*((F134:AJ141="C")+(F134:AJ141="BP"))*(B134:B141=A145))</f>
        <v>0</v>
      </c>
      <c r="C145" s="32">
        <f t="shared" ref="C145" si="50">SUMPRODUCT((WEEKDAY(F133:AJ133,2)=5)*((F134:AJ141="C")+(F134:AJ141="BP"))*(B134:B141=A145))</f>
        <v>0</v>
      </c>
      <c r="D145" s="32">
        <f t="shared" ref="D145" si="51">SUMPRODUCT((WEEKDAY(F133:AJ133,2)=6)*((F134:AJ141="C")+(F134:AJ141="BP"))*(B134:B141=A145))</f>
        <v>0</v>
      </c>
      <c r="E145" s="32">
        <f>SUMPRODUCT((WEEKDAY(F130:AJ130,2)=7)*((F131:AJ138="C")+(F131:AJ138="BP"))*(B131:B138=A145))</f>
        <v>0</v>
      </c>
    </row>
    <row r="146" spans="1:37">
      <c r="A146" s="14" t="s">
        <v>10</v>
      </c>
      <c r="B146" s="32">
        <f>SUMPRODUCT((WEEKDAY(F130:AJ130,2)=4)*((F131:AJ138="C")+(F131:AJ138="BP"))*(B131:B138=A146))</f>
        <v>1</v>
      </c>
      <c r="C146" s="32">
        <f>SUMPRODUCT((WEEKDAY(F130:AJ130,2)=5)*((F131:AJ138="C")+(F131:AJ138="BP"))*(B131:B138=A146))</f>
        <v>0</v>
      </c>
      <c r="D146" s="32">
        <f>SUMPRODUCT((WEEKDAY(F130:AJ130,2)=6)*((F131:AJ138="C")+(F131:AJ138="BP"))*(B131:B138=A146))</f>
        <v>0</v>
      </c>
      <c r="E146" s="32">
        <f>SUMPRODUCT((WEEKDAY(F130:AJ130,2)=7)*((F131:AJ138="C")+(F131:AJ138="BP"))*(B131:B138=A146))</f>
        <v>0</v>
      </c>
    </row>
    <row r="147" spans="1:37">
      <c r="B147" s="32"/>
      <c r="C147" s="32"/>
      <c r="D147" s="32"/>
      <c r="E147" s="32"/>
    </row>
    <row r="148" spans="1:37">
      <c r="B148" s="32"/>
      <c r="C148" s="32"/>
      <c r="D148" s="32"/>
      <c r="E148" s="32"/>
    </row>
    <row r="151" spans="1:37">
      <c r="A151" s="13">
        <f>config!D9</f>
        <v>43252</v>
      </c>
    </row>
    <row r="152" spans="1:37">
      <c r="A152" s="13">
        <f>config!E9</f>
        <v>43281</v>
      </c>
    </row>
    <row r="153" spans="1:37" ht="56.25">
      <c r="A153" s="13"/>
      <c r="B153" s="13"/>
      <c r="C153" s="13"/>
      <c r="D153" s="13"/>
      <c r="E153" s="13"/>
      <c r="F153" s="15">
        <f t="shared" ref="F153" si="52">A151</f>
        <v>43252</v>
      </c>
      <c r="G153" s="15">
        <f t="shared" ref="G153:AJ153" si="53">F153+1</f>
        <v>43253</v>
      </c>
      <c r="H153" s="15">
        <f t="shared" si="53"/>
        <v>43254</v>
      </c>
      <c r="I153" s="15">
        <f t="shared" si="53"/>
        <v>43255</v>
      </c>
      <c r="J153" s="15">
        <f t="shared" si="53"/>
        <v>43256</v>
      </c>
      <c r="K153" s="15">
        <f t="shared" si="53"/>
        <v>43257</v>
      </c>
      <c r="L153" s="15">
        <f t="shared" si="53"/>
        <v>43258</v>
      </c>
      <c r="M153" s="15">
        <f t="shared" si="53"/>
        <v>43259</v>
      </c>
      <c r="N153" s="15">
        <f t="shared" si="53"/>
        <v>43260</v>
      </c>
      <c r="O153" s="15">
        <f t="shared" si="53"/>
        <v>43261</v>
      </c>
      <c r="P153" s="15">
        <f t="shared" si="53"/>
        <v>43262</v>
      </c>
      <c r="Q153" s="15">
        <f t="shared" si="53"/>
        <v>43263</v>
      </c>
      <c r="R153" s="15">
        <f t="shared" si="53"/>
        <v>43264</v>
      </c>
      <c r="S153" s="15">
        <f t="shared" si="53"/>
        <v>43265</v>
      </c>
      <c r="T153" s="15">
        <f t="shared" si="53"/>
        <v>43266</v>
      </c>
      <c r="U153" s="15">
        <f t="shared" si="53"/>
        <v>43267</v>
      </c>
      <c r="V153" s="15">
        <f t="shared" si="53"/>
        <v>43268</v>
      </c>
      <c r="W153" s="15">
        <f t="shared" si="53"/>
        <v>43269</v>
      </c>
      <c r="X153" s="15">
        <f t="shared" si="53"/>
        <v>43270</v>
      </c>
      <c r="Y153" s="15">
        <f t="shared" si="53"/>
        <v>43271</v>
      </c>
      <c r="Z153" s="15">
        <f t="shared" si="53"/>
        <v>43272</v>
      </c>
      <c r="AA153" s="15">
        <f t="shared" si="53"/>
        <v>43273</v>
      </c>
      <c r="AB153" s="15">
        <f t="shared" si="53"/>
        <v>43274</v>
      </c>
      <c r="AC153" s="15">
        <f t="shared" si="53"/>
        <v>43275</v>
      </c>
      <c r="AD153" s="15">
        <f t="shared" si="53"/>
        <v>43276</v>
      </c>
      <c r="AE153" s="15">
        <f t="shared" si="53"/>
        <v>43277</v>
      </c>
      <c r="AF153" s="15">
        <f t="shared" si="53"/>
        <v>43278</v>
      </c>
      <c r="AG153" s="15">
        <f t="shared" si="53"/>
        <v>43279</v>
      </c>
      <c r="AH153" s="15">
        <f t="shared" si="53"/>
        <v>43280</v>
      </c>
      <c r="AI153" s="15">
        <f t="shared" si="53"/>
        <v>43281</v>
      </c>
      <c r="AJ153" s="15">
        <f t="shared" si="53"/>
        <v>43282</v>
      </c>
      <c r="AK153" s="13"/>
    </row>
    <row r="154" spans="1:37">
      <c r="A154" s="13"/>
      <c r="B154" s="13"/>
      <c r="C154" s="13"/>
      <c r="D154" s="13"/>
      <c r="E154" s="13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3"/>
    </row>
    <row r="155" spans="1:37">
      <c r="F155" s="36" t="s">
        <v>54</v>
      </c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/>
      <c r="AJ155" s="36"/>
      <c r="AK155" s="33" t="s">
        <v>57</v>
      </c>
    </row>
    <row r="156" spans="1:37"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</row>
    <row r="157" spans="1:37"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</row>
    <row r="158" spans="1:37"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</row>
    <row r="159" spans="1:37">
      <c r="F159" s="16">
        <f t="shared" ref="F159:AG159" si="54">DAY(F153)</f>
        <v>1</v>
      </c>
      <c r="G159" s="16">
        <f t="shared" si="54"/>
        <v>2</v>
      </c>
      <c r="H159" s="16">
        <f t="shared" si="54"/>
        <v>3</v>
      </c>
      <c r="I159" s="16">
        <f t="shared" si="54"/>
        <v>4</v>
      </c>
      <c r="J159" s="16">
        <f t="shared" si="54"/>
        <v>5</v>
      </c>
      <c r="K159" s="16">
        <f t="shared" si="54"/>
        <v>6</v>
      </c>
      <c r="L159" s="16">
        <f t="shared" si="54"/>
        <v>7</v>
      </c>
      <c r="M159" s="16">
        <f t="shared" si="54"/>
        <v>8</v>
      </c>
      <c r="N159" s="16">
        <f t="shared" si="54"/>
        <v>9</v>
      </c>
      <c r="O159" s="16">
        <f t="shared" si="54"/>
        <v>10</v>
      </c>
      <c r="P159" s="16">
        <f t="shared" si="54"/>
        <v>11</v>
      </c>
      <c r="Q159" s="16">
        <f t="shared" si="54"/>
        <v>12</v>
      </c>
      <c r="R159" s="16">
        <f t="shared" si="54"/>
        <v>13</v>
      </c>
      <c r="S159" s="16">
        <f t="shared" si="54"/>
        <v>14</v>
      </c>
      <c r="T159" s="16">
        <f t="shared" si="54"/>
        <v>15</v>
      </c>
      <c r="U159" s="16">
        <f t="shared" si="54"/>
        <v>16</v>
      </c>
      <c r="V159" s="16">
        <f t="shared" si="54"/>
        <v>17</v>
      </c>
      <c r="W159" s="16">
        <f t="shared" si="54"/>
        <v>18</v>
      </c>
      <c r="X159" s="16">
        <f t="shared" si="54"/>
        <v>19</v>
      </c>
      <c r="Y159" s="16">
        <f t="shared" si="54"/>
        <v>20</v>
      </c>
      <c r="Z159" s="16">
        <f t="shared" si="54"/>
        <v>21</v>
      </c>
      <c r="AA159" s="16">
        <f t="shared" si="54"/>
        <v>22</v>
      </c>
      <c r="AB159" s="16">
        <f t="shared" si="54"/>
        <v>23</v>
      </c>
      <c r="AC159" s="16">
        <f t="shared" si="54"/>
        <v>24</v>
      </c>
      <c r="AD159" s="16">
        <f t="shared" si="54"/>
        <v>25</v>
      </c>
      <c r="AE159" s="16">
        <f t="shared" si="54"/>
        <v>26</v>
      </c>
      <c r="AF159" s="16">
        <f t="shared" si="54"/>
        <v>27</v>
      </c>
      <c r="AG159" s="16">
        <f t="shared" si="54"/>
        <v>28</v>
      </c>
      <c r="AH159" s="16">
        <f t="shared" ref="AH159:AJ159" si="55">IFERROR(DAY(AH153),"")</f>
        <v>29</v>
      </c>
      <c r="AI159" s="16">
        <f t="shared" si="55"/>
        <v>30</v>
      </c>
      <c r="AJ159" s="16">
        <f t="shared" si="55"/>
        <v>1</v>
      </c>
    </row>
    <row r="160" spans="1:37">
      <c r="B160" s="17" t="s">
        <v>47</v>
      </c>
      <c r="C160" s="18" t="s">
        <v>39</v>
      </c>
      <c r="D160" s="18" t="s">
        <v>38</v>
      </c>
      <c r="E160" s="17" t="s">
        <v>34</v>
      </c>
      <c r="F160" s="19">
        <f t="shared" ref="F160:AG160" si="56">WEEKDAY(F153)</f>
        <v>6</v>
      </c>
      <c r="G160" s="19">
        <f t="shared" si="56"/>
        <v>7</v>
      </c>
      <c r="H160" s="19">
        <f t="shared" si="56"/>
        <v>1</v>
      </c>
      <c r="I160" s="19">
        <f t="shared" si="56"/>
        <v>2</v>
      </c>
      <c r="J160" s="19">
        <f t="shared" si="56"/>
        <v>3</v>
      </c>
      <c r="K160" s="19">
        <f t="shared" si="56"/>
        <v>4</v>
      </c>
      <c r="L160" s="19">
        <f t="shared" si="56"/>
        <v>5</v>
      </c>
      <c r="M160" s="19">
        <f t="shared" si="56"/>
        <v>6</v>
      </c>
      <c r="N160" s="19">
        <f t="shared" si="56"/>
        <v>7</v>
      </c>
      <c r="O160" s="19">
        <f t="shared" si="56"/>
        <v>1</v>
      </c>
      <c r="P160" s="19">
        <f t="shared" si="56"/>
        <v>2</v>
      </c>
      <c r="Q160" s="19">
        <f t="shared" si="56"/>
        <v>3</v>
      </c>
      <c r="R160" s="19">
        <f t="shared" si="56"/>
        <v>4</v>
      </c>
      <c r="S160" s="19">
        <f t="shared" si="56"/>
        <v>5</v>
      </c>
      <c r="T160" s="19">
        <f t="shared" si="56"/>
        <v>6</v>
      </c>
      <c r="U160" s="19">
        <f t="shared" si="56"/>
        <v>7</v>
      </c>
      <c r="V160" s="19">
        <f t="shared" si="56"/>
        <v>1</v>
      </c>
      <c r="W160" s="19">
        <f t="shared" si="56"/>
        <v>2</v>
      </c>
      <c r="X160" s="19">
        <f t="shared" si="56"/>
        <v>3</v>
      </c>
      <c r="Y160" s="19">
        <f t="shared" si="56"/>
        <v>4</v>
      </c>
      <c r="Z160" s="19">
        <f t="shared" si="56"/>
        <v>5</v>
      </c>
      <c r="AA160" s="19">
        <f t="shared" si="56"/>
        <v>6</v>
      </c>
      <c r="AB160" s="19">
        <f t="shared" si="56"/>
        <v>7</v>
      </c>
      <c r="AC160" s="19">
        <f t="shared" si="56"/>
        <v>1</v>
      </c>
      <c r="AD160" s="19">
        <f t="shared" si="56"/>
        <v>2</v>
      </c>
      <c r="AE160" s="19">
        <f t="shared" si="56"/>
        <v>3</v>
      </c>
      <c r="AF160" s="19">
        <f t="shared" si="56"/>
        <v>4</v>
      </c>
      <c r="AG160" s="19">
        <f t="shared" si="56"/>
        <v>5</v>
      </c>
      <c r="AH160" s="19">
        <f t="shared" ref="AH160:AJ160" si="57">IFERROR(WEEKDAY(AH153),"")</f>
        <v>6</v>
      </c>
      <c r="AI160" s="19">
        <f t="shared" si="57"/>
        <v>7</v>
      </c>
      <c r="AJ160" s="19">
        <f t="shared" si="57"/>
        <v>1</v>
      </c>
    </row>
    <row r="161" spans="1:36">
      <c r="B161" s="20" t="str">
        <f>IF(config!A3&lt;&gt;"",config!A3,"")</f>
        <v>mr 1</v>
      </c>
      <c r="C161" s="21">
        <f t="shared" ref="C161:C165" si="58">COUNTIF(F161:AJ161,"bp")</f>
        <v>0</v>
      </c>
      <c r="D161" s="21">
        <f>COUNTIF(G161:AK161,"c")</f>
        <v>0</v>
      </c>
      <c r="E161" s="21">
        <f>SUM(C161,D161)</f>
        <v>0</v>
      </c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</row>
    <row r="162" spans="1:36">
      <c r="B162" s="20" t="str">
        <f>IF(config!A4&lt;&gt;"",config!A4,"")</f>
        <v>mr 2</v>
      </c>
      <c r="C162" s="21">
        <f t="shared" si="58"/>
        <v>0</v>
      </c>
      <c r="D162" s="21">
        <f>COUNTIF(G162:AK162,"c")</f>
        <v>0</v>
      </c>
      <c r="E162" s="21">
        <f t="shared" ref="E162:E165" si="59">SUM(C162,D162)</f>
        <v>0</v>
      </c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</row>
    <row r="163" spans="1:36">
      <c r="B163" s="20" t="str">
        <f>IF(config!A5&lt;&gt;"",config!A5,"")</f>
        <v>mr 3</v>
      </c>
      <c r="C163" s="21">
        <f t="shared" si="58"/>
        <v>0</v>
      </c>
      <c r="D163" s="21">
        <f>COUNTIF(G163:AK163,"c")</f>
        <v>0</v>
      </c>
      <c r="E163" s="21">
        <f t="shared" si="59"/>
        <v>0</v>
      </c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</row>
    <row r="164" spans="1:36">
      <c r="B164" s="20" t="str">
        <f>IF(config!A6&lt;&gt;"",config!A6,"")</f>
        <v>mr 4</v>
      </c>
      <c r="C164" s="21">
        <f t="shared" si="58"/>
        <v>0</v>
      </c>
      <c r="D164" s="21">
        <f>COUNTIF(G164:AK164,"c")</f>
        <v>0</v>
      </c>
      <c r="E164" s="21">
        <f t="shared" si="59"/>
        <v>0</v>
      </c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</row>
    <row r="165" spans="1:36">
      <c r="B165" s="20" t="str">
        <f>IF(config!A7&lt;&gt;"",config!A7,"")</f>
        <v>mr 5</v>
      </c>
      <c r="C165" s="21">
        <f t="shared" si="58"/>
        <v>1</v>
      </c>
      <c r="D165" s="21">
        <f>COUNTIF(G165:AK165,"c")</f>
        <v>0</v>
      </c>
      <c r="E165" s="21">
        <f t="shared" si="59"/>
        <v>1</v>
      </c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 t="s">
        <v>39</v>
      </c>
      <c r="AH165" s="22"/>
      <c r="AI165" s="22"/>
      <c r="AJ165" s="22"/>
    </row>
    <row r="166" spans="1:36">
      <c r="B166" s="23"/>
    </row>
    <row r="167" spans="1:36">
      <c r="B167" s="23"/>
    </row>
    <row r="169" spans="1:36">
      <c r="D169" s="24" t="s">
        <v>49</v>
      </c>
      <c r="E169" s="21">
        <f t="shared" ref="E169" si="60">SUM(E161:E165)</f>
        <v>1</v>
      </c>
      <c r="F169" s="25" t="s">
        <v>39</v>
      </c>
      <c r="G169" s="14" t="s">
        <v>40</v>
      </c>
      <c r="J169" s="26" t="s">
        <v>38</v>
      </c>
      <c r="K169" s="14" t="s">
        <v>35</v>
      </c>
      <c r="N169" s="27" t="s">
        <v>41</v>
      </c>
      <c r="O169" s="14" t="s">
        <v>45</v>
      </c>
      <c r="X169" s="28" t="s">
        <v>42</v>
      </c>
      <c r="Y169" s="14" t="s">
        <v>26</v>
      </c>
      <c r="AB169" s="29" t="s">
        <v>43</v>
      </c>
      <c r="AC169" s="14" t="s">
        <v>22</v>
      </c>
      <c r="AE169" s="30" t="s">
        <v>46</v>
      </c>
      <c r="AF169" s="14" t="s">
        <v>44</v>
      </c>
    </row>
    <row r="171" spans="1:36">
      <c r="B171" s="31" t="s">
        <v>25</v>
      </c>
      <c r="C171" s="14" t="s">
        <v>24</v>
      </c>
      <c r="D171" s="14" t="s">
        <v>27</v>
      </c>
      <c r="E171" s="14" t="s">
        <v>28</v>
      </c>
    </row>
    <row r="172" spans="1:36">
      <c r="A172" s="14" t="s">
        <v>1</v>
      </c>
      <c r="B172" s="32">
        <f>SUMPRODUCT((WEEKDAY(F160:AJ160,2)=4)*((F161:AJ168="C")+(F161:AJ168="BP"))*(B161:B168=A172))</f>
        <v>0</v>
      </c>
      <c r="C172" s="32">
        <f>SUMPRODUCT((WEEKDAY(F160:AJ160,2)=5)*((F161:AJ168="C")+(F161:AJ168="BP"))*(B161:B168=A172))</f>
        <v>0</v>
      </c>
      <c r="D172" s="32">
        <f>SUMPRODUCT((WEEKDAY(F160:AJ160,2)=6)*((F161:AJ168="C")+(F161:AJ168="BP"))*(B161:B168=A172))</f>
        <v>0</v>
      </c>
      <c r="E172" s="32">
        <f>SUMPRODUCT((WEEKDAY(F160:AJ160,2)=7)*((F161:AJ168="C")+(F161:AJ168="BP"))*(B161:B168=A172))</f>
        <v>0</v>
      </c>
    </row>
    <row r="173" spans="1:36">
      <c r="A173" s="14" t="s">
        <v>4</v>
      </c>
      <c r="B173" s="32">
        <f>SUMPRODUCT((WEEKDAY(F160:AJ160,2)=4)*((F161:AJ168="C")+(F161:AJ168="BP"))*(B161:B168=A173))</f>
        <v>0</v>
      </c>
      <c r="C173" s="32">
        <f>SUMPRODUCT((WEEKDAY(F160:AJ160,2)=5)*((F161:AJ168="C")+(F161:AJ168="BP"))*(B161:B168=A173))</f>
        <v>0</v>
      </c>
      <c r="D173" s="32">
        <f>SUMPRODUCT((WEEKDAY(F160:AJ160,2)=6)*((F161:AJ168="C")+(F161:AJ168="BP"))*(B161:B168=A173))</f>
        <v>0</v>
      </c>
      <c r="E173" s="32">
        <f>SUMPRODUCT((WEEKDAY(F160:AJ160,2)=7)*((F161:AJ168="C")+(F161:AJ168="BP"))*(B161:B168=A173))</f>
        <v>0</v>
      </c>
    </row>
    <row r="174" spans="1:36">
      <c r="A174" s="14" t="s">
        <v>6</v>
      </c>
      <c r="B174" s="32">
        <f>SUMPRODUCT((WEEKDAY(F160:AJ160,2)=4)*((F161:AJ168="C")+(F161:AJ168="BP"))*(B161:B168=A174))</f>
        <v>0</v>
      </c>
      <c r="C174" s="32">
        <f>SUMPRODUCT((WEEKDAY(F160:AJ160,2)=5)*((F161:AJ168="C")+(F161:AJ168="BP"))*(B161:B168=A174))</f>
        <v>0</v>
      </c>
      <c r="D174" s="32">
        <f>SUMPRODUCT((WEEKDAY(F160:AJ160,2)=6)*((F161:AJ168="C")+(F161:AJ168="BP"))*(B161:B168=A174))</f>
        <v>0</v>
      </c>
      <c r="E174" s="32">
        <f>SUMPRODUCT((WEEKDAY(F160:AJ160,2)=7)*((F161:AJ168="C")+(F161:AJ168="BP"))*(B161:B168=A174))</f>
        <v>0</v>
      </c>
    </row>
    <row r="175" spans="1:36">
      <c r="A175" s="14" t="s">
        <v>8</v>
      </c>
      <c r="B175" s="32">
        <f t="shared" ref="B175" si="61">SUMPRODUCT((WEEKDAY(F163:AJ163,2)=4)*((F164:AJ171="C")+(F164:AJ171="BP"))*(B164:B171=A175))</f>
        <v>0</v>
      </c>
      <c r="C175" s="32">
        <f t="shared" ref="C175" si="62">SUMPRODUCT((WEEKDAY(F163:AJ163,2)=5)*((F164:AJ171="C")+(F164:AJ171="BP"))*(B164:B171=A175))</f>
        <v>0</v>
      </c>
      <c r="D175" s="32">
        <f t="shared" ref="D175" si="63">SUMPRODUCT((WEEKDAY(F163:AJ163,2)=6)*((F164:AJ171="C")+(F164:AJ171="BP"))*(B164:B171=A175))</f>
        <v>0</v>
      </c>
      <c r="E175" s="32">
        <f>SUMPRODUCT((WEEKDAY(F160:AJ160,2)=7)*((F161:AJ168="C")+(F161:AJ168="BP"))*(B161:B168=A175))</f>
        <v>0</v>
      </c>
    </row>
    <row r="176" spans="1:36">
      <c r="A176" s="14" t="s">
        <v>10</v>
      </c>
      <c r="B176" s="32">
        <f>SUMPRODUCT((WEEKDAY(F160:AJ160,2)=4)*((F161:AJ168="C")+(F161:AJ168="BP"))*(B161:B168=A176))</f>
        <v>1</v>
      </c>
      <c r="C176" s="32">
        <f>SUMPRODUCT((WEEKDAY(F160:AJ160,2)=5)*((F161:AJ168="C")+(F161:AJ168="BP"))*(B161:B168=A176))</f>
        <v>0</v>
      </c>
      <c r="D176" s="32">
        <f>SUMPRODUCT((WEEKDAY(F160:AJ160,2)=6)*((F161:AJ168="C")+(F161:AJ168="BP"))*(B161:B168=A176))</f>
        <v>0</v>
      </c>
      <c r="E176" s="32">
        <f>SUMPRODUCT((WEEKDAY(F160:AJ160,2)=7)*((F161:AJ168="C")+(F161:AJ168="BP"))*(B161:B168=A176))</f>
        <v>0</v>
      </c>
    </row>
    <row r="177" spans="1:37">
      <c r="B177" s="32"/>
      <c r="C177" s="32"/>
      <c r="D177" s="32"/>
      <c r="E177" s="32"/>
    </row>
    <row r="178" spans="1:37">
      <c r="B178" s="32"/>
      <c r="C178" s="32"/>
      <c r="D178" s="32"/>
      <c r="E178" s="32"/>
    </row>
    <row r="181" spans="1:37">
      <c r="A181" s="13">
        <f>config!D10</f>
        <v>43282</v>
      </c>
    </row>
    <row r="182" spans="1:37">
      <c r="A182" s="13">
        <f>config!E10</f>
        <v>43312</v>
      </c>
    </row>
    <row r="183" spans="1:37" ht="56.25">
      <c r="A183" s="13"/>
      <c r="B183" s="13"/>
      <c r="C183" s="13"/>
      <c r="D183" s="13"/>
      <c r="E183" s="13"/>
      <c r="F183" s="15">
        <f t="shared" ref="F183" si="64">A181</f>
        <v>43282</v>
      </c>
      <c r="G183" s="15">
        <f t="shared" ref="G183:AJ183" si="65">F183+1</f>
        <v>43283</v>
      </c>
      <c r="H183" s="15">
        <f t="shared" si="65"/>
        <v>43284</v>
      </c>
      <c r="I183" s="15">
        <f t="shared" si="65"/>
        <v>43285</v>
      </c>
      <c r="J183" s="15">
        <f t="shared" si="65"/>
        <v>43286</v>
      </c>
      <c r="K183" s="15">
        <f t="shared" si="65"/>
        <v>43287</v>
      </c>
      <c r="L183" s="15">
        <f t="shared" si="65"/>
        <v>43288</v>
      </c>
      <c r="M183" s="15">
        <f t="shared" si="65"/>
        <v>43289</v>
      </c>
      <c r="N183" s="15">
        <f t="shared" si="65"/>
        <v>43290</v>
      </c>
      <c r="O183" s="15">
        <f t="shared" si="65"/>
        <v>43291</v>
      </c>
      <c r="P183" s="15">
        <f t="shared" si="65"/>
        <v>43292</v>
      </c>
      <c r="Q183" s="15">
        <f t="shared" si="65"/>
        <v>43293</v>
      </c>
      <c r="R183" s="15">
        <f t="shared" si="65"/>
        <v>43294</v>
      </c>
      <c r="S183" s="15">
        <f t="shared" si="65"/>
        <v>43295</v>
      </c>
      <c r="T183" s="15">
        <f t="shared" si="65"/>
        <v>43296</v>
      </c>
      <c r="U183" s="15">
        <f t="shared" si="65"/>
        <v>43297</v>
      </c>
      <c r="V183" s="15">
        <f t="shared" si="65"/>
        <v>43298</v>
      </c>
      <c r="W183" s="15">
        <f t="shared" si="65"/>
        <v>43299</v>
      </c>
      <c r="X183" s="15">
        <f t="shared" si="65"/>
        <v>43300</v>
      </c>
      <c r="Y183" s="15">
        <f t="shared" si="65"/>
        <v>43301</v>
      </c>
      <c r="Z183" s="15">
        <f t="shared" si="65"/>
        <v>43302</v>
      </c>
      <c r="AA183" s="15">
        <f t="shared" si="65"/>
        <v>43303</v>
      </c>
      <c r="AB183" s="15">
        <f t="shared" si="65"/>
        <v>43304</v>
      </c>
      <c r="AC183" s="15">
        <f t="shared" si="65"/>
        <v>43305</v>
      </c>
      <c r="AD183" s="15">
        <f t="shared" si="65"/>
        <v>43306</v>
      </c>
      <c r="AE183" s="15">
        <f t="shared" si="65"/>
        <v>43307</v>
      </c>
      <c r="AF183" s="15">
        <f t="shared" si="65"/>
        <v>43308</v>
      </c>
      <c r="AG183" s="15">
        <f t="shared" si="65"/>
        <v>43309</v>
      </c>
      <c r="AH183" s="15">
        <f t="shared" si="65"/>
        <v>43310</v>
      </c>
      <c r="AI183" s="15">
        <f t="shared" si="65"/>
        <v>43311</v>
      </c>
      <c r="AJ183" s="15">
        <f t="shared" si="65"/>
        <v>43312</v>
      </c>
      <c r="AK183" s="13"/>
    </row>
    <row r="184" spans="1:37">
      <c r="A184" s="13"/>
      <c r="B184" s="13"/>
      <c r="C184" s="13"/>
      <c r="D184" s="13"/>
      <c r="E184" s="13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3"/>
    </row>
    <row r="185" spans="1:37">
      <c r="F185" s="36" t="s">
        <v>55</v>
      </c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3" t="s">
        <v>57</v>
      </c>
    </row>
    <row r="186" spans="1:37"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</row>
    <row r="187" spans="1:37"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</row>
    <row r="188" spans="1:37"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</row>
    <row r="189" spans="1:37">
      <c r="F189" s="16">
        <f t="shared" ref="F189:AG189" si="66">DAY(F183)</f>
        <v>1</v>
      </c>
      <c r="G189" s="16">
        <f t="shared" si="66"/>
        <v>2</v>
      </c>
      <c r="H189" s="16">
        <f t="shared" si="66"/>
        <v>3</v>
      </c>
      <c r="I189" s="16">
        <f t="shared" si="66"/>
        <v>4</v>
      </c>
      <c r="J189" s="16">
        <f t="shared" si="66"/>
        <v>5</v>
      </c>
      <c r="K189" s="16">
        <f t="shared" si="66"/>
        <v>6</v>
      </c>
      <c r="L189" s="16">
        <f t="shared" si="66"/>
        <v>7</v>
      </c>
      <c r="M189" s="16">
        <f t="shared" si="66"/>
        <v>8</v>
      </c>
      <c r="N189" s="16">
        <f t="shared" si="66"/>
        <v>9</v>
      </c>
      <c r="O189" s="16">
        <f t="shared" si="66"/>
        <v>10</v>
      </c>
      <c r="P189" s="16">
        <f t="shared" si="66"/>
        <v>11</v>
      </c>
      <c r="Q189" s="16">
        <f t="shared" si="66"/>
        <v>12</v>
      </c>
      <c r="R189" s="16">
        <f t="shared" si="66"/>
        <v>13</v>
      </c>
      <c r="S189" s="16">
        <f t="shared" si="66"/>
        <v>14</v>
      </c>
      <c r="T189" s="16">
        <f t="shared" si="66"/>
        <v>15</v>
      </c>
      <c r="U189" s="16">
        <f t="shared" si="66"/>
        <v>16</v>
      </c>
      <c r="V189" s="16">
        <f t="shared" si="66"/>
        <v>17</v>
      </c>
      <c r="W189" s="16">
        <f t="shared" si="66"/>
        <v>18</v>
      </c>
      <c r="X189" s="16">
        <f t="shared" si="66"/>
        <v>19</v>
      </c>
      <c r="Y189" s="16">
        <f t="shared" si="66"/>
        <v>20</v>
      </c>
      <c r="Z189" s="16">
        <f t="shared" si="66"/>
        <v>21</v>
      </c>
      <c r="AA189" s="16">
        <f t="shared" si="66"/>
        <v>22</v>
      </c>
      <c r="AB189" s="16">
        <f t="shared" si="66"/>
        <v>23</v>
      </c>
      <c r="AC189" s="16">
        <f t="shared" si="66"/>
        <v>24</v>
      </c>
      <c r="AD189" s="16">
        <f t="shared" si="66"/>
        <v>25</v>
      </c>
      <c r="AE189" s="16">
        <f t="shared" si="66"/>
        <v>26</v>
      </c>
      <c r="AF189" s="16">
        <f t="shared" si="66"/>
        <v>27</v>
      </c>
      <c r="AG189" s="16">
        <f t="shared" si="66"/>
        <v>28</v>
      </c>
      <c r="AH189" s="16">
        <f t="shared" ref="AH189:AJ189" si="67">IFERROR(DAY(AH183),"")</f>
        <v>29</v>
      </c>
      <c r="AI189" s="16">
        <f t="shared" si="67"/>
        <v>30</v>
      </c>
      <c r="AJ189" s="16">
        <f t="shared" si="67"/>
        <v>31</v>
      </c>
    </row>
    <row r="190" spans="1:37">
      <c r="B190" s="17" t="s">
        <v>47</v>
      </c>
      <c r="C190" s="18" t="s">
        <v>39</v>
      </c>
      <c r="D190" s="18" t="s">
        <v>38</v>
      </c>
      <c r="E190" s="17" t="s">
        <v>34</v>
      </c>
      <c r="F190" s="19">
        <f t="shared" ref="F190:AG190" si="68">WEEKDAY(F183)</f>
        <v>1</v>
      </c>
      <c r="G190" s="19">
        <f t="shared" si="68"/>
        <v>2</v>
      </c>
      <c r="H190" s="19">
        <f t="shared" si="68"/>
        <v>3</v>
      </c>
      <c r="I190" s="19">
        <f t="shared" si="68"/>
        <v>4</v>
      </c>
      <c r="J190" s="19">
        <f t="shared" si="68"/>
        <v>5</v>
      </c>
      <c r="K190" s="19">
        <f t="shared" si="68"/>
        <v>6</v>
      </c>
      <c r="L190" s="19">
        <f t="shared" si="68"/>
        <v>7</v>
      </c>
      <c r="M190" s="19">
        <f t="shared" si="68"/>
        <v>1</v>
      </c>
      <c r="N190" s="19">
        <f t="shared" si="68"/>
        <v>2</v>
      </c>
      <c r="O190" s="19">
        <f t="shared" si="68"/>
        <v>3</v>
      </c>
      <c r="P190" s="19">
        <f t="shared" si="68"/>
        <v>4</v>
      </c>
      <c r="Q190" s="19">
        <f t="shared" si="68"/>
        <v>5</v>
      </c>
      <c r="R190" s="19">
        <f t="shared" si="68"/>
        <v>6</v>
      </c>
      <c r="S190" s="19">
        <f t="shared" si="68"/>
        <v>7</v>
      </c>
      <c r="T190" s="19">
        <f t="shared" si="68"/>
        <v>1</v>
      </c>
      <c r="U190" s="19">
        <f t="shared" si="68"/>
        <v>2</v>
      </c>
      <c r="V190" s="19">
        <f t="shared" si="68"/>
        <v>3</v>
      </c>
      <c r="W190" s="19">
        <f t="shared" si="68"/>
        <v>4</v>
      </c>
      <c r="X190" s="19">
        <f t="shared" si="68"/>
        <v>5</v>
      </c>
      <c r="Y190" s="19">
        <f t="shared" si="68"/>
        <v>6</v>
      </c>
      <c r="Z190" s="19">
        <f t="shared" si="68"/>
        <v>7</v>
      </c>
      <c r="AA190" s="19">
        <f t="shared" si="68"/>
        <v>1</v>
      </c>
      <c r="AB190" s="19">
        <f t="shared" si="68"/>
        <v>2</v>
      </c>
      <c r="AC190" s="19">
        <f t="shared" si="68"/>
        <v>3</v>
      </c>
      <c r="AD190" s="19">
        <f t="shared" si="68"/>
        <v>4</v>
      </c>
      <c r="AE190" s="19">
        <f t="shared" si="68"/>
        <v>5</v>
      </c>
      <c r="AF190" s="19">
        <f t="shared" si="68"/>
        <v>6</v>
      </c>
      <c r="AG190" s="19">
        <f t="shared" si="68"/>
        <v>7</v>
      </c>
      <c r="AH190" s="19">
        <f t="shared" ref="AH190:AJ190" si="69">IFERROR(WEEKDAY(AH183),"")</f>
        <v>1</v>
      </c>
      <c r="AI190" s="19">
        <f t="shared" si="69"/>
        <v>2</v>
      </c>
      <c r="AJ190" s="19">
        <f t="shared" si="69"/>
        <v>3</v>
      </c>
    </row>
    <row r="191" spans="1:37">
      <c r="B191" s="20" t="str">
        <f>IF(config!A3&lt;&gt;"",config!A3,"")</f>
        <v>mr 1</v>
      </c>
      <c r="C191" s="21">
        <f t="shared" ref="C191:C195" si="70">COUNTIF(F191:AJ191,"bp")</f>
        <v>0</v>
      </c>
      <c r="D191" s="21">
        <f>COUNTIF(G191:AK191,"c")</f>
        <v>0</v>
      </c>
      <c r="E191" s="21">
        <f>SUM(C191,D191)</f>
        <v>0</v>
      </c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</row>
    <row r="192" spans="1:37">
      <c r="B192" s="20" t="str">
        <f>IF(config!A4&lt;&gt;"",config!A4,"")</f>
        <v>mr 2</v>
      </c>
      <c r="C192" s="21">
        <f t="shared" si="70"/>
        <v>0</v>
      </c>
      <c r="D192" s="21">
        <f>COUNTIF(G192:AK192,"c")</f>
        <v>0</v>
      </c>
      <c r="E192" s="21">
        <f t="shared" ref="E192:E195" si="71">SUM(C192,D192)</f>
        <v>0</v>
      </c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</row>
    <row r="193" spans="1:36">
      <c r="B193" s="20" t="str">
        <f>IF(config!A5&lt;&gt;"",config!A5,"")</f>
        <v>mr 3</v>
      </c>
      <c r="C193" s="21">
        <f t="shared" si="70"/>
        <v>0</v>
      </c>
      <c r="D193" s="21">
        <f>COUNTIF(G193:AK193,"c")</f>
        <v>0</v>
      </c>
      <c r="E193" s="21">
        <f t="shared" si="71"/>
        <v>0</v>
      </c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</row>
    <row r="194" spans="1:36">
      <c r="B194" s="20" t="str">
        <f>IF(config!A6&lt;&gt;"",config!A6,"")</f>
        <v>mr 4</v>
      </c>
      <c r="C194" s="21">
        <f t="shared" si="70"/>
        <v>0</v>
      </c>
      <c r="D194" s="21">
        <f>COUNTIF(G194:AK194,"c")</f>
        <v>0</v>
      </c>
      <c r="E194" s="21">
        <f t="shared" si="71"/>
        <v>0</v>
      </c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</row>
    <row r="195" spans="1:36">
      <c r="B195" s="20" t="str">
        <f>IF(config!A7&lt;&gt;"",config!A7,"")</f>
        <v>mr 5</v>
      </c>
      <c r="C195" s="21">
        <f t="shared" si="70"/>
        <v>0</v>
      </c>
      <c r="D195" s="21">
        <f>COUNTIF(G195:AK195,"c")</f>
        <v>0</v>
      </c>
      <c r="E195" s="21">
        <f t="shared" si="71"/>
        <v>0</v>
      </c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</row>
    <row r="196" spans="1:36">
      <c r="B196" s="23"/>
    </row>
    <row r="197" spans="1:36">
      <c r="B197" s="23"/>
    </row>
    <row r="199" spans="1:36">
      <c r="D199" s="24" t="s">
        <v>49</v>
      </c>
      <c r="E199" s="21">
        <f t="shared" ref="E199" si="72">SUM(E191:E195)</f>
        <v>0</v>
      </c>
      <c r="F199" s="25" t="s">
        <v>39</v>
      </c>
      <c r="G199" s="14" t="s">
        <v>40</v>
      </c>
      <c r="J199" s="26" t="s">
        <v>38</v>
      </c>
      <c r="K199" s="14" t="s">
        <v>35</v>
      </c>
      <c r="N199" s="27" t="s">
        <v>41</v>
      </c>
      <c r="O199" s="14" t="s">
        <v>45</v>
      </c>
      <c r="X199" s="28" t="s">
        <v>42</v>
      </c>
      <c r="Y199" s="14" t="s">
        <v>26</v>
      </c>
      <c r="AB199" s="29" t="s">
        <v>43</v>
      </c>
      <c r="AC199" s="14" t="s">
        <v>22</v>
      </c>
      <c r="AE199" s="30" t="s">
        <v>46</v>
      </c>
      <c r="AF199" s="14" t="s">
        <v>44</v>
      </c>
    </row>
    <row r="201" spans="1:36">
      <c r="B201" s="31" t="s">
        <v>25</v>
      </c>
      <c r="C201" s="14" t="s">
        <v>24</v>
      </c>
      <c r="D201" s="14" t="s">
        <v>27</v>
      </c>
      <c r="E201" s="14" t="s">
        <v>28</v>
      </c>
    </row>
    <row r="202" spans="1:36">
      <c r="A202" s="14" t="s">
        <v>1</v>
      </c>
      <c r="B202" s="32">
        <f>SUMPRODUCT((WEEKDAY(F190:AJ190,2)=4)*((F191:AJ198="C")+(F191:AJ198="BP"))*(B191:B198=A202))</f>
        <v>0</v>
      </c>
      <c r="C202" s="32">
        <f>SUMPRODUCT((WEEKDAY(F190:AJ190,2)=5)*((F191:AJ198="C")+(F191:AJ198="BP"))*(B191:B198=A202))</f>
        <v>0</v>
      </c>
      <c r="D202" s="32">
        <f>SUMPRODUCT((WEEKDAY(F190:AJ190,2)=6)*((F191:AJ198="C")+(F191:AJ198="BP"))*(B191:B198=A202))</f>
        <v>0</v>
      </c>
      <c r="E202" s="32">
        <f>SUMPRODUCT((WEEKDAY(F190:AJ190,2)=7)*((F191:AJ198="C")+(F191:AJ198="BP"))*(B191:B198=A202))</f>
        <v>0</v>
      </c>
    </row>
    <row r="203" spans="1:36">
      <c r="A203" s="14" t="s">
        <v>4</v>
      </c>
      <c r="B203" s="32">
        <f>SUMPRODUCT((WEEKDAY(F190:AJ190,2)=4)*((F191:AJ198="C")+(F191:AJ198="BP"))*(B191:B198=A203))</f>
        <v>0</v>
      </c>
      <c r="C203" s="32">
        <f>SUMPRODUCT((WEEKDAY(F190:AJ190,2)=5)*((F191:AJ198="C")+(F191:AJ198="BP"))*(B191:B198=A203))</f>
        <v>0</v>
      </c>
      <c r="D203" s="32">
        <f>SUMPRODUCT((WEEKDAY(F190:AJ190,2)=6)*((F191:AJ198="C")+(F191:AJ198="BP"))*(B191:B198=A203))</f>
        <v>0</v>
      </c>
      <c r="E203" s="32">
        <f>SUMPRODUCT((WEEKDAY(F190:AJ190,2)=7)*((F191:AJ198="C")+(F191:AJ198="BP"))*(B191:B198=A203))</f>
        <v>0</v>
      </c>
    </row>
    <row r="204" spans="1:36">
      <c r="A204" s="14" t="s">
        <v>6</v>
      </c>
      <c r="B204" s="32">
        <f>SUMPRODUCT((WEEKDAY(F190:AJ190,2)=4)*((F191:AJ198="C")+(F191:AJ198="BP"))*(B191:B198=A204))</f>
        <v>0</v>
      </c>
      <c r="C204" s="32">
        <f>SUMPRODUCT((WEEKDAY(F190:AJ190,2)=5)*((F191:AJ198="C")+(F191:AJ198="BP"))*(B191:B198=A204))</f>
        <v>0</v>
      </c>
      <c r="D204" s="32">
        <f>SUMPRODUCT((WEEKDAY(F190:AJ190,2)=6)*((F191:AJ198="C")+(F191:AJ198="BP"))*(B191:B198=A204))</f>
        <v>0</v>
      </c>
      <c r="E204" s="32">
        <f>SUMPRODUCT((WEEKDAY(F190:AJ190,2)=7)*((F191:AJ198="C")+(F191:AJ198="BP"))*(B191:B198=A204))</f>
        <v>0</v>
      </c>
    </row>
    <row r="205" spans="1:36">
      <c r="A205" s="14" t="s">
        <v>8</v>
      </c>
      <c r="B205" s="32">
        <f t="shared" ref="B205" si="73">SUMPRODUCT((WEEKDAY(F193:AJ193,2)=4)*((F194:AJ201="C")+(F194:AJ201="BP"))*(B194:B201=A205))</f>
        <v>0</v>
      </c>
      <c r="C205" s="32">
        <f t="shared" ref="C205" si="74">SUMPRODUCT((WEEKDAY(F193:AJ193,2)=5)*((F194:AJ201="C")+(F194:AJ201="BP"))*(B194:B201=A205))</f>
        <v>0</v>
      </c>
      <c r="D205" s="32">
        <f t="shared" ref="D205" si="75">SUMPRODUCT((WEEKDAY(F193:AJ193,2)=6)*((F194:AJ201="C")+(F194:AJ201="BP"))*(B194:B201=A205))</f>
        <v>0</v>
      </c>
      <c r="E205" s="32">
        <f>SUMPRODUCT((WEEKDAY(F190:AJ190,2)=7)*((F191:AJ198="C")+(F191:AJ198="BP"))*(B191:B198=A205))</f>
        <v>0</v>
      </c>
    </row>
    <row r="206" spans="1:36">
      <c r="A206" s="14" t="s">
        <v>10</v>
      </c>
      <c r="B206" s="32">
        <f>SUMPRODUCT((WEEKDAY(F190:AJ190,2)=4)*((F191:AJ198="C")+(F191:AJ198="BP"))*(B191:B198=A206))</f>
        <v>0</v>
      </c>
      <c r="C206" s="32">
        <f>SUMPRODUCT((WEEKDAY(F190:AJ190,2)=5)*((F191:AJ198="C")+(F191:AJ198="BP"))*(B191:B198=A206))</f>
        <v>0</v>
      </c>
      <c r="D206" s="32">
        <f>SUMPRODUCT((WEEKDAY(F190:AJ190,2)=6)*((F191:AJ198="C")+(F191:AJ198="BP"))*(B191:B198=A206))</f>
        <v>0</v>
      </c>
      <c r="E206" s="32">
        <f>SUMPRODUCT((WEEKDAY(F190:AJ190,2)=7)*((F191:AJ198="C")+(F191:AJ198="BP"))*(B191:B198=A206))</f>
        <v>0</v>
      </c>
    </row>
    <row r="207" spans="1:36">
      <c r="B207" s="32"/>
      <c r="C207" s="32"/>
      <c r="D207" s="32"/>
      <c r="E207" s="32"/>
    </row>
    <row r="208" spans="1:36">
      <c r="B208" s="32"/>
      <c r="C208" s="32"/>
      <c r="D208" s="32"/>
      <c r="E208" s="32"/>
    </row>
    <row r="211" spans="1:37">
      <c r="A211" s="13">
        <f>config!D11</f>
        <v>43313</v>
      </c>
    </row>
    <row r="212" spans="1:37">
      <c r="A212" s="13">
        <f>config!E11</f>
        <v>43343</v>
      </c>
    </row>
    <row r="213" spans="1:37" ht="56.25">
      <c r="A213" s="13"/>
      <c r="B213" s="13"/>
      <c r="C213" s="13"/>
      <c r="D213" s="13"/>
      <c r="E213" s="13"/>
      <c r="F213" s="15">
        <f t="shared" ref="F213" si="76">A211</f>
        <v>43313</v>
      </c>
      <c r="G213" s="15">
        <f t="shared" ref="G213:AJ213" si="77">F213+1</f>
        <v>43314</v>
      </c>
      <c r="H213" s="15">
        <f t="shared" si="77"/>
        <v>43315</v>
      </c>
      <c r="I213" s="15">
        <f t="shared" si="77"/>
        <v>43316</v>
      </c>
      <c r="J213" s="15">
        <f t="shared" si="77"/>
        <v>43317</v>
      </c>
      <c r="K213" s="15">
        <f t="shared" si="77"/>
        <v>43318</v>
      </c>
      <c r="L213" s="15">
        <f t="shared" si="77"/>
        <v>43319</v>
      </c>
      <c r="M213" s="15">
        <f t="shared" si="77"/>
        <v>43320</v>
      </c>
      <c r="N213" s="15">
        <f t="shared" si="77"/>
        <v>43321</v>
      </c>
      <c r="O213" s="15">
        <f t="shared" si="77"/>
        <v>43322</v>
      </c>
      <c r="P213" s="15">
        <f t="shared" si="77"/>
        <v>43323</v>
      </c>
      <c r="Q213" s="15">
        <f t="shared" si="77"/>
        <v>43324</v>
      </c>
      <c r="R213" s="15">
        <f t="shared" si="77"/>
        <v>43325</v>
      </c>
      <c r="S213" s="15">
        <f t="shared" si="77"/>
        <v>43326</v>
      </c>
      <c r="T213" s="15">
        <f t="shared" si="77"/>
        <v>43327</v>
      </c>
      <c r="U213" s="15">
        <f t="shared" si="77"/>
        <v>43328</v>
      </c>
      <c r="V213" s="15">
        <f t="shared" si="77"/>
        <v>43329</v>
      </c>
      <c r="W213" s="15">
        <f t="shared" si="77"/>
        <v>43330</v>
      </c>
      <c r="X213" s="15">
        <f t="shared" si="77"/>
        <v>43331</v>
      </c>
      <c r="Y213" s="15">
        <f t="shared" si="77"/>
        <v>43332</v>
      </c>
      <c r="Z213" s="15">
        <f t="shared" si="77"/>
        <v>43333</v>
      </c>
      <c r="AA213" s="15">
        <f t="shared" si="77"/>
        <v>43334</v>
      </c>
      <c r="AB213" s="15">
        <f t="shared" si="77"/>
        <v>43335</v>
      </c>
      <c r="AC213" s="15">
        <f t="shared" si="77"/>
        <v>43336</v>
      </c>
      <c r="AD213" s="15">
        <f t="shared" si="77"/>
        <v>43337</v>
      </c>
      <c r="AE213" s="15">
        <f t="shared" si="77"/>
        <v>43338</v>
      </c>
      <c r="AF213" s="15">
        <f t="shared" si="77"/>
        <v>43339</v>
      </c>
      <c r="AG213" s="15">
        <f t="shared" si="77"/>
        <v>43340</v>
      </c>
      <c r="AH213" s="15">
        <f t="shared" si="77"/>
        <v>43341</v>
      </c>
      <c r="AI213" s="15">
        <f t="shared" si="77"/>
        <v>43342</v>
      </c>
      <c r="AJ213" s="15">
        <f t="shared" si="77"/>
        <v>43343</v>
      </c>
      <c r="AK213" s="13"/>
    </row>
    <row r="214" spans="1:37">
      <c r="A214" s="13"/>
      <c r="B214" s="13"/>
      <c r="C214" s="13"/>
      <c r="D214" s="13"/>
      <c r="E214" s="13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3"/>
    </row>
    <row r="215" spans="1:37">
      <c r="F215" s="36" t="s">
        <v>56</v>
      </c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6"/>
      <c r="AJ215" s="36"/>
      <c r="AK215" s="33" t="s">
        <v>57</v>
      </c>
    </row>
    <row r="216" spans="1:37"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</row>
    <row r="217" spans="1:37"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</row>
    <row r="218" spans="1:37"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</row>
    <row r="219" spans="1:37">
      <c r="F219" s="16">
        <f t="shared" ref="F219:AG219" si="78">DAY(F213)</f>
        <v>1</v>
      </c>
      <c r="G219" s="16">
        <f t="shared" si="78"/>
        <v>2</v>
      </c>
      <c r="H219" s="16">
        <f t="shared" si="78"/>
        <v>3</v>
      </c>
      <c r="I219" s="16">
        <f t="shared" si="78"/>
        <v>4</v>
      </c>
      <c r="J219" s="16">
        <f t="shared" si="78"/>
        <v>5</v>
      </c>
      <c r="K219" s="16">
        <f t="shared" si="78"/>
        <v>6</v>
      </c>
      <c r="L219" s="16">
        <f t="shared" si="78"/>
        <v>7</v>
      </c>
      <c r="M219" s="16">
        <f t="shared" si="78"/>
        <v>8</v>
      </c>
      <c r="N219" s="16">
        <f t="shared" si="78"/>
        <v>9</v>
      </c>
      <c r="O219" s="16">
        <f t="shared" si="78"/>
        <v>10</v>
      </c>
      <c r="P219" s="16">
        <f t="shared" si="78"/>
        <v>11</v>
      </c>
      <c r="Q219" s="16">
        <f t="shared" si="78"/>
        <v>12</v>
      </c>
      <c r="R219" s="16">
        <f t="shared" si="78"/>
        <v>13</v>
      </c>
      <c r="S219" s="16">
        <f t="shared" si="78"/>
        <v>14</v>
      </c>
      <c r="T219" s="16">
        <f t="shared" si="78"/>
        <v>15</v>
      </c>
      <c r="U219" s="16">
        <f t="shared" si="78"/>
        <v>16</v>
      </c>
      <c r="V219" s="16">
        <f t="shared" si="78"/>
        <v>17</v>
      </c>
      <c r="W219" s="16">
        <f t="shared" si="78"/>
        <v>18</v>
      </c>
      <c r="X219" s="16">
        <f t="shared" si="78"/>
        <v>19</v>
      </c>
      <c r="Y219" s="16">
        <f t="shared" si="78"/>
        <v>20</v>
      </c>
      <c r="Z219" s="16">
        <f t="shared" si="78"/>
        <v>21</v>
      </c>
      <c r="AA219" s="16">
        <f t="shared" si="78"/>
        <v>22</v>
      </c>
      <c r="AB219" s="16">
        <f t="shared" si="78"/>
        <v>23</v>
      </c>
      <c r="AC219" s="16">
        <f t="shared" si="78"/>
        <v>24</v>
      </c>
      <c r="AD219" s="16">
        <f t="shared" si="78"/>
        <v>25</v>
      </c>
      <c r="AE219" s="16">
        <f t="shared" si="78"/>
        <v>26</v>
      </c>
      <c r="AF219" s="16">
        <f t="shared" si="78"/>
        <v>27</v>
      </c>
      <c r="AG219" s="16">
        <f t="shared" si="78"/>
        <v>28</v>
      </c>
      <c r="AH219" s="16">
        <f t="shared" ref="AH219:AJ219" si="79">IFERROR(DAY(AH213),"")</f>
        <v>29</v>
      </c>
      <c r="AI219" s="16">
        <f t="shared" si="79"/>
        <v>30</v>
      </c>
      <c r="AJ219" s="16">
        <f t="shared" si="79"/>
        <v>31</v>
      </c>
    </row>
    <row r="220" spans="1:37">
      <c r="B220" s="17" t="s">
        <v>47</v>
      </c>
      <c r="C220" s="18" t="s">
        <v>39</v>
      </c>
      <c r="D220" s="18" t="s">
        <v>38</v>
      </c>
      <c r="E220" s="17" t="s">
        <v>34</v>
      </c>
      <c r="F220" s="19">
        <f t="shared" ref="F220:AG220" si="80">WEEKDAY(F213)</f>
        <v>4</v>
      </c>
      <c r="G220" s="19">
        <f t="shared" si="80"/>
        <v>5</v>
      </c>
      <c r="H220" s="19">
        <f t="shared" si="80"/>
        <v>6</v>
      </c>
      <c r="I220" s="19">
        <f t="shared" si="80"/>
        <v>7</v>
      </c>
      <c r="J220" s="19">
        <f t="shared" si="80"/>
        <v>1</v>
      </c>
      <c r="K220" s="19">
        <f t="shared" si="80"/>
        <v>2</v>
      </c>
      <c r="L220" s="19">
        <f t="shared" si="80"/>
        <v>3</v>
      </c>
      <c r="M220" s="19">
        <f t="shared" si="80"/>
        <v>4</v>
      </c>
      <c r="N220" s="19">
        <f t="shared" si="80"/>
        <v>5</v>
      </c>
      <c r="O220" s="19">
        <f t="shared" si="80"/>
        <v>6</v>
      </c>
      <c r="P220" s="19">
        <f t="shared" si="80"/>
        <v>7</v>
      </c>
      <c r="Q220" s="19">
        <f t="shared" si="80"/>
        <v>1</v>
      </c>
      <c r="R220" s="19">
        <f t="shared" si="80"/>
        <v>2</v>
      </c>
      <c r="S220" s="19">
        <f t="shared" si="80"/>
        <v>3</v>
      </c>
      <c r="T220" s="19">
        <f t="shared" si="80"/>
        <v>4</v>
      </c>
      <c r="U220" s="19">
        <f t="shared" si="80"/>
        <v>5</v>
      </c>
      <c r="V220" s="19">
        <f t="shared" si="80"/>
        <v>6</v>
      </c>
      <c r="W220" s="19">
        <f t="shared" si="80"/>
        <v>7</v>
      </c>
      <c r="X220" s="19">
        <f t="shared" si="80"/>
        <v>1</v>
      </c>
      <c r="Y220" s="19">
        <f t="shared" si="80"/>
        <v>2</v>
      </c>
      <c r="Z220" s="19">
        <f t="shared" si="80"/>
        <v>3</v>
      </c>
      <c r="AA220" s="19">
        <f t="shared" si="80"/>
        <v>4</v>
      </c>
      <c r="AB220" s="19">
        <f t="shared" si="80"/>
        <v>5</v>
      </c>
      <c r="AC220" s="19">
        <f t="shared" si="80"/>
        <v>6</v>
      </c>
      <c r="AD220" s="19">
        <f t="shared" si="80"/>
        <v>7</v>
      </c>
      <c r="AE220" s="19">
        <f t="shared" si="80"/>
        <v>1</v>
      </c>
      <c r="AF220" s="19">
        <f t="shared" si="80"/>
        <v>2</v>
      </c>
      <c r="AG220" s="19">
        <f t="shared" si="80"/>
        <v>3</v>
      </c>
      <c r="AH220" s="19">
        <f t="shared" ref="AH220:AJ220" si="81">IFERROR(WEEKDAY(AH213),"")</f>
        <v>4</v>
      </c>
      <c r="AI220" s="19">
        <f t="shared" si="81"/>
        <v>5</v>
      </c>
      <c r="AJ220" s="19">
        <f t="shared" si="81"/>
        <v>6</v>
      </c>
    </row>
    <row r="221" spans="1:37">
      <c r="B221" s="20" t="str">
        <f>IF(config!A3&lt;&gt;"",config!A3,"")</f>
        <v>mr 1</v>
      </c>
      <c r="C221" s="21">
        <f t="shared" ref="C221:C225" si="82">COUNTIF(F221:AJ221,"bp")</f>
        <v>0</v>
      </c>
      <c r="D221" s="21">
        <f>COUNTIF(G221:AK221,"c")</f>
        <v>0</v>
      </c>
      <c r="E221" s="21">
        <f>SUM(C221,D221)</f>
        <v>0</v>
      </c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</row>
    <row r="222" spans="1:37">
      <c r="B222" s="20" t="str">
        <f>IF(config!A4&lt;&gt;"",config!A4,"")</f>
        <v>mr 2</v>
      </c>
      <c r="C222" s="21">
        <f t="shared" si="82"/>
        <v>0</v>
      </c>
      <c r="D222" s="21">
        <f>COUNTIF(G222:AK222,"c")</f>
        <v>0</v>
      </c>
      <c r="E222" s="21">
        <f t="shared" ref="E222:E225" si="83">SUM(C222,D222)</f>
        <v>0</v>
      </c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</row>
    <row r="223" spans="1:37">
      <c r="B223" s="20" t="str">
        <f>IF(config!A5&lt;&gt;"",config!A5,"")</f>
        <v>mr 3</v>
      </c>
      <c r="C223" s="21">
        <f t="shared" si="82"/>
        <v>0</v>
      </c>
      <c r="D223" s="21">
        <f>COUNTIF(G223:AK223,"c")</f>
        <v>0</v>
      </c>
      <c r="E223" s="21">
        <f t="shared" si="83"/>
        <v>0</v>
      </c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</row>
    <row r="224" spans="1:37">
      <c r="B224" s="20" t="str">
        <f>IF(config!A6&lt;&gt;"",config!A6,"")</f>
        <v>mr 4</v>
      </c>
      <c r="C224" s="21">
        <f t="shared" si="82"/>
        <v>0</v>
      </c>
      <c r="D224" s="21">
        <f>COUNTIF(G224:AK224,"c")</f>
        <v>0</v>
      </c>
      <c r="E224" s="21">
        <f t="shared" si="83"/>
        <v>0</v>
      </c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</row>
    <row r="225" spans="1:36">
      <c r="B225" s="20" t="str">
        <f>IF(config!A7&lt;&gt;"",config!A7,"")</f>
        <v>mr 5</v>
      </c>
      <c r="C225" s="21">
        <f t="shared" si="82"/>
        <v>0</v>
      </c>
      <c r="D225" s="21">
        <f>COUNTIF(G225:AK225,"c")</f>
        <v>0</v>
      </c>
      <c r="E225" s="21">
        <f t="shared" si="83"/>
        <v>0</v>
      </c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</row>
    <row r="226" spans="1:36">
      <c r="B226" s="23"/>
    </row>
    <row r="227" spans="1:36">
      <c r="B227" s="23"/>
    </row>
    <row r="229" spans="1:36">
      <c r="D229" s="24" t="s">
        <v>49</v>
      </c>
      <c r="E229" s="21">
        <f t="shared" ref="E229" si="84">SUM(E221:E225)</f>
        <v>0</v>
      </c>
      <c r="F229" s="25" t="s">
        <v>39</v>
      </c>
      <c r="G229" s="14" t="s">
        <v>40</v>
      </c>
      <c r="J229" s="26" t="s">
        <v>38</v>
      </c>
      <c r="K229" s="14" t="s">
        <v>35</v>
      </c>
      <c r="N229" s="27" t="s">
        <v>41</v>
      </c>
      <c r="O229" s="14" t="s">
        <v>45</v>
      </c>
      <c r="X229" s="28" t="s">
        <v>42</v>
      </c>
      <c r="Y229" s="14" t="s">
        <v>26</v>
      </c>
      <c r="AB229" s="29" t="s">
        <v>43</v>
      </c>
      <c r="AC229" s="14" t="s">
        <v>22</v>
      </c>
      <c r="AE229" s="30" t="s">
        <v>46</v>
      </c>
      <c r="AF229" s="14" t="s">
        <v>44</v>
      </c>
    </row>
    <row r="231" spans="1:36">
      <c r="B231" s="31" t="s">
        <v>25</v>
      </c>
      <c r="C231" s="14" t="s">
        <v>24</v>
      </c>
      <c r="D231" s="14" t="s">
        <v>27</v>
      </c>
      <c r="E231" s="14" t="s">
        <v>28</v>
      </c>
    </row>
    <row r="232" spans="1:36">
      <c r="A232" s="14" t="s">
        <v>1</v>
      </c>
      <c r="B232" s="32">
        <f>SUMPRODUCT((WEEKDAY(F220:AJ220,2)=4)*((F221:AJ228="C")+(F221:AJ228="BP"))*(B221:B228=A232))</f>
        <v>0</v>
      </c>
      <c r="C232" s="32">
        <f>SUMPRODUCT((WEEKDAY(F220:AJ220,2)=5)*((F221:AJ228="C")+(F221:AJ228="BP"))*(B221:B228=A232))</f>
        <v>0</v>
      </c>
      <c r="D232" s="32">
        <f>SUMPRODUCT((WEEKDAY(F220:AJ220,2)=6)*((F221:AJ228="C")+(F221:AJ228="BP"))*(B221:B228=A232))</f>
        <v>0</v>
      </c>
      <c r="E232" s="32">
        <f>SUMPRODUCT((WEEKDAY(F220:AJ220,2)=7)*((F221:AJ228="C")+(F221:AJ228="BP"))*(B221:B228=A232))</f>
        <v>0</v>
      </c>
    </row>
    <row r="233" spans="1:36">
      <c r="A233" s="14" t="s">
        <v>4</v>
      </c>
      <c r="B233" s="32">
        <f>SUMPRODUCT((WEEKDAY(F220:AJ220,2)=4)*((F221:AJ228="C")+(F221:AJ228="BP"))*(B221:B228=A233))</f>
        <v>0</v>
      </c>
      <c r="C233" s="32">
        <f>SUMPRODUCT((WEEKDAY(F220:AJ220,2)=5)*((F221:AJ228="C")+(F221:AJ228="BP"))*(B221:B228=A233))</f>
        <v>0</v>
      </c>
      <c r="D233" s="32">
        <f>SUMPRODUCT((WEEKDAY(F220:AJ220,2)=6)*((F221:AJ228="C")+(F221:AJ228="BP"))*(B221:B228=A233))</f>
        <v>0</v>
      </c>
      <c r="E233" s="32">
        <f>SUMPRODUCT((WEEKDAY(F220:AJ220,2)=7)*((F221:AJ228="C")+(F221:AJ228="BP"))*(B221:B228=A233))</f>
        <v>0</v>
      </c>
    </row>
    <row r="234" spans="1:36">
      <c r="A234" s="14" t="s">
        <v>6</v>
      </c>
      <c r="B234" s="32">
        <f>SUMPRODUCT((WEEKDAY(F220:AJ220,2)=4)*((F221:AJ228="C")+(F221:AJ228="BP"))*(B221:B228=A234))</f>
        <v>0</v>
      </c>
      <c r="C234" s="32">
        <f>SUMPRODUCT((WEEKDAY(F220:AJ220,2)=5)*((F221:AJ228="C")+(F221:AJ228="BP"))*(B221:B228=A234))</f>
        <v>0</v>
      </c>
      <c r="D234" s="32">
        <f>SUMPRODUCT((WEEKDAY(F220:AJ220,2)=6)*((F221:AJ228="C")+(F221:AJ228="BP"))*(B221:B228=A234))</f>
        <v>0</v>
      </c>
      <c r="E234" s="32">
        <f>SUMPRODUCT((WEEKDAY(F220:AJ220,2)=7)*((F221:AJ228="C")+(F221:AJ228="BP"))*(B221:B228=A234))</f>
        <v>0</v>
      </c>
    </row>
    <row r="235" spans="1:36">
      <c r="A235" s="14" t="s">
        <v>8</v>
      </c>
      <c r="B235" s="32">
        <f t="shared" ref="B235" si="85">SUMPRODUCT((WEEKDAY(F223:AJ223,2)=4)*((F224:AJ231="C")+(F224:AJ231="BP"))*(B224:B231=A235))</f>
        <v>0</v>
      </c>
      <c r="C235" s="32">
        <f t="shared" ref="C235" si="86">SUMPRODUCT((WEEKDAY(F223:AJ223,2)=5)*((F224:AJ231="C")+(F224:AJ231="BP"))*(B224:B231=A235))</f>
        <v>0</v>
      </c>
      <c r="D235" s="32">
        <f t="shared" ref="D235" si="87">SUMPRODUCT((WEEKDAY(F223:AJ223,2)=6)*((F224:AJ231="C")+(F224:AJ231="BP"))*(B224:B231=A235))</f>
        <v>0</v>
      </c>
      <c r="E235" s="32">
        <f>SUMPRODUCT((WEEKDAY(F220:AJ220,2)=7)*((F221:AJ228="C")+(F221:AJ228="BP"))*(B221:B228=A235))</f>
        <v>0</v>
      </c>
    </row>
    <row r="236" spans="1:36">
      <c r="A236" s="14" t="s">
        <v>10</v>
      </c>
      <c r="B236" s="32">
        <f>SUMPRODUCT((WEEKDAY(F220:AJ220,2)=4)*((F221:AJ228="C")+(F221:AJ228="BP"))*(B221:B228=A236))</f>
        <v>0</v>
      </c>
      <c r="C236" s="32">
        <f>SUMPRODUCT((WEEKDAY(F220:AJ220,2)=5)*((F221:AJ228="C")+(F221:AJ228="BP"))*(B221:B228=A236))</f>
        <v>0</v>
      </c>
      <c r="D236" s="32">
        <f>SUMPRODUCT((WEEKDAY(F220:AJ220,2)=6)*((F221:AJ228="C")+(F221:AJ228="BP"))*(B221:B228=A236))</f>
        <v>0</v>
      </c>
      <c r="E236" s="32">
        <f>SUMPRODUCT((WEEKDAY(F220:AJ220,2)=7)*((F221:AJ228="C")+(F221:AJ228="BP"))*(B221:B228=A236))</f>
        <v>0</v>
      </c>
    </row>
    <row r="237" spans="1:36">
      <c r="B237" s="32"/>
      <c r="C237" s="32"/>
      <c r="D237" s="32"/>
      <c r="E237" s="32"/>
    </row>
    <row r="238" spans="1:36">
      <c r="B238" s="32"/>
      <c r="C238" s="32"/>
      <c r="D238" s="32"/>
      <c r="E238" s="32"/>
    </row>
    <row r="241" spans="1:37">
      <c r="A241" s="13">
        <f>config!D12</f>
        <v>43344</v>
      </c>
    </row>
    <row r="242" spans="1:37">
      <c r="A242" s="13">
        <f>config!E12</f>
        <v>43373</v>
      </c>
    </row>
    <row r="243" spans="1:37" ht="56.25">
      <c r="A243" s="13"/>
      <c r="B243" s="13"/>
      <c r="C243" s="13"/>
      <c r="D243" s="13"/>
      <c r="E243" s="13"/>
      <c r="F243" s="15">
        <f t="shared" ref="F243" si="88">A241</f>
        <v>43344</v>
      </c>
      <c r="G243" s="15">
        <f t="shared" ref="G243:AJ243" si="89">F243+1</f>
        <v>43345</v>
      </c>
      <c r="H243" s="15">
        <f t="shared" si="89"/>
        <v>43346</v>
      </c>
      <c r="I243" s="15">
        <f t="shared" si="89"/>
        <v>43347</v>
      </c>
      <c r="J243" s="15">
        <f t="shared" si="89"/>
        <v>43348</v>
      </c>
      <c r="K243" s="15">
        <f t="shared" si="89"/>
        <v>43349</v>
      </c>
      <c r="L243" s="15">
        <f t="shared" si="89"/>
        <v>43350</v>
      </c>
      <c r="M243" s="15">
        <f t="shared" si="89"/>
        <v>43351</v>
      </c>
      <c r="N243" s="15">
        <f t="shared" si="89"/>
        <v>43352</v>
      </c>
      <c r="O243" s="15">
        <f t="shared" si="89"/>
        <v>43353</v>
      </c>
      <c r="P243" s="15">
        <f t="shared" si="89"/>
        <v>43354</v>
      </c>
      <c r="Q243" s="15">
        <f t="shared" si="89"/>
        <v>43355</v>
      </c>
      <c r="R243" s="15">
        <f t="shared" si="89"/>
        <v>43356</v>
      </c>
      <c r="S243" s="15">
        <f t="shared" si="89"/>
        <v>43357</v>
      </c>
      <c r="T243" s="15">
        <f t="shared" si="89"/>
        <v>43358</v>
      </c>
      <c r="U243" s="15">
        <f t="shared" si="89"/>
        <v>43359</v>
      </c>
      <c r="V243" s="15">
        <f t="shared" si="89"/>
        <v>43360</v>
      </c>
      <c r="W243" s="15">
        <f t="shared" si="89"/>
        <v>43361</v>
      </c>
      <c r="X243" s="15">
        <f t="shared" si="89"/>
        <v>43362</v>
      </c>
      <c r="Y243" s="15">
        <f t="shared" si="89"/>
        <v>43363</v>
      </c>
      <c r="Z243" s="15">
        <f t="shared" si="89"/>
        <v>43364</v>
      </c>
      <c r="AA243" s="15">
        <f t="shared" si="89"/>
        <v>43365</v>
      </c>
      <c r="AB243" s="15">
        <f t="shared" si="89"/>
        <v>43366</v>
      </c>
      <c r="AC243" s="15">
        <f t="shared" si="89"/>
        <v>43367</v>
      </c>
      <c r="AD243" s="15">
        <f t="shared" si="89"/>
        <v>43368</v>
      </c>
      <c r="AE243" s="15">
        <f t="shared" si="89"/>
        <v>43369</v>
      </c>
      <c r="AF243" s="15">
        <f t="shared" si="89"/>
        <v>43370</v>
      </c>
      <c r="AG243" s="15">
        <f t="shared" si="89"/>
        <v>43371</v>
      </c>
      <c r="AH243" s="15">
        <f t="shared" si="89"/>
        <v>43372</v>
      </c>
      <c r="AI243" s="15">
        <f t="shared" si="89"/>
        <v>43373</v>
      </c>
      <c r="AJ243" s="15">
        <f t="shared" si="89"/>
        <v>43374</v>
      </c>
      <c r="AK243" s="13"/>
    </row>
    <row r="244" spans="1:37">
      <c r="A244" s="13"/>
      <c r="B244" s="13"/>
      <c r="C244" s="13"/>
      <c r="D244" s="13"/>
      <c r="E244" s="13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3"/>
    </row>
    <row r="245" spans="1:37">
      <c r="F245" s="36" t="s">
        <v>57</v>
      </c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6"/>
      <c r="AJ245" s="36"/>
      <c r="AK245" s="33" t="s">
        <v>57</v>
      </c>
    </row>
    <row r="246" spans="1:37"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36"/>
      <c r="AJ246" s="36"/>
    </row>
    <row r="247" spans="1:37"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  <c r="AI247" s="36"/>
      <c r="AJ247" s="36"/>
    </row>
    <row r="248" spans="1:37"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</row>
    <row r="249" spans="1:37">
      <c r="F249" s="16">
        <f t="shared" ref="F249:AG249" si="90">DAY(F243)</f>
        <v>1</v>
      </c>
      <c r="G249" s="16">
        <f t="shared" si="90"/>
        <v>2</v>
      </c>
      <c r="H249" s="16">
        <f t="shared" si="90"/>
        <v>3</v>
      </c>
      <c r="I249" s="16">
        <f t="shared" si="90"/>
        <v>4</v>
      </c>
      <c r="J249" s="16">
        <f t="shared" si="90"/>
        <v>5</v>
      </c>
      <c r="K249" s="16">
        <f t="shared" si="90"/>
        <v>6</v>
      </c>
      <c r="L249" s="16">
        <f t="shared" si="90"/>
        <v>7</v>
      </c>
      <c r="M249" s="16">
        <f t="shared" si="90"/>
        <v>8</v>
      </c>
      <c r="N249" s="16">
        <f t="shared" si="90"/>
        <v>9</v>
      </c>
      <c r="O249" s="16">
        <f t="shared" si="90"/>
        <v>10</v>
      </c>
      <c r="P249" s="16">
        <f t="shared" si="90"/>
        <v>11</v>
      </c>
      <c r="Q249" s="16">
        <f t="shared" si="90"/>
        <v>12</v>
      </c>
      <c r="R249" s="16">
        <f t="shared" si="90"/>
        <v>13</v>
      </c>
      <c r="S249" s="16">
        <f t="shared" si="90"/>
        <v>14</v>
      </c>
      <c r="T249" s="16">
        <f t="shared" si="90"/>
        <v>15</v>
      </c>
      <c r="U249" s="16">
        <f t="shared" si="90"/>
        <v>16</v>
      </c>
      <c r="V249" s="16">
        <f t="shared" si="90"/>
        <v>17</v>
      </c>
      <c r="W249" s="16">
        <f t="shared" si="90"/>
        <v>18</v>
      </c>
      <c r="X249" s="16">
        <f t="shared" si="90"/>
        <v>19</v>
      </c>
      <c r="Y249" s="16">
        <f t="shared" si="90"/>
        <v>20</v>
      </c>
      <c r="Z249" s="16">
        <f t="shared" si="90"/>
        <v>21</v>
      </c>
      <c r="AA249" s="16">
        <f t="shared" si="90"/>
        <v>22</v>
      </c>
      <c r="AB249" s="16">
        <f t="shared" si="90"/>
        <v>23</v>
      </c>
      <c r="AC249" s="16">
        <f t="shared" si="90"/>
        <v>24</v>
      </c>
      <c r="AD249" s="16">
        <f t="shared" si="90"/>
        <v>25</v>
      </c>
      <c r="AE249" s="16">
        <f t="shared" si="90"/>
        <v>26</v>
      </c>
      <c r="AF249" s="16">
        <f t="shared" si="90"/>
        <v>27</v>
      </c>
      <c r="AG249" s="16">
        <f t="shared" si="90"/>
        <v>28</v>
      </c>
      <c r="AH249" s="16">
        <f t="shared" ref="AH249:AJ249" si="91">IFERROR(DAY(AH243),"")</f>
        <v>29</v>
      </c>
      <c r="AI249" s="16">
        <f t="shared" si="91"/>
        <v>30</v>
      </c>
      <c r="AJ249" s="16">
        <f t="shared" si="91"/>
        <v>1</v>
      </c>
    </row>
    <row r="250" spans="1:37">
      <c r="B250" s="17" t="s">
        <v>47</v>
      </c>
      <c r="C250" s="18" t="s">
        <v>39</v>
      </c>
      <c r="D250" s="18" t="s">
        <v>38</v>
      </c>
      <c r="E250" s="17" t="s">
        <v>34</v>
      </c>
      <c r="F250" s="19">
        <f t="shared" ref="F250:AG250" si="92">WEEKDAY(F243)</f>
        <v>7</v>
      </c>
      <c r="G250" s="19">
        <f t="shared" si="92"/>
        <v>1</v>
      </c>
      <c r="H250" s="19">
        <f t="shared" si="92"/>
        <v>2</v>
      </c>
      <c r="I250" s="19">
        <f t="shared" si="92"/>
        <v>3</v>
      </c>
      <c r="J250" s="19">
        <f t="shared" si="92"/>
        <v>4</v>
      </c>
      <c r="K250" s="19">
        <f t="shared" si="92"/>
        <v>5</v>
      </c>
      <c r="L250" s="19">
        <f t="shared" si="92"/>
        <v>6</v>
      </c>
      <c r="M250" s="19">
        <f t="shared" si="92"/>
        <v>7</v>
      </c>
      <c r="N250" s="19">
        <f t="shared" si="92"/>
        <v>1</v>
      </c>
      <c r="O250" s="19">
        <f t="shared" si="92"/>
        <v>2</v>
      </c>
      <c r="P250" s="19">
        <f t="shared" si="92"/>
        <v>3</v>
      </c>
      <c r="Q250" s="19">
        <f t="shared" si="92"/>
        <v>4</v>
      </c>
      <c r="R250" s="19">
        <f t="shared" si="92"/>
        <v>5</v>
      </c>
      <c r="S250" s="19">
        <f t="shared" si="92"/>
        <v>6</v>
      </c>
      <c r="T250" s="19">
        <f t="shared" si="92"/>
        <v>7</v>
      </c>
      <c r="U250" s="19">
        <f t="shared" si="92"/>
        <v>1</v>
      </c>
      <c r="V250" s="19">
        <f t="shared" si="92"/>
        <v>2</v>
      </c>
      <c r="W250" s="19">
        <f t="shared" si="92"/>
        <v>3</v>
      </c>
      <c r="X250" s="19">
        <f t="shared" si="92"/>
        <v>4</v>
      </c>
      <c r="Y250" s="19">
        <f t="shared" si="92"/>
        <v>5</v>
      </c>
      <c r="Z250" s="19">
        <f t="shared" si="92"/>
        <v>6</v>
      </c>
      <c r="AA250" s="19">
        <f t="shared" si="92"/>
        <v>7</v>
      </c>
      <c r="AB250" s="19">
        <f t="shared" si="92"/>
        <v>1</v>
      </c>
      <c r="AC250" s="19">
        <f t="shared" si="92"/>
        <v>2</v>
      </c>
      <c r="AD250" s="19">
        <f t="shared" si="92"/>
        <v>3</v>
      </c>
      <c r="AE250" s="19">
        <f t="shared" si="92"/>
        <v>4</v>
      </c>
      <c r="AF250" s="19">
        <f t="shared" si="92"/>
        <v>5</v>
      </c>
      <c r="AG250" s="19">
        <f t="shared" si="92"/>
        <v>6</v>
      </c>
      <c r="AH250" s="19">
        <f t="shared" ref="AH250:AJ250" si="93">IFERROR(WEEKDAY(AH243),"")</f>
        <v>7</v>
      </c>
      <c r="AI250" s="19">
        <f t="shared" si="93"/>
        <v>1</v>
      </c>
      <c r="AJ250" s="19">
        <f t="shared" si="93"/>
        <v>2</v>
      </c>
    </row>
    <row r="251" spans="1:37">
      <c r="B251" s="20" t="str">
        <f>IF(config!A3&lt;&gt;"",config!A3,"")</f>
        <v>mr 1</v>
      </c>
      <c r="C251" s="21">
        <f t="shared" ref="C251:C255" si="94">COUNTIF(F251:AJ251,"bp")</f>
        <v>0</v>
      </c>
      <c r="D251" s="21">
        <f>COUNTIF(G251:AK251,"c")</f>
        <v>0</v>
      </c>
      <c r="E251" s="21">
        <f>SUM(C251,D251)</f>
        <v>0</v>
      </c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</row>
    <row r="252" spans="1:37">
      <c r="B252" s="20" t="str">
        <f>IF(config!A4&lt;&gt;"",config!A4,"")</f>
        <v>mr 2</v>
      </c>
      <c r="C252" s="21">
        <f t="shared" si="94"/>
        <v>0</v>
      </c>
      <c r="D252" s="21">
        <f>COUNTIF(G252:AK252,"c")</f>
        <v>0</v>
      </c>
      <c r="E252" s="21">
        <f t="shared" ref="E252:E255" si="95">SUM(C252,D252)</f>
        <v>0</v>
      </c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</row>
    <row r="253" spans="1:37">
      <c r="B253" s="20" t="str">
        <f>IF(config!A5&lt;&gt;"",config!A5,"")</f>
        <v>mr 3</v>
      </c>
      <c r="C253" s="21">
        <f t="shared" si="94"/>
        <v>0</v>
      </c>
      <c r="D253" s="21">
        <f>COUNTIF(G253:AK253,"c")</f>
        <v>0</v>
      </c>
      <c r="E253" s="21">
        <f t="shared" si="95"/>
        <v>0</v>
      </c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</row>
    <row r="254" spans="1:37">
      <c r="B254" s="20" t="str">
        <f>IF(config!A6&lt;&gt;"",config!A6,"")</f>
        <v>mr 4</v>
      </c>
      <c r="C254" s="21">
        <f t="shared" si="94"/>
        <v>0</v>
      </c>
      <c r="D254" s="21">
        <f>COUNTIF(G254:AK254,"c")</f>
        <v>0</v>
      </c>
      <c r="E254" s="21">
        <f t="shared" si="95"/>
        <v>0</v>
      </c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</row>
    <row r="255" spans="1:37">
      <c r="B255" s="20" t="str">
        <f>IF(config!A7&lt;&gt;"",config!A7,"")</f>
        <v>mr 5</v>
      </c>
      <c r="C255" s="21">
        <f t="shared" si="94"/>
        <v>0</v>
      </c>
      <c r="D255" s="21">
        <f>COUNTIF(G255:AK255,"c")</f>
        <v>0</v>
      </c>
      <c r="E255" s="21">
        <f t="shared" si="95"/>
        <v>0</v>
      </c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</row>
    <row r="256" spans="1:37">
      <c r="B256" s="23"/>
    </row>
    <row r="257" spans="1:32">
      <c r="B257" s="23"/>
    </row>
    <row r="259" spans="1:32">
      <c r="D259" s="24" t="s">
        <v>49</v>
      </c>
      <c r="E259" s="21">
        <f t="shared" ref="E259" si="96">SUM(E251:E255)</f>
        <v>0</v>
      </c>
      <c r="F259" s="25" t="s">
        <v>39</v>
      </c>
      <c r="G259" s="14" t="s">
        <v>40</v>
      </c>
      <c r="J259" s="26" t="s">
        <v>38</v>
      </c>
      <c r="K259" s="14" t="s">
        <v>35</v>
      </c>
      <c r="N259" s="27" t="s">
        <v>41</v>
      </c>
      <c r="O259" s="14" t="s">
        <v>45</v>
      </c>
      <c r="X259" s="28" t="s">
        <v>42</v>
      </c>
      <c r="Y259" s="14" t="s">
        <v>26</v>
      </c>
      <c r="AB259" s="29" t="s">
        <v>43</v>
      </c>
      <c r="AC259" s="14" t="s">
        <v>22</v>
      </c>
      <c r="AE259" s="30" t="s">
        <v>46</v>
      </c>
      <c r="AF259" s="14" t="s">
        <v>44</v>
      </c>
    </row>
    <row r="261" spans="1:32">
      <c r="B261" s="31" t="s">
        <v>25</v>
      </c>
      <c r="C261" s="14" t="s">
        <v>24</v>
      </c>
      <c r="D261" s="14" t="s">
        <v>27</v>
      </c>
      <c r="E261" s="14" t="s">
        <v>28</v>
      </c>
    </row>
    <row r="262" spans="1:32">
      <c r="A262" s="14" t="s">
        <v>1</v>
      </c>
      <c r="B262" s="32">
        <f>SUMPRODUCT((WEEKDAY(F250:AJ250,2)=4)*((F251:AJ258="C")+(F251:AJ258="BP"))*(B251:B258=A262))</f>
        <v>0</v>
      </c>
      <c r="C262" s="32">
        <f>SUMPRODUCT((WEEKDAY(F250:AJ250,2)=5)*((F251:AJ258="C")+(F251:AJ258="BP"))*(B251:B258=A262))</f>
        <v>0</v>
      </c>
      <c r="D262" s="32">
        <f>SUMPRODUCT((WEEKDAY(F250:AJ250,2)=6)*((F251:AJ258="C")+(F251:AJ258="BP"))*(B251:B258=A262))</f>
        <v>0</v>
      </c>
      <c r="E262" s="32">
        <f>SUMPRODUCT((WEEKDAY(F250:AJ250,2)=7)*((F251:AJ258="C")+(F251:AJ258="BP"))*(B251:B258=A262))</f>
        <v>0</v>
      </c>
    </row>
    <row r="263" spans="1:32">
      <c r="A263" s="14" t="s">
        <v>4</v>
      </c>
      <c r="B263" s="32">
        <f>SUMPRODUCT((WEEKDAY(F250:AJ250,2)=4)*((F251:AJ258="C")+(F251:AJ258="BP"))*(B251:B258=A263))</f>
        <v>0</v>
      </c>
      <c r="C263" s="32">
        <f>SUMPRODUCT((WEEKDAY(F250:AJ250,2)=5)*((F251:AJ258="C")+(F251:AJ258="BP"))*(B251:B258=A263))</f>
        <v>0</v>
      </c>
      <c r="D263" s="32">
        <f>SUMPRODUCT((WEEKDAY(F250:AJ250,2)=6)*((F251:AJ258="C")+(F251:AJ258="BP"))*(B251:B258=A263))</f>
        <v>0</v>
      </c>
      <c r="E263" s="32">
        <f>SUMPRODUCT((WEEKDAY(F250:AJ250,2)=7)*((F251:AJ258="C")+(F251:AJ258="BP"))*(B251:B258=A263))</f>
        <v>0</v>
      </c>
    </row>
    <row r="264" spans="1:32">
      <c r="A264" s="14" t="s">
        <v>6</v>
      </c>
      <c r="B264" s="32">
        <f>SUMPRODUCT((WEEKDAY(F250:AJ250,2)=4)*((F251:AJ258="C")+(F251:AJ258="BP"))*(B251:B258=A264))</f>
        <v>0</v>
      </c>
      <c r="C264" s="32">
        <f>SUMPRODUCT((WEEKDAY(F250:AJ250,2)=5)*((F251:AJ258="C")+(F251:AJ258="BP"))*(B251:B258=A264))</f>
        <v>0</v>
      </c>
      <c r="D264" s="32">
        <f>SUMPRODUCT((WEEKDAY(F250:AJ250,2)=6)*((F251:AJ258="C")+(F251:AJ258="BP"))*(B251:B258=A264))</f>
        <v>0</v>
      </c>
      <c r="E264" s="32">
        <f>SUMPRODUCT((WEEKDAY(F250:AJ250,2)=7)*((F251:AJ258="C")+(F251:AJ258="BP"))*(B251:B258=A264))</f>
        <v>0</v>
      </c>
    </row>
    <row r="265" spans="1:32">
      <c r="A265" s="14" t="s">
        <v>8</v>
      </c>
      <c r="B265" s="32">
        <f t="shared" ref="B265" si="97">SUMPRODUCT((WEEKDAY(F253:AJ253,2)=4)*((F254:AJ261="C")+(F254:AJ261="BP"))*(B254:B261=A265))</f>
        <v>0</v>
      </c>
      <c r="C265" s="32">
        <f t="shared" ref="C265" si="98">SUMPRODUCT((WEEKDAY(F253:AJ253,2)=5)*((F254:AJ261="C")+(F254:AJ261="BP"))*(B254:B261=A265))</f>
        <v>0</v>
      </c>
      <c r="D265" s="32">
        <f t="shared" ref="D265" si="99">SUMPRODUCT((WEEKDAY(F253:AJ253,2)=6)*((F254:AJ261="C")+(F254:AJ261="BP"))*(B254:B261=A265))</f>
        <v>0</v>
      </c>
      <c r="E265" s="32">
        <f>SUMPRODUCT((WEEKDAY(F250:AJ250,2)=7)*((F251:AJ258="C")+(F251:AJ258="BP"))*(B251:B258=A265))</f>
        <v>0</v>
      </c>
    </row>
    <row r="266" spans="1:32">
      <c r="A266" s="14" t="s">
        <v>10</v>
      </c>
      <c r="B266" s="32">
        <f>SUMPRODUCT((WEEKDAY(F250:AJ250,2)=4)*((F251:AJ258="C")+(F251:AJ258="BP"))*(B251:B258=A266))</f>
        <v>0</v>
      </c>
      <c r="C266" s="32">
        <f>SUMPRODUCT((WEEKDAY(F250:AJ250,2)=5)*((F251:AJ258="C")+(F251:AJ258="BP"))*(B251:B258=A266))</f>
        <v>0</v>
      </c>
      <c r="D266" s="32">
        <f>SUMPRODUCT((WEEKDAY(F250:AJ250,2)=6)*((F251:AJ258="C")+(F251:AJ258="BP"))*(B251:B258=A266))</f>
        <v>0</v>
      </c>
      <c r="E266" s="32">
        <f>SUMPRODUCT((WEEKDAY(F250:AJ250,2)=7)*((F251:AJ258="C")+(F251:AJ258="BP"))*(B251:B258=A266))</f>
        <v>0</v>
      </c>
    </row>
    <row r="267" spans="1:32">
      <c r="B267" s="32"/>
      <c r="C267" s="32"/>
      <c r="D267" s="32"/>
      <c r="E267" s="32"/>
    </row>
    <row r="268" spans="1:32">
      <c r="B268" s="32"/>
      <c r="C268" s="32"/>
      <c r="D268" s="32"/>
      <c r="E268" s="32"/>
    </row>
    <row r="271" spans="1:32">
      <c r="A271" s="13">
        <f>config!D13</f>
        <v>43374</v>
      </c>
    </row>
    <row r="272" spans="1:32">
      <c r="A272" s="13">
        <f>config!E13</f>
        <v>43404</v>
      </c>
    </row>
    <row r="273" spans="1:37" ht="56.25">
      <c r="A273" s="13"/>
      <c r="B273" s="13"/>
      <c r="C273" s="13"/>
      <c r="D273" s="13"/>
      <c r="E273" s="13"/>
      <c r="F273" s="15">
        <f t="shared" ref="F273" si="100">A271</f>
        <v>43374</v>
      </c>
      <c r="G273" s="15">
        <f t="shared" ref="G273:AJ273" si="101">F273+1</f>
        <v>43375</v>
      </c>
      <c r="H273" s="15">
        <f t="shared" si="101"/>
        <v>43376</v>
      </c>
      <c r="I273" s="15">
        <f t="shared" si="101"/>
        <v>43377</v>
      </c>
      <c r="J273" s="15">
        <f t="shared" si="101"/>
        <v>43378</v>
      </c>
      <c r="K273" s="15">
        <f t="shared" si="101"/>
        <v>43379</v>
      </c>
      <c r="L273" s="15">
        <f t="shared" si="101"/>
        <v>43380</v>
      </c>
      <c r="M273" s="15">
        <f t="shared" si="101"/>
        <v>43381</v>
      </c>
      <c r="N273" s="15">
        <f t="shared" si="101"/>
        <v>43382</v>
      </c>
      <c r="O273" s="15">
        <f t="shared" si="101"/>
        <v>43383</v>
      </c>
      <c r="P273" s="15">
        <f t="shared" si="101"/>
        <v>43384</v>
      </c>
      <c r="Q273" s="15">
        <f t="shared" si="101"/>
        <v>43385</v>
      </c>
      <c r="R273" s="15">
        <f t="shared" si="101"/>
        <v>43386</v>
      </c>
      <c r="S273" s="15">
        <f t="shared" si="101"/>
        <v>43387</v>
      </c>
      <c r="T273" s="15">
        <f t="shared" si="101"/>
        <v>43388</v>
      </c>
      <c r="U273" s="15">
        <f t="shared" si="101"/>
        <v>43389</v>
      </c>
      <c r="V273" s="15">
        <f t="shared" si="101"/>
        <v>43390</v>
      </c>
      <c r="W273" s="15">
        <f t="shared" si="101"/>
        <v>43391</v>
      </c>
      <c r="X273" s="15">
        <f t="shared" si="101"/>
        <v>43392</v>
      </c>
      <c r="Y273" s="15">
        <f t="shared" si="101"/>
        <v>43393</v>
      </c>
      <c r="Z273" s="15">
        <f t="shared" si="101"/>
        <v>43394</v>
      </c>
      <c r="AA273" s="15">
        <f t="shared" si="101"/>
        <v>43395</v>
      </c>
      <c r="AB273" s="15">
        <f t="shared" si="101"/>
        <v>43396</v>
      </c>
      <c r="AC273" s="15">
        <f t="shared" si="101"/>
        <v>43397</v>
      </c>
      <c r="AD273" s="15">
        <f t="shared" si="101"/>
        <v>43398</v>
      </c>
      <c r="AE273" s="15">
        <f t="shared" si="101"/>
        <v>43399</v>
      </c>
      <c r="AF273" s="15">
        <f t="shared" si="101"/>
        <v>43400</v>
      </c>
      <c r="AG273" s="15">
        <f t="shared" si="101"/>
        <v>43401</v>
      </c>
      <c r="AH273" s="15">
        <f t="shared" si="101"/>
        <v>43402</v>
      </c>
      <c r="AI273" s="15">
        <f t="shared" si="101"/>
        <v>43403</v>
      </c>
      <c r="AJ273" s="15">
        <f t="shared" si="101"/>
        <v>43404</v>
      </c>
      <c r="AK273" s="13"/>
    </row>
    <row r="274" spans="1:37">
      <c r="A274" s="13"/>
      <c r="B274" s="13"/>
      <c r="C274" s="13"/>
      <c r="D274" s="13"/>
      <c r="E274" s="13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3"/>
    </row>
    <row r="275" spans="1:37">
      <c r="F275" s="36" t="s">
        <v>58</v>
      </c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F275" s="36"/>
      <c r="AG275" s="36"/>
      <c r="AH275" s="36"/>
      <c r="AI275" s="36"/>
      <c r="AJ275" s="36"/>
      <c r="AK275" s="33" t="s">
        <v>57</v>
      </c>
    </row>
    <row r="276" spans="1:37"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F276" s="36"/>
      <c r="AG276" s="36"/>
      <c r="AH276" s="36"/>
      <c r="AI276" s="36"/>
      <c r="AJ276" s="36"/>
    </row>
    <row r="277" spans="1:37"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6"/>
      <c r="AH277" s="36"/>
      <c r="AI277" s="36"/>
      <c r="AJ277" s="36"/>
    </row>
    <row r="278" spans="1:37"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F278" s="36"/>
      <c r="AG278" s="36"/>
      <c r="AH278" s="36"/>
      <c r="AI278" s="36"/>
      <c r="AJ278" s="36"/>
    </row>
    <row r="279" spans="1:37">
      <c r="F279" s="16">
        <f t="shared" ref="F279:AG279" si="102">DAY(F273)</f>
        <v>1</v>
      </c>
      <c r="G279" s="16">
        <f t="shared" si="102"/>
        <v>2</v>
      </c>
      <c r="H279" s="16">
        <f t="shared" si="102"/>
        <v>3</v>
      </c>
      <c r="I279" s="16">
        <f t="shared" si="102"/>
        <v>4</v>
      </c>
      <c r="J279" s="16">
        <f t="shared" si="102"/>
        <v>5</v>
      </c>
      <c r="K279" s="16">
        <f t="shared" si="102"/>
        <v>6</v>
      </c>
      <c r="L279" s="16">
        <f t="shared" si="102"/>
        <v>7</v>
      </c>
      <c r="M279" s="16">
        <f t="shared" si="102"/>
        <v>8</v>
      </c>
      <c r="N279" s="16">
        <f t="shared" si="102"/>
        <v>9</v>
      </c>
      <c r="O279" s="16">
        <f t="shared" si="102"/>
        <v>10</v>
      </c>
      <c r="P279" s="16">
        <f t="shared" si="102"/>
        <v>11</v>
      </c>
      <c r="Q279" s="16">
        <f t="shared" si="102"/>
        <v>12</v>
      </c>
      <c r="R279" s="16">
        <f t="shared" si="102"/>
        <v>13</v>
      </c>
      <c r="S279" s="16">
        <f t="shared" si="102"/>
        <v>14</v>
      </c>
      <c r="T279" s="16">
        <f t="shared" si="102"/>
        <v>15</v>
      </c>
      <c r="U279" s="16">
        <f t="shared" si="102"/>
        <v>16</v>
      </c>
      <c r="V279" s="16">
        <f t="shared" si="102"/>
        <v>17</v>
      </c>
      <c r="W279" s="16">
        <f t="shared" si="102"/>
        <v>18</v>
      </c>
      <c r="X279" s="16">
        <f t="shared" si="102"/>
        <v>19</v>
      </c>
      <c r="Y279" s="16">
        <f t="shared" si="102"/>
        <v>20</v>
      </c>
      <c r="Z279" s="16">
        <f t="shared" si="102"/>
        <v>21</v>
      </c>
      <c r="AA279" s="16">
        <f t="shared" si="102"/>
        <v>22</v>
      </c>
      <c r="AB279" s="16">
        <f t="shared" si="102"/>
        <v>23</v>
      </c>
      <c r="AC279" s="16">
        <f t="shared" si="102"/>
        <v>24</v>
      </c>
      <c r="AD279" s="16">
        <f t="shared" si="102"/>
        <v>25</v>
      </c>
      <c r="AE279" s="16">
        <f t="shared" si="102"/>
        <v>26</v>
      </c>
      <c r="AF279" s="16">
        <f t="shared" si="102"/>
        <v>27</v>
      </c>
      <c r="AG279" s="16">
        <f t="shared" si="102"/>
        <v>28</v>
      </c>
      <c r="AH279" s="16">
        <f t="shared" ref="AH279:AJ279" si="103">IFERROR(DAY(AH273),"")</f>
        <v>29</v>
      </c>
      <c r="AI279" s="16">
        <f t="shared" si="103"/>
        <v>30</v>
      </c>
      <c r="AJ279" s="16">
        <f t="shared" si="103"/>
        <v>31</v>
      </c>
    </row>
    <row r="280" spans="1:37">
      <c r="B280" s="17" t="s">
        <v>47</v>
      </c>
      <c r="C280" s="18" t="s">
        <v>39</v>
      </c>
      <c r="D280" s="18" t="s">
        <v>38</v>
      </c>
      <c r="E280" s="17" t="s">
        <v>34</v>
      </c>
      <c r="F280" s="19">
        <f t="shared" ref="F280:AG280" si="104">WEEKDAY(F273)</f>
        <v>2</v>
      </c>
      <c r="G280" s="19">
        <f t="shared" si="104"/>
        <v>3</v>
      </c>
      <c r="H280" s="19">
        <f t="shared" si="104"/>
        <v>4</v>
      </c>
      <c r="I280" s="19">
        <f t="shared" si="104"/>
        <v>5</v>
      </c>
      <c r="J280" s="19">
        <f t="shared" si="104"/>
        <v>6</v>
      </c>
      <c r="K280" s="19">
        <f t="shared" si="104"/>
        <v>7</v>
      </c>
      <c r="L280" s="19">
        <f t="shared" si="104"/>
        <v>1</v>
      </c>
      <c r="M280" s="19">
        <f t="shared" si="104"/>
        <v>2</v>
      </c>
      <c r="N280" s="19">
        <f t="shared" si="104"/>
        <v>3</v>
      </c>
      <c r="O280" s="19">
        <f t="shared" si="104"/>
        <v>4</v>
      </c>
      <c r="P280" s="19">
        <f t="shared" si="104"/>
        <v>5</v>
      </c>
      <c r="Q280" s="19">
        <f t="shared" si="104"/>
        <v>6</v>
      </c>
      <c r="R280" s="19">
        <f t="shared" si="104"/>
        <v>7</v>
      </c>
      <c r="S280" s="19">
        <f t="shared" si="104"/>
        <v>1</v>
      </c>
      <c r="T280" s="19">
        <f t="shared" si="104"/>
        <v>2</v>
      </c>
      <c r="U280" s="19">
        <f t="shared" si="104"/>
        <v>3</v>
      </c>
      <c r="V280" s="19">
        <f t="shared" si="104"/>
        <v>4</v>
      </c>
      <c r="W280" s="19">
        <f t="shared" si="104"/>
        <v>5</v>
      </c>
      <c r="X280" s="19">
        <f t="shared" si="104"/>
        <v>6</v>
      </c>
      <c r="Y280" s="19">
        <f t="shared" si="104"/>
        <v>7</v>
      </c>
      <c r="Z280" s="19">
        <f t="shared" si="104"/>
        <v>1</v>
      </c>
      <c r="AA280" s="19">
        <f t="shared" si="104"/>
        <v>2</v>
      </c>
      <c r="AB280" s="19">
        <f t="shared" si="104"/>
        <v>3</v>
      </c>
      <c r="AC280" s="19">
        <f t="shared" si="104"/>
        <v>4</v>
      </c>
      <c r="AD280" s="19">
        <f t="shared" si="104"/>
        <v>5</v>
      </c>
      <c r="AE280" s="19">
        <f t="shared" si="104"/>
        <v>6</v>
      </c>
      <c r="AF280" s="19">
        <f t="shared" si="104"/>
        <v>7</v>
      </c>
      <c r="AG280" s="19">
        <f t="shared" si="104"/>
        <v>1</v>
      </c>
      <c r="AH280" s="19">
        <f t="shared" ref="AH280:AJ280" si="105">IFERROR(WEEKDAY(AH273),"")</f>
        <v>2</v>
      </c>
      <c r="AI280" s="19">
        <f t="shared" si="105"/>
        <v>3</v>
      </c>
      <c r="AJ280" s="19">
        <f t="shared" si="105"/>
        <v>4</v>
      </c>
    </row>
    <row r="281" spans="1:37">
      <c r="B281" s="20" t="str">
        <f>IF(config!A3&lt;&gt;"",config!A3,"")</f>
        <v>mr 1</v>
      </c>
      <c r="C281" s="21">
        <f t="shared" ref="C281:C285" si="106">COUNTIF(F281:AJ281,"bp")</f>
        <v>0</v>
      </c>
      <c r="D281" s="21">
        <f>COUNTIF(G281:AK281,"c")</f>
        <v>0</v>
      </c>
      <c r="E281" s="21">
        <f>SUM(C281,D281)</f>
        <v>0</v>
      </c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</row>
    <row r="282" spans="1:37">
      <c r="B282" s="20" t="str">
        <f>IF(config!A4&lt;&gt;"",config!A4,"")</f>
        <v>mr 2</v>
      </c>
      <c r="C282" s="21">
        <f t="shared" si="106"/>
        <v>0</v>
      </c>
      <c r="D282" s="21">
        <f>COUNTIF(G282:AK282,"c")</f>
        <v>0</v>
      </c>
      <c r="E282" s="21">
        <f t="shared" ref="E282:E285" si="107">SUM(C282,D282)</f>
        <v>0</v>
      </c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</row>
    <row r="283" spans="1:37">
      <c r="B283" s="20" t="str">
        <f>IF(config!A5&lt;&gt;"",config!A5,"")</f>
        <v>mr 3</v>
      </c>
      <c r="C283" s="21">
        <f t="shared" si="106"/>
        <v>0</v>
      </c>
      <c r="D283" s="21">
        <f>COUNTIF(G283:AK283,"c")</f>
        <v>0</v>
      </c>
      <c r="E283" s="21">
        <f t="shared" si="107"/>
        <v>0</v>
      </c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</row>
    <row r="284" spans="1:37">
      <c r="B284" s="20" t="str">
        <f>IF(config!A6&lt;&gt;"",config!A6,"")</f>
        <v>mr 4</v>
      </c>
      <c r="C284" s="21">
        <f t="shared" si="106"/>
        <v>0</v>
      </c>
      <c r="D284" s="21">
        <f>COUNTIF(G284:AK284,"c")</f>
        <v>0</v>
      </c>
      <c r="E284" s="21">
        <f t="shared" si="107"/>
        <v>0</v>
      </c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</row>
    <row r="285" spans="1:37">
      <c r="B285" s="20" t="str">
        <f>IF(config!A7&lt;&gt;"",config!A7,"")</f>
        <v>mr 5</v>
      </c>
      <c r="C285" s="21">
        <f t="shared" si="106"/>
        <v>0</v>
      </c>
      <c r="D285" s="21">
        <f>COUNTIF(G285:AK285,"c")</f>
        <v>0</v>
      </c>
      <c r="E285" s="21">
        <f t="shared" si="107"/>
        <v>0</v>
      </c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</row>
    <row r="286" spans="1:37">
      <c r="B286" s="23"/>
    </row>
    <row r="287" spans="1:37">
      <c r="B287" s="23"/>
    </row>
    <row r="289" spans="1:37">
      <c r="D289" s="24" t="s">
        <v>49</v>
      </c>
      <c r="E289" s="21">
        <f t="shared" ref="E289" si="108">SUM(E281:E285)</f>
        <v>0</v>
      </c>
      <c r="F289" s="25" t="s">
        <v>39</v>
      </c>
      <c r="G289" s="14" t="s">
        <v>40</v>
      </c>
      <c r="J289" s="26" t="s">
        <v>38</v>
      </c>
      <c r="K289" s="14" t="s">
        <v>35</v>
      </c>
      <c r="N289" s="27" t="s">
        <v>41</v>
      </c>
      <c r="O289" s="14" t="s">
        <v>45</v>
      </c>
      <c r="X289" s="28" t="s">
        <v>42</v>
      </c>
      <c r="Y289" s="14" t="s">
        <v>26</v>
      </c>
      <c r="AB289" s="29" t="s">
        <v>43</v>
      </c>
      <c r="AC289" s="14" t="s">
        <v>22</v>
      </c>
      <c r="AE289" s="30" t="s">
        <v>46</v>
      </c>
      <c r="AF289" s="14" t="s">
        <v>44</v>
      </c>
    </row>
    <row r="291" spans="1:37">
      <c r="B291" s="31" t="s">
        <v>25</v>
      </c>
      <c r="C291" s="14" t="s">
        <v>24</v>
      </c>
      <c r="D291" s="14" t="s">
        <v>27</v>
      </c>
      <c r="E291" s="14" t="s">
        <v>28</v>
      </c>
    </row>
    <row r="292" spans="1:37">
      <c r="A292" s="14" t="s">
        <v>1</v>
      </c>
      <c r="B292" s="32">
        <f>SUMPRODUCT((WEEKDAY(F280:AJ280,2)=4)*((F281:AJ288="C")+(F281:AJ288="BP"))*(B281:B288=A292))</f>
        <v>0</v>
      </c>
      <c r="C292" s="32">
        <f>SUMPRODUCT((WEEKDAY(F280:AJ280,2)=5)*((F281:AJ288="C")+(F281:AJ288="BP"))*(B281:B288=A292))</f>
        <v>0</v>
      </c>
      <c r="D292" s="32">
        <f>SUMPRODUCT((WEEKDAY(F280:AJ280,2)=6)*((F281:AJ288="C")+(F281:AJ288="BP"))*(B281:B288=A292))</f>
        <v>0</v>
      </c>
      <c r="E292" s="32">
        <f>SUMPRODUCT((WEEKDAY(F280:AJ280,2)=7)*((F281:AJ288="C")+(F281:AJ288="BP"))*(B281:B288=A292))</f>
        <v>0</v>
      </c>
    </row>
    <row r="293" spans="1:37">
      <c r="A293" s="14" t="s">
        <v>4</v>
      </c>
      <c r="B293" s="32">
        <f>SUMPRODUCT((WEEKDAY(F280:AJ280,2)=4)*((F281:AJ288="C")+(F281:AJ288="BP"))*(B281:B288=A293))</f>
        <v>0</v>
      </c>
      <c r="C293" s="32">
        <f>SUMPRODUCT((WEEKDAY(F280:AJ280,2)=5)*((F281:AJ288="C")+(F281:AJ288="BP"))*(B281:B288=A293))</f>
        <v>0</v>
      </c>
      <c r="D293" s="32">
        <f>SUMPRODUCT((WEEKDAY(F280:AJ280,2)=6)*((F281:AJ288="C")+(F281:AJ288="BP"))*(B281:B288=A293))</f>
        <v>0</v>
      </c>
      <c r="E293" s="32">
        <f>SUMPRODUCT((WEEKDAY(F280:AJ280,2)=7)*((F281:AJ288="C")+(F281:AJ288="BP"))*(B281:B288=A293))</f>
        <v>0</v>
      </c>
    </row>
    <row r="294" spans="1:37">
      <c r="A294" s="14" t="s">
        <v>6</v>
      </c>
      <c r="B294" s="32">
        <f>SUMPRODUCT((WEEKDAY(F280:AJ280,2)=4)*((F281:AJ288="C")+(F281:AJ288="BP"))*(B281:B288=A294))</f>
        <v>0</v>
      </c>
      <c r="C294" s="32">
        <f>SUMPRODUCT((WEEKDAY(F280:AJ280,2)=5)*((F281:AJ288="C")+(F281:AJ288="BP"))*(B281:B288=A294))</f>
        <v>0</v>
      </c>
      <c r="D294" s="32">
        <f>SUMPRODUCT((WEEKDAY(F280:AJ280,2)=6)*((F281:AJ288="C")+(F281:AJ288="BP"))*(B281:B288=A294))</f>
        <v>0</v>
      </c>
      <c r="E294" s="32">
        <f>SUMPRODUCT((WEEKDAY(F280:AJ280,2)=7)*((F281:AJ288="C")+(F281:AJ288="BP"))*(B281:B288=A294))</f>
        <v>0</v>
      </c>
    </row>
    <row r="295" spans="1:37">
      <c r="A295" s="14" t="s">
        <v>8</v>
      </c>
      <c r="B295" s="32">
        <f t="shared" ref="B295" si="109">SUMPRODUCT((WEEKDAY(F283:AJ283,2)=4)*((F284:AJ291="C")+(F284:AJ291="BP"))*(B284:B291=A295))</f>
        <v>0</v>
      </c>
      <c r="C295" s="32">
        <f t="shared" ref="C295" si="110">SUMPRODUCT((WEEKDAY(F283:AJ283,2)=5)*((F284:AJ291="C")+(F284:AJ291="BP"))*(B284:B291=A295))</f>
        <v>0</v>
      </c>
      <c r="D295" s="32">
        <f t="shared" ref="D295" si="111">SUMPRODUCT((WEEKDAY(F283:AJ283,2)=6)*((F284:AJ291="C")+(F284:AJ291="BP"))*(B284:B291=A295))</f>
        <v>0</v>
      </c>
      <c r="E295" s="32">
        <f>SUMPRODUCT((WEEKDAY(F280:AJ280,2)=7)*((F281:AJ288="C")+(F281:AJ288="BP"))*(B281:B288=A295))</f>
        <v>0</v>
      </c>
    </row>
    <row r="296" spans="1:37">
      <c r="A296" s="14" t="s">
        <v>10</v>
      </c>
      <c r="B296" s="32">
        <f>SUMPRODUCT((WEEKDAY(F280:AJ280,2)=4)*((F281:AJ288="C")+(F281:AJ288="BP"))*(B281:B288=A296))</f>
        <v>0</v>
      </c>
      <c r="C296" s="32">
        <f>SUMPRODUCT((WEEKDAY(F280:AJ280,2)=5)*((F281:AJ288="C")+(F281:AJ288="BP"))*(B281:B288=A296))</f>
        <v>0</v>
      </c>
      <c r="D296" s="32">
        <f>SUMPRODUCT((WEEKDAY(F280:AJ280,2)=6)*((F281:AJ288="C")+(F281:AJ288="BP"))*(B281:B288=A296))</f>
        <v>0</v>
      </c>
      <c r="E296" s="32">
        <f>SUMPRODUCT((WEEKDAY(F280:AJ280,2)=7)*((F281:AJ288="C")+(F281:AJ288="BP"))*(B281:B288=A296))</f>
        <v>0</v>
      </c>
    </row>
    <row r="297" spans="1:37">
      <c r="B297" s="32"/>
      <c r="C297" s="32"/>
      <c r="D297" s="32"/>
      <c r="E297" s="32"/>
    </row>
    <row r="298" spans="1:37">
      <c r="B298" s="32"/>
      <c r="C298" s="32"/>
      <c r="D298" s="32"/>
      <c r="E298" s="32"/>
    </row>
    <row r="301" spans="1:37">
      <c r="A301" s="13">
        <f>config!D14</f>
        <v>43405</v>
      </c>
    </row>
    <row r="302" spans="1:37" ht="15.75" customHeight="1">
      <c r="A302" s="13">
        <f>config!E14</f>
        <v>43434</v>
      </c>
    </row>
    <row r="303" spans="1:37" ht="69" customHeight="1">
      <c r="A303" s="13"/>
      <c r="B303" s="13"/>
      <c r="C303" s="13"/>
      <c r="D303" s="13"/>
      <c r="E303" s="13"/>
      <c r="F303" s="15">
        <f t="shared" ref="F303" si="112">A301</f>
        <v>43405</v>
      </c>
      <c r="G303" s="15">
        <f t="shared" ref="G303:AJ303" si="113">F303+1</f>
        <v>43406</v>
      </c>
      <c r="H303" s="15">
        <f t="shared" si="113"/>
        <v>43407</v>
      </c>
      <c r="I303" s="15">
        <f t="shared" si="113"/>
        <v>43408</v>
      </c>
      <c r="J303" s="15">
        <f t="shared" si="113"/>
        <v>43409</v>
      </c>
      <c r="K303" s="15">
        <f t="shared" si="113"/>
        <v>43410</v>
      </c>
      <c r="L303" s="15">
        <f t="shared" si="113"/>
        <v>43411</v>
      </c>
      <c r="M303" s="15">
        <f t="shared" si="113"/>
        <v>43412</v>
      </c>
      <c r="N303" s="15">
        <f t="shared" si="113"/>
        <v>43413</v>
      </c>
      <c r="O303" s="15">
        <f t="shared" si="113"/>
        <v>43414</v>
      </c>
      <c r="P303" s="15">
        <f t="shared" si="113"/>
        <v>43415</v>
      </c>
      <c r="Q303" s="15">
        <f t="shared" si="113"/>
        <v>43416</v>
      </c>
      <c r="R303" s="15">
        <f t="shared" si="113"/>
        <v>43417</v>
      </c>
      <c r="S303" s="15">
        <f t="shared" si="113"/>
        <v>43418</v>
      </c>
      <c r="T303" s="15">
        <f t="shared" si="113"/>
        <v>43419</v>
      </c>
      <c r="U303" s="15">
        <f t="shared" si="113"/>
        <v>43420</v>
      </c>
      <c r="V303" s="15">
        <f t="shared" si="113"/>
        <v>43421</v>
      </c>
      <c r="W303" s="15">
        <f t="shared" si="113"/>
        <v>43422</v>
      </c>
      <c r="X303" s="15">
        <f t="shared" si="113"/>
        <v>43423</v>
      </c>
      <c r="Y303" s="15">
        <f t="shared" si="113"/>
        <v>43424</v>
      </c>
      <c r="Z303" s="15">
        <f t="shared" si="113"/>
        <v>43425</v>
      </c>
      <c r="AA303" s="15">
        <f t="shared" si="113"/>
        <v>43426</v>
      </c>
      <c r="AB303" s="15">
        <f t="shared" si="113"/>
        <v>43427</v>
      </c>
      <c r="AC303" s="15">
        <f t="shared" si="113"/>
        <v>43428</v>
      </c>
      <c r="AD303" s="15">
        <f t="shared" si="113"/>
        <v>43429</v>
      </c>
      <c r="AE303" s="15">
        <f t="shared" si="113"/>
        <v>43430</v>
      </c>
      <c r="AF303" s="15">
        <f t="shared" si="113"/>
        <v>43431</v>
      </c>
      <c r="AG303" s="15">
        <f t="shared" si="113"/>
        <v>43432</v>
      </c>
      <c r="AH303" s="15">
        <f t="shared" si="113"/>
        <v>43433</v>
      </c>
      <c r="AI303" s="15">
        <f t="shared" si="113"/>
        <v>43434</v>
      </c>
      <c r="AJ303" s="15">
        <f t="shared" si="113"/>
        <v>43435</v>
      </c>
      <c r="AK303" s="13"/>
    </row>
    <row r="304" spans="1:37">
      <c r="A304" s="13"/>
      <c r="B304" s="13"/>
      <c r="C304" s="13"/>
      <c r="D304" s="13"/>
      <c r="E304" s="13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3"/>
    </row>
    <row r="305" spans="2:37">
      <c r="F305" s="36" t="s">
        <v>59</v>
      </c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6"/>
      <c r="AF305" s="36"/>
      <c r="AG305" s="36"/>
      <c r="AH305" s="36"/>
      <c r="AI305" s="36"/>
      <c r="AJ305" s="36"/>
      <c r="AK305" s="33" t="s">
        <v>37</v>
      </c>
    </row>
    <row r="306" spans="2:37"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F306" s="36"/>
      <c r="AG306" s="36"/>
      <c r="AH306" s="36"/>
      <c r="AI306" s="36"/>
      <c r="AJ306" s="36"/>
    </row>
    <row r="307" spans="2:37"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F307" s="36"/>
      <c r="AG307" s="36"/>
      <c r="AH307" s="36"/>
      <c r="AI307" s="36"/>
      <c r="AJ307" s="36"/>
    </row>
    <row r="308" spans="2:37"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F308" s="36"/>
      <c r="AG308" s="36"/>
      <c r="AH308" s="36"/>
      <c r="AI308" s="36"/>
      <c r="AJ308" s="36"/>
    </row>
    <row r="309" spans="2:37">
      <c r="F309" s="16">
        <f t="shared" ref="F309:AG309" si="114">DAY(F303)</f>
        <v>1</v>
      </c>
      <c r="G309" s="16">
        <f t="shared" si="114"/>
        <v>2</v>
      </c>
      <c r="H309" s="16">
        <f t="shared" si="114"/>
        <v>3</v>
      </c>
      <c r="I309" s="16">
        <f t="shared" si="114"/>
        <v>4</v>
      </c>
      <c r="J309" s="16">
        <f t="shared" si="114"/>
        <v>5</v>
      </c>
      <c r="K309" s="16">
        <f t="shared" si="114"/>
        <v>6</v>
      </c>
      <c r="L309" s="16">
        <f t="shared" si="114"/>
        <v>7</v>
      </c>
      <c r="M309" s="16">
        <f t="shared" si="114"/>
        <v>8</v>
      </c>
      <c r="N309" s="16">
        <f t="shared" si="114"/>
        <v>9</v>
      </c>
      <c r="O309" s="16">
        <f t="shared" si="114"/>
        <v>10</v>
      </c>
      <c r="P309" s="16">
        <f t="shared" si="114"/>
        <v>11</v>
      </c>
      <c r="Q309" s="16">
        <f t="shared" si="114"/>
        <v>12</v>
      </c>
      <c r="R309" s="16">
        <f t="shared" si="114"/>
        <v>13</v>
      </c>
      <c r="S309" s="16">
        <f t="shared" si="114"/>
        <v>14</v>
      </c>
      <c r="T309" s="16">
        <f t="shared" si="114"/>
        <v>15</v>
      </c>
      <c r="U309" s="16">
        <f t="shared" si="114"/>
        <v>16</v>
      </c>
      <c r="V309" s="16">
        <f t="shared" si="114"/>
        <v>17</v>
      </c>
      <c r="W309" s="16">
        <f t="shared" si="114"/>
        <v>18</v>
      </c>
      <c r="X309" s="16">
        <f t="shared" si="114"/>
        <v>19</v>
      </c>
      <c r="Y309" s="16">
        <f t="shared" si="114"/>
        <v>20</v>
      </c>
      <c r="Z309" s="16">
        <f t="shared" si="114"/>
        <v>21</v>
      </c>
      <c r="AA309" s="16">
        <f t="shared" si="114"/>
        <v>22</v>
      </c>
      <c r="AB309" s="16">
        <f t="shared" si="114"/>
        <v>23</v>
      </c>
      <c r="AC309" s="16">
        <f t="shared" si="114"/>
        <v>24</v>
      </c>
      <c r="AD309" s="16">
        <f t="shared" si="114"/>
        <v>25</v>
      </c>
      <c r="AE309" s="16">
        <f t="shared" si="114"/>
        <v>26</v>
      </c>
      <c r="AF309" s="16">
        <f t="shared" si="114"/>
        <v>27</v>
      </c>
      <c r="AG309" s="16">
        <f t="shared" si="114"/>
        <v>28</v>
      </c>
      <c r="AH309" s="16">
        <f t="shared" ref="AH309:AJ309" si="115">IFERROR(DAY(AH303),"")</f>
        <v>29</v>
      </c>
      <c r="AI309" s="16">
        <f t="shared" si="115"/>
        <v>30</v>
      </c>
      <c r="AJ309" s="16">
        <f t="shared" si="115"/>
        <v>1</v>
      </c>
    </row>
    <row r="310" spans="2:37">
      <c r="B310" s="17" t="s">
        <v>47</v>
      </c>
      <c r="C310" s="18" t="s">
        <v>39</v>
      </c>
      <c r="D310" s="18" t="s">
        <v>38</v>
      </c>
      <c r="E310" s="17" t="s">
        <v>34</v>
      </c>
      <c r="F310" s="19">
        <f t="shared" ref="F310:AG310" si="116">WEEKDAY(F303)</f>
        <v>5</v>
      </c>
      <c r="G310" s="19">
        <f t="shared" si="116"/>
        <v>6</v>
      </c>
      <c r="H310" s="19">
        <f t="shared" si="116"/>
        <v>7</v>
      </c>
      <c r="I310" s="19">
        <f t="shared" si="116"/>
        <v>1</v>
      </c>
      <c r="J310" s="19">
        <f t="shared" si="116"/>
        <v>2</v>
      </c>
      <c r="K310" s="19">
        <f t="shared" si="116"/>
        <v>3</v>
      </c>
      <c r="L310" s="19">
        <f t="shared" si="116"/>
        <v>4</v>
      </c>
      <c r="M310" s="19">
        <f t="shared" si="116"/>
        <v>5</v>
      </c>
      <c r="N310" s="19">
        <f t="shared" si="116"/>
        <v>6</v>
      </c>
      <c r="O310" s="19">
        <f t="shared" si="116"/>
        <v>7</v>
      </c>
      <c r="P310" s="19">
        <f t="shared" si="116"/>
        <v>1</v>
      </c>
      <c r="Q310" s="19">
        <f t="shared" si="116"/>
        <v>2</v>
      </c>
      <c r="R310" s="19">
        <f t="shared" si="116"/>
        <v>3</v>
      </c>
      <c r="S310" s="19">
        <f t="shared" si="116"/>
        <v>4</v>
      </c>
      <c r="T310" s="19">
        <f t="shared" si="116"/>
        <v>5</v>
      </c>
      <c r="U310" s="19">
        <f t="shared" si="116"/>
        <v>6</v>
      </c>
      <c r="V310" s="19">
        <f t="shared" si="116"/>
        <v>7</v>
      </c>
      <c r="W310" s="19">
        <f t="shared" si="116"/>
        <v>1</v>
      </c>
      <c r="X310" s="19">
        <f t="shared" si="116"/>
        <v>2</v>
      </c>
      <c r="Y310" s="19">
        <f t="shared" si="116"/>
        <v>3</v>
      </c>
      <c r="Z310" s="19">
        <f t="shared" si="116"/>
        <v>4</v>
      </c>
      <c r="AA310" s="19">
        <f t="shared" si="116"/>
        <v>5</v>
      </c>
      <c r="AB310" s="19">
        <f t="shared" si="116"/>
        <v>6</v>
      </c>
      <c r="AC310" s="19">
        <f t="shared" si="116"/>
        <v>7</v>
      </c>
      <c r="AD310" s="19">
        <f t="shared" si="116"/>
        <v>1</v>
      </c>
      <c r="AE310" s="19">
        <f t="shared" si="116"/>
        <v>2</v>
      </c>
      <c r="AF310" s="19">
        <f t="shared" si="116"/>
        <v>3</v>
      </c>
      <c r="AG310" s="19">
        <f t="shared" si="116"/>
        <v>4</v>
      </c>
      <c r="AH310" s="19">
        <f t="shared" ref="AH310:AJ310" si="117">IFERROR(WEEKDAY(AH303),"")</f>
        <v>5</v>
      </c>
      <c r="AI310" s="19">
        <f t="shared" si="117"/>
        <v>6</v>
      </c>
      <c r="AJ310" s="19">
        <f t="shared" si="117"/>
        <v>7</v>
      </c>
    </row>
    <row r="311" spans="2:37">
      <c r="B311" s="20" t="str">
        <f>IF(config!A3&lt;&gt;"",config!A3,"")</f>
        <v>mr 1</v>
      </c>
      <c r="C311" s="21">
        <f t="shared" ref="C311:C315" si="118">COUNTIF(F311:AJ311,"bp")</f>
        <v>0</v>
      </c>
      <c r="D311" s="21">
        <f>COUNTIF(G311:AK311,"c")</f>
        <v>0</v>
      </c>
      <c r="E311" s="21">
        <f>SUM(C311,D311)</f>
        <v>0</v>
      </c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  <c r="AI311" s="22"/>
      <c r="AJ311" s="22"/>
    </row>
    <row r="312" spans="2:37">
      <c r="B312" s="20" t="str">
        <f>IF(config!A4&lt;&gt;"",config!A4,"")</f>
        <v>mr 2</v>
      </c>
      <c r="C312" s="21">
        <f t="shared" si="118"/>
        <v>0</v>
      </c>
      <c r="D312" s="21">
        <f>COUNTIF(G312:AK312,"c")</f>
        <v>0</v>
      </c>
      <c r="E312" s="21">
        <f t="shared" ref="E312:E315" si="119">SUM(C312,D312)</f>
        <v>0</v>
      </c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</row>
    <row r="313" spans="2:37">
      <c r="B313" s="20" t="str">
        <f>IF(config!A5&lt;&gt;"",config!A5,"")</f>
        <v>mr 3</v>
      </c>
      <c r="C313" s="21">
        <f t="shared" si="118"/>
        <v>0</v>
      </c>
      <c r="D313" s="21">
        <f>COUNTIF(G313:AK313,"c")</f>
        <v>0</v>
      </c>
      <c r="E313" s="21">
        <f t="shared" si="119"/>
        <v>0</v>
      </c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  <c r="AI313" s="22"/>
      <c r="AJ313" s="22"/>
    </row>
    <row r="314" spans="2:37">
      <c r="B314" s="20" t="str">
        <f>IF(config!A6&lt;&gt;"",config!A6,"")</f>
        <v>mr 4</v>
      </c>
      <c r="C314" s="21">
        <f t="shared" si="118"/>
        <v>0</v>
      </c>
      <c r="D314" s="21">
        <f>COUNTIF(G314:AK314,"c")</f>
        <v>0</v>
      </c>
      <c r="E314" s="21">
        <f t="shared" si="119"/>
        <v>0</v>
      </c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  <c r="AI314" s="22"/>
      <c r="AJ314" s="22"/>
    </row>
    <row r="315" spans="2:37">
      <c r="B315" s="20" t="str">
        <f>IF(config!A7&lt;&gt;"",config!A7,"")</f>
        <v>mr 5</v>
      </c>
      <c r="C315" s="21">
        <f t="shared" si="118"/>
        <v>1</v>
      </c>
      <c r="D315" s="21">
        <f>COUNTIF(G315:AK315,"c")</f>
        <v>1</v>
      </c>
      <c r="E315" s="21">
        <f t="shared" si="119"/>
        <v>2</v>
      </c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 t="s">
        <v>39</v>
      </c>
      <c r="Q315" s="22"/>
      <c r="R315" s="22"/>
      <c r="S315" s="22"/>
      <c r="T315" s="22"/>
      <c r="U315" s="22" t="s">
        <v>38</v>
      </c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</row>
    <row r="316" spans="2:37">
      <c r="B316" s="23"/>
    </row>
    <row r="317" spans="2:37">
      <c r="B317" s="23"/>
    </row>
    <row r="319" spans="2:37">
      <c r="D319" s="24" t="s">
        <v>49</v>
      </c>
      <c r="E319" s="21">
        <f t="shared" ref="E319" si="120">SUM(E311:E315)</f>
        <v>2</v>
      </c>
      <c r="F319" s="25" t="s">
        <v>39</v>
      </c>
      <c r="G319" s="14" t="s">
        <v>40</v>
      </c>
      <c r="J319" s="26" t="s">
        <v>38</v>
      </c>
      <c r="K319" s="14" t="s">
        <v>35</v>
      </c>
      <c r="N319" s="27" t="s">
        <v>41</v>
      </c>
      <c r="O319" s="14" t="s">
        <v>45</v>
      </c>
      <c r="X319" s="28" t="s">
        <v>42</v>
      </c>
      <c r="Y319" s="14" t="s">
        <v>26</v>
      </c>
      <c r="AB319" s="29" t="s">
        <v>43</v>
      </c>
      <c r="AC319" s="14" t="s">
        <v>22</v>
      </c>
      <c r="AE319" s="30" t="s">
        <v>46</v>
      </c>
      <c r="AF319" s="14" t="s">
        <v>44</v>
      </c>
    </row>
    <row r="321" spans="1:37">
      <c r="B321" s="31" t="s">
        <v>25</v>
      </c>
      <c r="C321" s="14" t="s">
        <v>24</v>
      </c>
      <c r="D321" s="14" t="s">
        <v>27</v>
      </c>
      <c r="E321" s="14" t="s">
        <v>28</v>
      </c>
    </row>
    <row r="322" spans="1:37">
      <c r="A322" s="14" t="s">
        <v>1</v>
      </c>
      <c r="B322" s="32">
        <f>SUMPRODUCT((WEEKDAY(F310:AJ310,2)=4)*((F311:AJ318="C")+(F311:AJ318="BP"))*(B311:B318=A322))</f>
        <v>0</v>
      </c>
      <c r="C322" s="32">
        <f>SUMPRODUCT((WEEKDAY(F310:AJ310,2)=5)*((F311:AJ318="C")+(F311:AJ318="BP"))*(B311:B318=A322))</f>
        <v>0</v>
      </c>
      <c r="D322" s="32">
        <f>SUMPRODUCT((WEEKDAY(F310:AJ310,2)=6)*((F311:AJ318="C")+(F311:AJ318="BP"))*(B311:B318=A322))</f>
        <v>0</v>
      </c>
      <c r="E322" s="32">
        <f>SUMPRODUCT((WEEKDAY(F310:AJ310,2)=7)*((F311:AJ318="C")+(F311:AJ318="BP"))*(B311:B318=A322))</f>
        <v>0</v>
      </c>
    </row>
    <row r="323" spans="1:37">
      <c r="A323" s="14" t="s">
        <v>4</v>
      </c>
      <c r="B323" s="32">
        <f>SUMPRODUCT((WEEKDAY(F310:AJ310,2)=4)*((F311:AJ318="C")+(F311:AJ318="BP"))*(B311:B318=A323))</f>
        <v>0</v>
      </c>
      <c r="C323" s="32">
        <f>SUMPRODUCT((WEEKDAY(F310:AJ310,2)=5)*((F311:AJ318="C")+(F311:AJ318="BP"))*(B311:B318=A323))</f>
        <v>0</v>
      </c>
      <c r="D323" s="32">
        <f>SUMPRODUCT((WEEKDAY(F310:AJ310,2)=6)*((F311:AJ318="C")+(F311:AJ318="BP"))*(B311:B318=A323))</f>
        <v>0</v>
      </c>
      <c r="E323" s="32">
        <f>SUMPRODUCT((WEEKDAY(F310:AJ310,2)=7)*((F311:AJ318="C")+(F311:AJ318="BP"))*(B311:B318=A323))</f>
        <v>0</v>
      </c>
    </row>
    <row r="324" spans="1:37">
      <c r="A324" s="14" t="s">
        <v>6</v>
      </c>
      <c r="B324" s="32">
        <f>SUMPRODUCT((WEEKDAY(F310:AJ310,2)=4)*((F311:AJ318="C")+(F311:AJ318="BP"))*(B311:B318=A324))</f>
        <v>0</v>
      </c>
      <c r="C324" s="32">
        <f>SUMPRODUCT((WEEKDAY(F310:AJ310,2)=5)*((F311:AJ318="C")+(F311:AJ318="BP"))*(B311:B318=A324))</f>
        <v>0</v>
      </c>
      <c r="D324" s="32">
        <f>SUMPRODUCT((WEEKDAY(F310:AJ310,2)=6)*((F311:AJ318="C")+(F311:AJ318="BP"))*(B311:B318=A324))</f>
        <v>0</v>
      </c>
      <c r="E324" s="32">
        <f>SUMPRODUCT((WEEKDAY(F310:AJ310,2)=7)*((F311:AJ318="C")+(F311:AJ318="BP"))*(B311:B318=A324))</f>
        <v>0</v>
      </c>
    </row>
    <row r="325" spans="1:37">
      <c r="A325" s="14" t="s">
        <v>8</v>
      </c>
      <c r="B325" s="32">
        <f t="shared" ref="B325" si="121">SUMPRODUCT((WEEKDAY(F313:AJ313,2)=4)*((F314:AJ321="C")+(F314:AJ321="BP"))*(B314:B321=A325))</f>
        <v>0</v>
      </c>
      <c r="C325" s="32">
        <f t="shared" ref="C325" si="122">SUMPRODUCT((WEEKDAY(F313:AJ313,2)=5)*((F314:AJ321="C")+(F314:AJ321="BP"))*(B314:B321=A325))</f>
        <v>0</v>
      </c>
      <c r="D325" s="32">
        <f t="shared" ref="D325" si="123">SUMPRODUCT((WEEKDAY(F313:AJ313,2)=6)*((F314:AJ321="C")+(F314:AJ321="BP"))*(B314:B321=A325))</f>
        <v>0</v>
      </c>
      <c r="E325" s="32">
        <f>SUMPRODUCT((WEEKDAY(F310:AJ310,2)=7)*((F311:AJ318="C")+(F311:AJ318="BP"))*(B311:B318=A325))</f>
        <v>0</v>
      </c>
    </row>
    <row r="326" spans="1:37">
      <c r="A326" s="14" t="s">
        <v>10</v>
      </c>
      <c r="B326" s="32">
        <f>SUMPRODUCT((WEEKDAY(F310:AJ310,2)=4)*((F311:AJ318="C")+(F311:AJ318="BP"))*(B311:B318=A326))</f>
        <v>0</v>
      </c>
      <c r="C326" s="32">
        <f>SUMPRODUCT((WEEKDAY(F310:AJ310,2)=5)*((F311:AJ318="C")+(F311:AJ318="BP"))*(B311:B318=A326))</f>
        <v>1</v>
      </c>
      <c r="D326" s="32">
        <f>SUMPRODUCT((WEEKDAY(F310:AJ310,2)=6)*((F311:AJ318="C")+(F311:AJ318="BP"))*(B311:B318=A326))</f>
        <v>0</v>
      </c>
      <c r="E326" s="32">
        <f>SUMPRODUCT((WEEKDAY(F310:AJ310,2)=7)*((F311:AJ318="C")+(F311:AJ318="BP"))*(B311:B318=A326))</f>
        <v>1</v>
      </c>
    </row>
    <row r="327" spans="1:37">
      <c r="B327" s="32"/>
      <c r="C327" s="32"/>
      <c r="D327" s="32"/>
      <c r="E327" s="32"/>
    </row>
    <row r="328" spans="1:37">
      <c r="B328" s="32"/>
      <c r="C328" s="32"/>
      <c r="D328" s="32"/>
      <c r="E328" s="32"/>
    </row>
    <row r="331" spans="1:37">
      <c r="A331" s="13">
        <f>config!D15</f>
        <v>43435</v>
      </c>
    </row>
    <row r="332" spans="1:37">
      <c r="A332" s="13">
        <f>config!E15</f>
        <v>43465</v>
      </c>
    </row>
    <row r="333" spans="1:37" ht="56.25">
      <c r="A333" s="13"/>
      <c r="B333" s="13"/>
      <c r="C333" s="13"/>
      <c r="D333" s="13"/>
      <c r="E333" s="13"/>
      <c r="F333" s="15">
        <f t="shared" ref="F333" si="124">A331</f>
        <v>43435</v>
      </c>
      <c r="G333" s="15">
        <f t="shared" ref="G333:AJ333" si="125">F333+1</f>
        <v>43436</v>
      </c>
      <c r="H333" s="15">
        <f t="shared" si="125"/>
        <v>43437</v>
      </c>
      <c r="I333" s="15">
        <f t="shared" si="125"/>
        <v>43438</v>
      </c>
      <c r="J333" s="15">
        <f t="shared" si="125"/>
        <v>43439</v>
      </c>
      <c r="K333" s="15">
        <f t="shared" si="125"/>
        <v>43440</v>
      </c>
      <c r="L333" s="15">
        <f t="shared" si="125"/>
        <v>43441</v>
      </c>
      <c r="M333" s="15">
        <f t="shared" si="125"/>
        <v>43442</v>
      </c>
      <c r="N333" s="15">
        <f t="shared" si="125"/>
        <v>43443</v>
      </c>
      <c r="O333" s="15">
        <f t="shared" si="125"/>
        <v>43444</v>
      </c>
      <c r="P333" s="15">
        <f t="shared" si="125"/>
        <v>43445</v>
      </c>
      <c r="Q333" s="15">
        <f t="shared" si="125"/>
        <v>43446</v>
      </c>
      <c r="R333" s="15">
        <f t="shared" si="125"/>
        <v>43447</v>
      </c>
      <c r="S333" s="15">
        <f t="shared" si="125"/>
        <v>43448</v>
      </c>
      <c r="T333" s="15">
        <f t="shared" si="125"/>
        <v>43449</v>
      </c>
      <c r="U333" s="15">
        <f t="shared" si="125"/>
        <v>43450</v>
      </c>
      <c r="V333" s="15">
        <f t="shared" si="125"/>
        <v>43451</v>
      </c>
      <c r="W333" s="15">
        <f t="shared" si="125"/>
        <v>43452</v>
      </c>
      <c r="X333" s="15">
        <f t="shared" si="125"/>
        <v>43453</v>
      </c>
      <c r="Y333" s="15">
        <f t="shared" si="125"/>
        <v>43454</v>
      </c>
      <c r="Z333" s="15">
        <f t="shared" si="125"/>
        <v>43455</v>
      </c>
      <c r="AA333" s="15">
        <f t="shared" si="125"/>
        <v>43456</v>
      </c>
      <c r="AB333" s="15">
        <f t="shared" si="125"/>
        <v>43457</v>
      </c>
      <c r="AC333" s="15">
        <f t="shared" si="125"/>
        <v>43458</v>
      </c>
      <c r="AD333" s="15">
        <f t="shared" si="125"/>
        <v>43459</v>
      </c>
      <c r="AE333" s="15">
        <f t="shared" si="125"/>
        <v>43460</v>
      </c>
      <c r="AF333" s="15">
        <f t="shared" si="125"/>
        <v>43461</v>
      </c>
      <c r="AG333" s="15">
        <f t="shared" si="125"/>
        <v>43462</v>
      </c>
      <c r="AH333" s="15">
        <f t="shared" si="125"/>
        <v>43463</v>
      </c>
      <c r="AI333" s="15">
        <f t="shared" si="125"/>
        <v>43464</v>
      </c>
      <c r="AJ333" s="15">
        <f t="shared" si="125"/>
        <v>43465</v>
      </c>
      <c r="AK333" s="13"/>
    </row>
    <row r="334" spans="1:37">
      <c r="A334" s="13"/>
      <c r="B334" s="13"/>
      <c r="C334" s="13"/>
      <c r="D334" s="13"/>
      <c r="E334" s="13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</row>
    <row r="335" spans="1:37">
      <c r="F335" s="36" t="s">
        <v>60</v>
      </c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F335" s="36"/>
      <c r="AG335" s="36"/>
      <c r="AH335" s="36"/>
      <c r="AI335" s="36"/>
      <c r="AJ335" s="36"/>
      <c r="AK335" s="33" t="s">
        <v>37</v>
      </c>
    </row>
    <row r="336" spans="1:37"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F336" s="36"/>
      <c r="AG336" s="36"/>
      <c r="AH336" s="36"/>
      <c r="AI336" s="36"/>
      <c r="AJ336" s="36"/>
    </row>
    <row r="337" spans="1:36"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  <c r="AB337" s="36"/>
      <c r="AC337" s="36"/>
      <c r="AD337" s="36"/>
      <c r="AE337" s="36"/>
      <c r="AF337" s="36"/>
      <c r="AG337" s="36"/>
      <c r="AH337" s="36"/>
      <c r="AI337" s="36"/>
      <c r="AJ337" s="36"/>
    </row>
    <row r="338" spans="1:36"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  <c r="AB338" s="36"/>
      <c r="AC338" s="36"/>
      <c r="AD338" s="36"/>
      <c r="AE338" s="36"/>
      <c r="AF338" s="36"/>
      <c r="AG338" s="36"/>
      <c r="AH338" s="36"/>
      <c r="AI338" s="36"/>
      <c r="AJ338" s="36"/>
    </row>
    <row r="339" spans="1:36">
      <c r="F339" s="16">
        <f t="shared" ref="F339:AG339" si="126">DAY(F333)</f>
        <v>1</v>
      </c>
      <c r="G339" s="16">
        <f t="shared" si="126"/>
        <v>2</v>
      </c>
      <c r="H339" s="16">
        <f t="shared" si="126"/>
        <v>3</v>
      </c>
      <c r="I339" s="16">
        <f t="shared" si="126"/>
        <v>4</v>
      </c>
      <c r="J339" s="16">
        <f t="shared" si="126"/>
        <v>5</v>
      </c>
      <c r="K339" s="16">
        <f t="shared" si="126"/>
        <v>6</v>
      </c>
      <c r="L339" s="16">
        <f t="shared" si="126"/>
        <v>7</v>
      </c>
      <c r="M339" s="16">
        <f t="shared" si="126"/>
        <v>8</v>
      </c>
      <c r="N339" s="16">
        <f t="shared" si="126"/>
        <v>9</v>
      </c>
      <c r="O339" s="16">
        <f t="shared" si="126"/>
        <v>10</v>
      </c>
      <c r="P339" s="16">
        <f t="shared" si="126"/>
        <v>11</v>
      </c>
      <c r="Q339" s="16">
        <f t="shared" si="126"/>
        <v>12</v>
      </c>
      <c r="R339" s="16">
        <f t="shared" si="126"/>
        <v>13</v>
      </c>
      <c r="S339" s="16">
        <f t="shared" si="126"/>
        <v>14</v>
      </c>
      <c r="T339" s="16">
        <f t="shared" si="126"/>
        <v>15</v>
      </c>
      <c r="U339" s="16">
        <f t="shared" si="126"/>
        <v>16</v>
      </c>
      <c r="V339" s="16">
        <f t="shared" si="126"/>
        <v>17</v>
      </c>
      <c r="W339" s="16">
        <f t="shared" si="126"/>
        <v>18</v>
      </c>
      <c r="X339" s="16">
        <f t="shared" si="126"/>
        <v>19</v>
      </c>
      <c r="Y339" s="16">
        <f t="shared" si="126"/>
        <v>20</v>
      </c>
      <c r="Z339" s="16">
        <f t="shared" si="126"/>
        <v>21</v>
      </c>
      <c r="AA339" s="16">
        <f t="shared" si="126"/>
        <v>22</v>
      </c>
      <c r="AB339" s="16">
        <f t="shared" si="126"/>
        <v>23</v>
      </c>
      <c r="AC339" s="16">
        <f t="shared" si="126"/>
        <v>24</v>
      </c>
      <c r="AD339" s="16">
        <f t="shared" si="126"/>
        <v>25</v>
      </c>
      <c r="AE339" s="16">
        <f t="shared" si="126"/>
        <v>26</v>
      </c>
      <c r="AF339" s="16">
        <f t="shared" si="126"/>
        <v>27</v>
      </c>
      <c r="AG339" s="16">
        <f t="shared" si="126"/>
        <v>28</v>
      </c>
      <c r="AH339" s="16">
        <f t="shared" ref="AH339:AJ339" si="127">IFERROR(DAY(AH333),"")</f>
        <v>29</v>
      </c>
      <c r="AI339" s="16">
        <f t="shared" si="127"/>
        <v>30</v>
      </c>
      <c r="AJ339" s="16">
        <f t="shared" si="127"/>
        <v>31</v>
      </c>
    </row>
    <row r="340" spans="1:36">
      <c r="B340" s="17" t="s">
        <v>47</v>
      </c>
      <c r="C340" s="18" t="s">
        <v>39</v>
      </c>
      <c r="D340" s="18" t="s">
        <v>38</v>
      </c>
      <c r="E340" s="17" t="s">
        <v>34</v>
      </c>
      <c r="F340" s="19">
        <f t="shared" ref="F340:AG340" si="128">WEEKDAY(F333)</f>
        <v>7</v>
      </c>
      <c r="G340" s="19">
        <f t="shared" si="128"/>
        <v>1</v>
      </c>
      <c r="H340" s="19">
        <f t="shared" si="128"/>
        <v>2</v>
      </c>
      <c r="I340" s="19">
        <f t="shared" si="128"/>
        <v>3</v>
      </c>
      <c r="J340" s="19">
        <f t="shared" si="128"/>
        <v>4</v>
      </c>
      <c r="K340" s="19">
        <f t="shared" si="128"/>
        <v>5</v>
      </c>
      <c r="L340" s="19">
        <f t="shared" si="128"/>
        <v>6</v>
      </c>
      <c r="M340" s="19">
        <f t="shared" si="128"/>
        <v>7</v>
      </c>
      <c r="N340" s="19">
        <f t="shared" si="128"/>
        <v>1</v>
      </c>
      <c r="O340" s="19">
        <f t="shared" si="128"/>
        <v>2</v>
      </c>
      <c r="P340" s="19">
        <f t="shared" si="128"/>
        <v>3</v>
      </c>
      <c r="Q340" s="19">
        <f t="shared" si="128"/>
        <v>4</v>
      </c>
      <c r="R340" s="19">
        <f t="shared" si="128"/>
        <v>5</v>
      </c>
      <c r="S340" s="19">
        <f t="shared" si="128"/>
        <v>6</v>
      </c>
      <c r="T340" s="19">
        <f t="shared" si="128"/>
        <v>7</v>
      </c>
      <c r="U340" s="19">
        <f t="shared" si="128"/>
        <v>1</v>
      </c>
      <c r="V340" s="19">
        <f t="shared" si="128"/>
        <v>2</v>
      </c>
      <c r="W340" s="19">
        <f t="shared" si="128"/>
        <v>3</v>
      </c>
      <c r="X340" s="19">
        <f t="shared" si="128"/>
        <v>4</v>
      </c>
      <c r="Y340" s="19">
        <f t="shared" si="128"/>
        <v>5</v>
      </c>
      <c r="Z340" s="19">
        <f t="shared" si="128"/>
        <v>6</v>
      </c>
      <c r="AA340" s="19">
        <f t="shared" si="128"/>
        <v>7</v>
      </c>
      <c r="AB340" s="19">
        <f t="shared" si="128"/>
        <v>1</v>
      </c>
      <c r="AC340" s="19">
        <f t="shared" si="128"/>
        <v>2</v>
      </c>
      <c r="AD340" s="19">
        <f t="shared" si="128"/>
        <v>3</v>
      </c>
      <c r="AE340" s="19">
        <f t="shared" si="128"/>
        <v>4</v>
      </c>
      <c r="AF340" s="19">
        <f t="shared" si="128"/>
        <v>5</v>
      </c>
      <c r="AG340" s="19">
        <f t="shared" si="128"/>
        <v>6</v>
      </c>
      <c r="AH340" s="19">
        <f t="shared" ref="AH340:AJ340" si="129">IFERROR(WEEKDAY(AH333),"")</f>
        <v>7</v>
      </c>
      <c r="AI340" s="19">
        <f t="shared" si="129"/>
        <v>1</v>
      </c>
      <c r="AJ340" s="19">
        <f t="shared" si="129"/>
        <v>2</v>
      </c>
    </row>
    <row r="341" spans="1:36">
      <c r="B341" s="20" t="str">
        <f>IF(config!A3&lt;&gt;"",config!A3,"")</f>
        <v>mr 1</v>
      </c>
      <c r="C341" s="21">
        <f t="shared" ref="C341:C345" si="130">COUNTIF(F341:AJ341,"bp")</f>
        <v>0</v>
      </c>
      <c r="D341" s="21">
        <f>COUNTIF(G341:AK341,"c")</f>
        <v>0</v>
      </c>
      <c r="E341" s="21">
        <f>SUM(C341,D341)</f>
        <v>0</v>
      </c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</row>
    <row r="342" spans="1:36">
      <c r="B342" s="20" t="str">
        <f>IF(config!A4&lt;&gt;"",config!A4,"")</f>
        <v>mr 2</v>
      </c>
      <c r="C342" s="21">
        <f t="shared" si="130"/>
        <v>0</v>
      </c>
      <c r="D342" s="21">
        <f>COUNTIF(G342:AK342,"c")</f>
        <v>0</v>
      </c>
      <c r="E342" s="21">
        <f t="shared" ref="E342:E345" si="131">SUM(C342,D342)</f>
        <v>0</v>
      </c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</row>
    <row r="343" spans="1:36">
      <c r="B343" s="20" t="str">
        <f>IF(config!A5&lt;&gt;"",config!A5,"")</f>
        <v>mr 3</v>
      </c>
      <c r="C343" s="21">
        <f t="shared" si="130"/>
        <v>0</v>
      </c>
      <c r="D343" s="21">
        <f>COUNTIF(G343:AK343,"c")</f>
        <v>0</v>
      </c>
      <c r="E343" s="21">
        <f t="shared" si="131"/>
        <v>0</v>
      </c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</row>
    <row r="344" spans="1:36">
      <c r="B344" s="20" t="str">
        <f>IF(config!A6&lt;&gt;"",config!A6,"")</f>
        <v>mr 4</v>
      </c>
      <c r="C344" s="21">
        <f t="shared" si="130"/>
        <v>0</v>
      </c>
      <c r="D344" s="21">
        <f>COUNTIF(G344:AK344,"c")</f>
        <v>0</v>
      </c>
      <c r="E344" s="21">
        <f t="shared" si="131"/>
        <v>0</v>
      </c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</row>
    <row r="345" spans="1:36">
      <c r="B345" s="20" t="str">
        <f>IF(config!A7&lt;&gt;"",config!A7,"")</f>
        <v>mr 5</v>
      </c>
      <c r="C345" s="21">
        <f t="shared" si="130"/>
        <v>1</v>
      </c>
      <c r="D345" s="21">
        <f>COUNTIF(G345:AK345,"c")</f>
        <v>0</v>
      </c>
      <c r="E345" s="21">
        <f t="shared" si="131"/>
        <v>1</v>
      </c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 t="s">
        <v>39</v>
      </c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</row>
    <row r="346" spans="1:36">
      <c r="B346" s="23"/>
    </row>
    <row r="347" spans="1:36">
      <c r="B347" s="23"/>
    </row>
    <row r="349" spans="1:36">
      <c r="D349" s="24" t="s">
        <v>49</v>
      </c>
      <c r="E349" s="21">
        <f t="shared" ref="E349" si="132">SUM(E341:E345)</f>
        <v>1</v>
      </c>
      <c r="F349" s="25" t="s">
        <v>39</v>
      </c>
      <c r="G349" s="14" t="s">
        <v>40</v>
      </c>
      <c r="J349" s="26" t="s">
        <v>38</v>
      </c>
      <c r="K349" s="14" t="s">
        <v>35</v>
      </c>
      <c r="N349" s="27" t="s">
        <v>41</v>
      </c>
      <c r="O349" s="14" t="s">
        <v>45</v>
      </c>
      <c r="X349" s="28" t="s">
        <v>42</v>
      </c>
      <c r="Y349" s="14" t="s">
        <v>26</v>
      </c>
      <c r="AB349" s="29" t="s">
        <v>43</v>
      </c>
      <c r="AC349" s="14" t="s">
        <v>22</v>
      </c>
      <c r="AE349" s="30" t="s">
        <v>46</v>
      </c>
      <c r="AF349" s="14" t="s">
        <v>44</v>
      </c>
    </row>
    <row r="351" spans="1:36">
      <c r="B351" s="31" t="s">
        <v>25</v>
      </c>
      <c r="C351" s="14" t="s">
        <v>24</v>
      </c>
      <c r="D351" s="14" t="s">
        <v>27</v>
      </c>
      <c r="E351" s="14" t="s">
        <v>28</v>
      </c>
    </row>
    <row r="352" spans="1:36">
      <c r="A352" s="14" t="s">
        <v>1</v>
      </c>
      <c r="B352" s="32">
        <f>SUMPRODUCT((WEEKDAY(F340:AJ340,2)=4)*((F341:AJ348="C")+(F341:AJ348="BP"))*(B341:B348=A352))</f>
        <v>0</v>
      </c>
      <c r="C352" s="32">
        <f>SUMPRODUCT((WEEKDAY(F340:AJ340,2)=5)*((F341:AJ348="C")+(F341:AJ348="BP"))*(B341:B348=A352))</f>
        <v>0</v>
      </c>
      <c r="D352" s="32">
        <f>SUMPRODUCT((WEEKDAY(F340:AJ340,2)=6)*((F341:AJ348="C")+(F341:AJ348="BP"))*(B341:B348=A352))</f>
        <v>0</v>
      </c>
      <c r="E352" s="32">
        <f>SUMPRODUCT((WEEKDAY(F340:AJ340,2)=7)*((F341:AJ348="C")+(F341:AJ348="BP"))*(B341:B348=A352))</f>
        <v>0</v>
      </c>
    </row>
    <row r="353" spans="1:5">
      <c r="A353" s="14" t="s">
        <v>4</v>
      </c>
      <c r="B353" s="32">
        <f>SUMPRODUCT((WEEKDAY(F340:AJ340,2)=4)*((F341:AJ348="C")+(F341:AJ348="BP"))*(B341:B348=A353))</f>
        <v>0</v>
      </c>
      <c r="C353" s="32">
        <f>SUMPRODUCT((WEEKDAY(F340:AJ340,2)=5)*((F341:AJ348="C")+(F341:AJ348="BP"))*(B341:B348=A353))</f>
        <v>0</v>
      </c>
      <c r="D353" s="32">
        <f>SUMPRODUCT((WEEKDAY(F340:AJ340,2)=6)*((F341:AJ348="C")+(F341:AJ348="BP"))*(B341:B348=A353))</f>
        <v>0</v>
      </c>
      <c r="E353" s="32">
        <f>SUMPRODUCT((WEEKDAY(F340:AJ340,2)=7)*((F341:AJ348="C")+(F341:AJ348="BP"))*(B341:B348=A353))</f>
        <v>0</v>
      </c>
    </row>
    <row r="354" spans="1:5">
      <c r="A354" s="14" t="s">
        <v>6</v>
      </c>
      <c r="B354" s="32">
        <f>SUMPRODUCT((WEEKDAY(F340:AJ340,2)=4)*((F341:AJ348="C")+(F341:AJ348="BP"))*(B341:B348=A354))</f>
        <v>0</v>
      </c>
      <c r="C354" s="32">
        <f>SUMPRODUCT((WEEKDAY(F340:AJ340,2)=5)*((F341:AJ348="C")+(F341:AJ348="BP"))*(B341:B348=A354))</f>
        <v>0</v>
      </c>
      <c r="D354" s="32">
        <f>SUMPRODUCT((WEEKDAY(F340:AJ340,2)=6)*((F341:AJ348="C")+(F341:AJ348="BP"))*(B341:B348=A354))</f>
        <v>0</v>
      </c>
      <c r="E354" s="32">
        <f>SUMPRODUCT((WEEKDAY(F340:AJ340,2)=7)*((F341:AJ348="C")+(F341:AJ348="BP"))*(B341:B348=A354))</f>
        <v>0</v>
      </c>
    </row>
    <row r="355" spans="1:5">
      <c r="A355" s="14" t="s">
        <v>8</v>
      </c>
      <c r="B355" s="32">
        <f t="shared" ref="B355" si="133">SUMPRODUCT((WEEKDAY(F343:AJ343,2)=4)*((F344:AJ351="C")+(F344:AJ351="BP"))*(B344:B351=A355))</f>
        <v>0</v>
      </c>
      <c r="C355" s="32">
        <f t="shared" ref="C355" si="134">SUMPRODUCT((WEEKDAY(F343:AJ343,2)=5)*((F344:AJ351="C")+(F344:AJ351="BP"))*(B344:B351=A355))</f>
        <v>0</v>
      </c>
      <c r="D355" s="32">
        <f t="shared" ref="D355" si="135">SUMPRODUCT((WEEKDAY(F343:AJ343,2)=6)*((F344:AJ351="C")+(F344:AJ351="BP"))*(B344:B351=A355))</f>
        <v>0</v>
      </c>
      <c r="E355" s="32">
        <f>SUMPRODUCT((WEEKDAY(F340:AJ340,2)=7)*((F341:AJ348="C")+(F341:AJ348="BP"))*(B341:B348=A355))</f>
        <v>0</v>
      </c>
    </row>
    <row r="356" spans="1:5">
      <c r="A356" s="14" t="s">
        <v>10</v>
      </c>
      <c r="B356" s="32">
        <f>SUMPRODUCT((WEEKDAY(F340:AJ340,2)=4)*((F341:AJ348="C")+(F341:AJ348="BP"))*(B341:B348=A356))</f>
        <v>1</v>
      </c>
      <c r="C356" s="32">
        <f>SUMPRODUCT((WEEKDAY(F340:AJ340,2)=5)*((F341:AJ348="C")+(F341:AJ348="BP"))*(B341:B348=A356))</f>
        <v>0</v>
      </c>
      <c r="D356" s="32">
        <f>SUMPRODUCT((WEEKDAY(F340:AJ340,2)=6)*((F341:AJ348="C")+(F341:AJ348="BP"))*(B341:B348=A356))</f>
        <v>0</v>
      </c>
      <c r="E356" s="32">
        <f>SUMPRODUCT((WEEKDAY(F340:AJ340,2)=7)*((F341:AJ348="C")+(F341:AJ348="BP"))*(B341:B348=A356))</f>
        <v>0</v>
      </c>
    </row>
    <row r="357" spans="1:5">
      <c r="B357" s="32"/>
      <c r="C357" s="32"/>
      <c r="D357" s="32"/>
      <c r="E357" s="32"/>
    </row>
    <row r="358" spans="1:5">
      <c r="B358" s="32"/>
      <c r="C358" s="32"/>
      <c r="D358" s="32"/>
      <c r="E358" s="32"/>
    </row>
  </sheetData>
  <mergeCells count="12">
    <mergeCell ref="F5:AJ8"/>
    <mergeCell ref="F275:AJ278"/>
    <mergeCell ref="F305:AJ308"/>
    <mergeCell ref="F335:AJ338"/>
    <mergeCell ref="F35:AJ38"/>
    <mergeCell ref="F65:AJ68"/>
    <mergeCell ref="F95:AJ98"/>
    <mergeCell ref="F125:AJ128"/>
    <mergeCell ref="F155:AJ158"/>
    <mergeCell ref="F185:AJ188"/>
    <mergeCell ref="F215:AJ218"/>
    <mergeCell ref="F245:AJ248"/>
  </mergeCells>
  <conditionalFormatting sqref="F10:AJ15">
    <cfRule type="expression" dxfId="92" priority="15">
      <formula>OR(F$10=1,F$10=7)</formula>
    </cfRule>
  </conditionalFormatting>
  <conditionalFormatting sqref="F40:AJ45">
    <cfRule type="expression" dxfId="91" priority="12">
      <formula>OR(F$40=1,F$40=7)</formula>
    </cfRule>
  </conditionalFormatting>
  <conditionalFormatting sqref="F10:AJ15 F40:AJ45 F70:AJ75 F100:AJ105 F130:AJ135 F160:AJ165 F190:AJ195 F220:AJ225 F250:AJ255 F280:AJ285 F310:AJ315 F340:AJ345">
    <cfRule type="cellIs" dxfId="90" priority="9" operator="equal">
      <formula>"p"</formula>
    </cfRule>
    <cfRule type="cellIs" dxfId="89" priority="10" operator="equal">
      <formula>"bp"</formula>
    </cfRule>
    <cfRule type="cellIs" dxfId="88" priority="11" operator="equal">
      <formula>"c"</formula>
    </cfRule>
  </conditionalFormatting>
  <conditionalFormatting sqref="C41:E45 C71:E75 C101:E105 C131:E135 C161:E165 C191:E195 C221:E225 C251:E255 C281:E285 C311:E315 C341:E345 C11:E15">
    <cfRule type="cellIs" dxfId="87" priority="8" operator="equal">
      <formula>0</formula>
    </cfRule>
  </conditionalFormatting>
  <conditionalFormatting sqref="F11:AJ15 F41:AJ45 F71:AJ75 F101:AJ105 F131:AJ135 F161:AJ165 F191:AJ195 F221:AJ225 F251:AJ255 F281:AJ285 F311:AJ315 F341:AJ345">
    <cfRule type="cellIs" dxfId="86" priority="1" operator="equal">
      <formula>"P"</formula>
    </cfRule>
    <cfRule type="cellIs" dxfId="85" priority="2" operator="equal">
      <formula>"M"</formula>
    </cfRule>
    <cfRule type="cellIs" dxfId="84" priority="3" operator="equal">
      <formula>"S/C"</formula>
    </cfRule>
    <cfRule type="cellIs" dxfId="83" priority="4" operator="equal">
      <formula>"R"</formula>
    </cfRule>
    <cfRule type="cellIs" dxfId="82" priority="6" operator="equal">
      <formula>"C"</formula>
    </cfRule>
    <cfRule type="cellIs" dxfId="81" priority="7" operator="equal">
      <formula>"BP"</formula>
    </cfRule>
  </conditionalFormatting>
  <dataValidations count="2">
    <dataValidation type="list" allowBlank="1" showInputMessage="1" showErrorMessage="1" sqref="F11:AJ15 F41:AJ45 F71:AJ75 F101:AJ105 F131:AJ135 F161:AJ165 F191:AJ195 F221:AJ225 F251:AJ255 F281:AJ285 F311:AJ315 F341:AJ345">
      <formula1>"BP,C,R,S/C,M,P"</formula1>
    </dataValidation>
    <dataValidation type="list" allowBlank="1" showInputMessage="1" showErrorMessage="1" sqref="AK5 AK35 AK65 AK95 AK125 AK155 AK185 AK215 AK245 AK275 AK305 AK335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CB11"/>
  <sheetViews>
    <sheetView zoomScale="80" zoomScaleNormal="80" workbookViewId="0">
      <selection activeCell="I8" sqref="I8"/>
    </sheetView>
  </sheetViews>
  <sheetFormatPr baseColWidth="10" defaultRowHeight="15"/>
  <cols>
    <col min="3" max="3" width="5.85546875" bestFit="1" customWidth="1"/>
    <col min="4" max="4" width="3.7109375" bestFit="1" customWidth="1"/>
    <col min="5" max="5" width="4.7109375" bestFit="1" customWidth="1"/>
    <col min="6" max="6" width="3.7109375" bestFit="1" customWidth="1"/>
    <col min="7" max="7" width="4.5703125" customWidth="1"/>
    <col min="8" max="8" width="4.85546875" customWidth="1"/>
    <col min="9" max="9" width="4.7109375" bestFit="1" customWidth="1"/>
    <col min="10" max="10" width="3.7109375" bestFit="1" customWidth="1"/>
    <col min="11" max="13" width="3.7109375" customWidth="1"/>
    <col min="14" max="80" width="3.7109375" bestFit="1" customWidth="1"/>
  </cols>
  <sheetData>
    <row r="3" spans="1:80" ht="14.25" customHeight="1" thickBot="1"/>
    <row r="4" spans="1:80" hidden="1"/>
    <row r="5" spans="1:80" ht="34.5" customHeight="1" thickBot="1">
      <c r="C5" s="37" t="s">
        <v>48</v>
      </c>
      <c r="D5" s="37"/>
      <c r="E5" s="37"/>
      <c r="F5" s="37"/>
      <c r="G5" s="37"/>
      <c r="H5" s="37"/>
      <c r="I5" s="38" t="s">
        <v>5</v>
      </c>
      <c r="J5" s="39"/>
      <c r="K5" s="39"/>
      <c r="L5" s="39"/>
      <c r="M5" s="39"/>
      <c r="N5" s="40"/>
      <c r="O5" s="38" t="s">
        <v>7</v>
      </c>
      <c r="P5" s="39"/>
      <c r="Q5" s="39"/>
      <c r="R5" s="39"/>
      <c r="S5" s="39"/>
      <c r="T5" s="40"/>
      <c r="U5" s="38" t="s">
        <v>9</v>
      </c>
      <c r="V5" s="39"/>
      <c r="W5" s="39"/>
      <c r="X5" s="39"/>
      <c r="Y5" s="39"/>
      <c r="Z5" s="40"/>
      <c r="AA5" s="38" t="s">
        <v>11</v>
      </c>
      <c r="AB5" s="39"/>
      <c r="AC5" s="39"/>
      <c r="AD5" s="39"/>
      <c r="AE5" s="39"/>
      <c r="AF5" s="40"/>
      <c r="AG5" s="38" t="s">
        <v>12</v>
      </c>
      <c r="AH5" s="39"/>
      <c r="AI5" s="39"/>
      <c r="AJ5" s="39"/>
      <c r="AK5" s="39"/>
      <c r="AL5" s="40"/>
      <c r="AM5" s="38" t="s">
        <v>13</v>
      </c>
      <c r="AN5" s="39"/>
      <c r="AO5" s="39"/>
      <c r="AP5" s="39"/>
      <c r="AQ5" s="39"/>
      <c r="AR5" s="40"/>
      <c r="AS5" s="38" t="s">
        <v>14</v>
      </c>
      <c r="AT5" s="39"/>
      <c r="AU5" s="39"/>
      <c r="AV5" s="39"/>
      <c r="AW5" s="39"/>
      <c r="AX5" s="40"/>
      <c r="AY5" s="38" t="s">
        <v>15</v>
      </c>
      <c r="AZ5" s="39"/>
      <c r="BA5" s="39"/>
      <c r="BB5" s="39"/>
      <c r="BC5" s="39"/>
      <c r="BD5" s="40"/>
      <c r="BE5" s="38" t="s">
        <v>16</v>
      </c>
      <c r="BF5" s="39"/>
      <c r="BG5" s="39"/>
      <c r="BH5" s="39"/>
      <c r="BI5" s="39"/>
      <c r="BJ5" s="40"/>
      <c r="BK5" s="38" t="s">
        <v>17</v>
      </c>
      <c r="BL5" s="39"/>
      <c r="BM5" s="39"/>
      <c r="BN5" s="39"/>
      <c r="BO5" s="39"/>
      <c r="BP5" s="40"/>
      <c r="BQ5" s="38" t="s">
        <v>18</v>
      </c>
      <c r="BR5" s="39"/>
      <c r="BS5" s="39"/>
      <c r="BT5" s="39"/>
      <c r="BU5" s="39"/>
      <c r="BV5" s="40"/>
      <c r="BW5" s="38" t="s">
        <v>19</v>
      </c>
      <c r="BX5" s="39"/>
      <c r="BY5" s="39"/>
      <c r="BZ5" s="39"/>
      <c r="CA5" s="39"/>
      <c r="CB5" s="40"/>
    </row>
    <row r="6" spans="1:80" ht="73.5" customHeight="1">
      <c r="C6" s="4" t="s">
        <v>20</v>
      </c>
      <c r="D6" s="4" t="s">
        <v>35</v>
      </c>
      <c r="E6" s="8" t="s">
        <v>23</v>
      </c>
      <c r="F6" s="8" t="s">
        <v>36</v>
      </c>
      <c r="G6" s="8" t="s">
        <v>27</v>
      </c>
      <c r="H6" s="9" t="s">
        <v>28</v>
      </c>
      <c r="I6" s="3" t="s">
        <v>20</v>
      </c>
      <c r="J6" s="2" t="s">
        <v>21</v>
      </c>
      <c r="K6" s="10" t="s">
        <v>23</v>
      </c>
      <c r="L6" s="10" t="s">
        <v>24</v>
      </c>
      <c r="M6" s="10" t="s">
        <v>27</v>
      </c>
      <c r="N6" s="11" t="s">
        <v>28</v>
      </c>
      <c r="O6" s="3" t="s">
        <v>20</v>
      </c>
      <c r="P6" s="2" t="s">
        <v>21</v>
      </c>
      <c r="Q6" s="10" t="s">
        <v>23</v>
      </c>
      <c r="R6" s="10" t="s">
        <v>24</v>
      </c>
      <c r="S6" s="10" t="s">
        <v>27</v>
      </c>
      <c r="T6" s="11" t="s">
        <v>28</v>
      </c>
      <c r="U6" s="3" t="s">
        <v>20</v>
      </c>
      <c r="V6" s="2" t="s">
        <v>21</v>
      </c>
      <c r="W6" s="10" t="s">
        <v>23</v>
      </c>
      <c r="X6" s="10" t="s">
        <v>24</v>
      </c>
      <c r="Y6" s="10" t="s">
        <v>27</v>
      </c>
      <c r="Z6" s="11" t="s">
        <v>28</v>
      </c>
      <c r="AA6" s="3" t="s">
        <v>20</v>
      </c>
      <c r="AB6" s="2" t="s">
        <v>21</v>
      </c>
      <c r="AC6" s="10" t="s">
        <v>23</v>
      </c>
      <c r="AD6" s="10" t="s">
        <v>24</v>
      </c>
      <c r="AE6" s="10" t="s">
        <v>27</v>
      </c>
      <c r="AF6" s="11" t="s">
        <v>28</v>
      </c>
      <c r="AG6" s="3" t="s">
        <v>20</v>
      </c>
      <c r="AH6" s="2" t="s">
        <v>21</v>
      </c>
      <c r="AI6" s="10" t="s">
        <v>23</v>
      </c>
      <c r="AJ6" s="10" t="s">
        <v>24</v>
      </c>
      <c r="AK6" s="10" t="s">
        <v>27</v>
      </c>
      <c r="AL6" s="11" t="s">
        <v>28</v>
      </c>
      <c r="AM6" s="3" t="s">
        <v>20</v>
      </c>
      <c r="AN6" s="2" t="s">
        <v>21</v>
      </c>
      <c r="AO6" s="10" t="s">
        <v>23</v>
      </c>
      <c r="AP6" s="10" t="s">
        <v>24</v>
      </c>
      <c r="AQ6" s="10" t="s">
        <v>27</v>
      </c>
      <c r="AR6" s="11" t="s">
        <v>28</v>
      </c>
      <c r="AS6" s="3" t="s">
        <v>20</v>
      </c>
      <c r="AT6" s="2" t="s">
        <v>21</v>
      </c>
      <c r="AU6" s="10" t="s">
        <v>23</v>
      </c>
      <c r="AV6" s="10" t="s">
        <v>24</v>
      </c>
      <c r="AW6" s="10" t="s">
        <v>27</v>
      </c>
      <c r="AX6" s="11" t="s">
        <v>28</v>
      </c>
      <c r="AY6" s="3" t="s">
        <v>20</v>
      </c>
      <c r="AZ6" s="2" t="s">
        <v>21</v>
      </c>
      <c r="BA6" s="10" t="s">
        <v>23</v>
      </c>
      <c r="BB6" s="10" t="s">
        <v>24</v>
      </c>
      <c r="BC6" s="10" t="s">
        <v>27</v>
      </c>
      <c r="BD6" s="11" t="s">
        <v>28</v>
      </c>
      <c r="BE6" s="3" t="s">
        <v>20</v>
      </c>
      <c r="BF6" s="2" t="s">
        <v>21</v>
      </c>
      <c r="BG6" s="10" t="s">
        <v>23</v>
      </c>
      <c r="BH6" s="10" t="s">
        <v>24</v>
      </c>
      <c r="BI6" s="10" t="s">
        <v>27</v>
      </c>
      <c r="BJ6" s="11" t="s">
        <v>28</v>
      </c>
      <c r="BK6" s="3" t="s">
        <v>20</v>
      </c>
      <c r="BL6" s="2" t="s">
        <v>21</v>
      </c>
      <c r="BM6" s="10" t="s">
        <v>23</v>
      </c>
      <c r="BN6" s="10" t="s">
        <v>24</v>
      </c>
      <c r="BO6" s="10" t="s">
        <v>27</v>
      </c>
      <c r="BP6" s="11" t="s">
        <v>28</v>
      </c>
      <c r="BQ6" s="3" t="s">
        <v>20</v>
      </c>
      <c r="BR6" s="2" t="s">
        <v>21</v>
      </c>
      <c r="BS6" s="10" t="s">
        <v>23</v>
      </c>
      <c r="BT6" s="10" t="s">
        <v>24</v>
      </c>
      <c r="BU6" s="10" t="s">
        <v>27</v>
      </c>
      <c r="BV6" s="11" t="s">
        <v>28</v>
      </c>
      <c r="BW6" s="3" t="s">
        <v>20</v>
      </c>
      <c r="BX6" s="2" t="s">
        <v>21</v>
      </c>
      <c r="BY6" s="10" t="s">
        <v>23</v>
      </c>
      <c r="BZ6" s="10" t="s">
        <v>24</v>
      </c>
      <c r="CA6" s="10" t="s">
        <v>27</v>
      </c>
      <c r="CB6" s="11" t="s">
        <v>28</v>
      </c>
    </row>
    <row r="7" spans="1:80" ht="33.75" customHeight="1">
      <c r="A7" s="41" t="str">
        <f>IF(config!A3="","",config!A3)</f>
        <v>mr 1</v>
      </c>
      <c r="B7" s="42"/>
      <c r="C7" s="5">
        <f>SUM(I7,O7,U7,AA7,AG7,AM7,AS7,AY7,BE7,BK7,BQ7,BW7)</f>
        <v>0</v>
      </c>
      <c r="D7" s="5">
        <f>SUM(J7,P7,V7,AB7,AH7,AN7,AT7,AZ7,BF7,BL7,BR7,BX7)</f>
        <v>0</v>
      </c>
      <c r="E7" s="5">
        <f>SUM(K7,Q7,W7,AC7,AI7,AO7,AU7,BA7,BG7,BM7,BS7,BY7)</f>
        <v>0</v>
      </c>
      <c r="F7" s="5">
        <f>SUM(L7,R7,X7,AD7,AJ7,AP7,AV7,BB7,BH7,BN7,BT7,BZ7)</f>
        <v>0</v>
      </c>
      <c r="G7" s="5">
        <f>SUM(M7,S7,Y7,AE7,AK7,AQ7,AW7,BC7,BI7,BO7,BU7,CA7)</f>
        <v>0</v>
      </c>
      <c r="H7" s="5">
        <f>SUM(N7,T11,Z7,AF7,AL7,AR7,AX7,BD7,BJ7,BP7,CB7,BV7)</f>
        <v>0</v>
      </c>
      <c r="I7" s="6">
        <f>IFERROR(VLOOKUP($A7,SERVICE!$B$11:$E$18,2,0),"")</f>
        <v>0</v>
      </c>
      <c r="J7" s="6">
        <f>IFERROR(VLOOKUP($A7,SERVICE!$B$11:$E$18,3,0),"")</f>
        <v>0</v>
      </c>
      <c r="K7" s="6">
        <f>IFERROR(VLOOKUP($A7,SERVICE!$A$22:$E$26,2,0),"")</f>
        <v>0</v>
      </c>
      <c r="L7" s="6">
        <f>IFERROR(VLOOKUP($A7,SERVICE!$A$22:$E$26,3,0),"")</f>
        <v>0</v>
      </c>
      <c r="M7" s="6">
        <f>IFERROR(VLOOKUP($A7,SERVICE!$A$22:$E$26,4,0),"")</f>
        <v>0</v>
      </c>
      <c r="N7" s="6">
        <f>IFERROR(VLOOKUP($A7,SERVICE!$A$22:$E$26,5,0),"")</f>
        <v>0</v>
      </c>
      <c r="O7" s="6">
        <f>IFERROR(VLOOKUP($A7,SERVICE!$B$41:$D$45,2,0),"")</f>
        <v>0</v>
      </c>
      <c r="P7" s="6">
        <f>IFERROR(VLOOKUP($A7,SERVICE!$B$11:$E$15,3,0),"")</f>
        <v>0</v>
      </c>
      <c r="Q7" s="6">
        <f>SERVICE!H22</f>
        <v>0</v>
      </c>
      <c r="R7" s="6"/>
      <c r="S7" s="6"/>
      <c r="T7" s="7"/>
      <c r="U7" s="6">
        <f>IFERROR(VLOOKUP($A7,SERVICE!$B$11:$E$15,2,0),"")</f>
        <v>0</v>
      </c>
      <c r="V7" s="6">
        <f>IFERROR(VLOOKUP($A7,SERVICE!$B$11:$E$15,3,0),"")</f>
        <v>0</v>
      </c>
      <c r="W7" s="6">
        <f>SERVICE!N22</f>
        <v>0</v>
      </c>
      <c r="X7" s="6"/>
      <c r="Y7" s="6"/>
      <c r="Z7" s="6"/>
      <c r="AA7" s="6">
        <f>IFERROR(VLOOKUP($A7,SERVICE!$B$11:$E$15,2,0),"")</f>
        <v>0</v>
      </c>
      <c r="AB7" s="6">
        <f>IFERROR(VLOOKUP($A7,SERVICE!$B$11:$E$15,3,0),"")</f>
        <v>0</v>
      </c>
      <c r="AC7" s="6">
        <f>SERVICE!T22</f>
        <v>0</v>
      </c>
      <c r="AD7" s="6"/>
      <c r="AE7" s="6"/>
      <c r="AF7" s="6"/>
      <c r="AG7" s="6">
        <f>IFERROR(VLOOKUP($A7,SERVICE!$B$11:$E$15,2,0),"")</f>
        <v>0</v>
      </c>
      <c r="AH7" s="6">
        <f>IFERROR(VLOOKUP($A7,SERVICE!$B$11:$E$15,3,0),"")</f>
        <v>0</v>
      </c>
      <c r="AI7" s="6">
        <f>SERVICE!Z22</f>
        <v>0</v>
      </c>
      <c r="AJ7" s="6"/>
      <c r="AK7" s="6"/>
      <c r="AL7" s="6"/>
      <c r="AM7" s="6">
        <f>IFERROR(VLOOKUP($A7,SERVICE!$B$11:$E$15,2,0),"")</f>
        <v>0</v>
      </c>
      <c r="AN7" s="6">
        <f>IFERROR(VLOOKUP($A7,SERVICE!$B$11:$E$15,3,0),"")</f>
        <v>0</v>
      </c>
      <c r="AO7" s="6">
        <f>SERVICE!AF22</f>
        <v>0</v>
      </c>
      <c r="AP7" s="6"/>
      <c r="AQ7" s="6"/>
      <c r="AR7" s="6"/>
      <c r="AS7" s="6">
        <f>IFERROR(VLOOKUP($A7,SERVICE!$B$11:$E$15,2,0),"")</f>
        <v>0</v>
      </c>
      <c r="AT7" s="6">
        <f>IFERROR(VLOOKUP($A7,SERVICE!$B$11:$E$15,3,0),"")</f>
        <v>0</v>
      </c>
      <c r="AU7" s="6">
        <f>SERVICE!AL22</f>
        <v>0</v>
      </c>
      <c r="AV7" s="6"/>
      <c r="AW7" s="6"/>
      <c r="AX7" s="6"/>
      <c r="AY7" s="6">
        <f>IFERROR(VLOOKUP($A7,SERVICE!$B$11:$E$15,2,0),"")</f>
        <v>0</v>
      </c>
      <c r="AZ7" s="6">
        <f>IFERROR(VLOOKUP($A7,SERVICE!$B$11:$E$15,3,0),"")</f>
        <v>0</v>
      </c>
      <c r="BA7" s="6">
        <f>SERVICE!AR22</f>
        <v>0</v>
      </c>
      <c r="BB7" s="6"/>
      <c r="BC7" s="6"/>
      <c r="BD7" s="6"/>
      <c r="BE7" s="6">
        <f>IFERROR(VLOOKUP($A7,SERVICE!$B$11:$E$15,2,0),"")</f>
        <v>0</v>
      </c>
      <c r="BF7" s="6">
        <f>IFERROR(VLOOKUP($A7,SERVICE!$B$11:$E$15,3,0),"")</f>
        <v>0</v>
      </c>
      <c r="BG7" s="6">
        <f>SERVICE!AX22</f>
        <v>0</v>
      </c>
      <c r="BH7" s="6"/>
      <c r="BI7" s="6"/>
      <c r="BJ7" s="6"/>
      <c r="BK7" s="6">
        <f>IFERROR(VLOOKUP($A7,SERVICE!$B$11:$E$15,2,0),"")</f>
        <v>0</v>
      </c>
      <c r="BL7" s="6">
        <f>IFERROR(VLOOKUP($A7,SERVICE!$B$11:$E$15,3,0),"")</f>
        <v>0</v>
      </c>
      <c r="BM7" s="6">
        <f>SERVICE!BD22</f>
        <v>0</v>
      </c>
      <c r="BN7" s="6"/>
      <c r="BO7" s="6"/>
      <c r="BP7" s="6"/>
      <c r="BQ7" s="6">
        <f>IFERROR(VLOOKUP($A7,SERVICE!$B$11:$E$15,2,0),"")</f>
        <v>0</v>
      </c>
      <c r="BR7" s="6">
        <f>IFERROR(VLOOKUP($A7,SERVICE!$B$11:$E$15,3,0),"")</f>
        <v>0</v>
      </c>
      <c r="BS7" s="6">
        <f>SERVICE!BJ22</f>
        <v>0</v>
      </c>
      <c r="BT7" s="6"/>
      <c r="BU7" s="6"/>
      <c r="BV7" s="6"/>
      <c r="BW7" s="6">
        <f>IFERROR(VLOOKUP($A7,SERVICE!$B$11:$E$15,2,0),"")</f>
        <v>0</v>
      </c>
      <c r="BX7" s="6">
        <f>IFERROR(VLOOKUP($A7,SERVICE!$B$11:$E$15,3,0),"")</f>
        <v>0</v>
      </c>
      <c r="BY7" s="6">
        <f>SERVICE!BP22</f>
        <v>0</v>
      </c>
      <c r="BZ7" s="6"/>
      <c r="CA7" s="6"/>
      <c r="CB7" s="6"/>
    </row>
    <row r="8" spans="1:80" ht="28.5" customHeight="1">
      <c r="A8" s="41" t="str">
        <f>IF(config!A4="","",config!A4)</f>
        <v>mr 2</v>
      </c>
      <c r="B8" s="42"/>
      <c r="C8" s="5">
        <f t="shared" ref="C8:C11" si="0">SUM(I8,O8,U8,AA8,AG8,AM8,AS8,AY8,BE8,BK8,BQ8,BW8)</f>
        <v>12</v>
      </c>
      <c r="D8" s="5">
        <f t="shared" ref="D8:D11" si="1">SUM(J8,P8,V8,AB8,AH8,AN8,AT8,AZ8,BF8,BL8,BR8,BX8)</f>
        <v>0</v>
      </c>
      <c r="E8" s="5">
        <f t="shared" ref="E8:E11" si="2">SUM(K8,Q8,W8,AC8,AI8,AO8,AU8,BA8,BG8,BM8,BS8,BY8)</f>
        <v>0</v>
      </c>
      <c r="F8" s="5">
        <f t="shared" ref="F8:F11" si="3">SUM(L8,R8,X8,AD8,AJ8,AP8,AV8,BB8,BH8,BN8,BT8,BZ8)</f>
        <v>0</v>
      </c>
      <c r="G8" s="5">
        <f t="shared" ref="G8:G11" si="4">SUM(M8,S8,Y8,AE8,AK8,AQ8,AW8,BC8,BI8,BO8,BU8,CA8)</f>
        <v>0</v>
      </c>
      <c r="H8" s="5">
        <f t="shared" ref="H8:H11" si="5">SUM(N8,T12,Z8,AF8,AL8,AR8,AX8,BD8,BJ8,BP8,CB8,BV8)</f>
        <v>0</v>
      </c>
      <c r="I8" s="6">
        <f>IFERROR(VLOOKUP($A8,SERVICE!$B$11:$E$18,2,0),"")</f>
        <v>1</v>
      </c>
      <c r="J8" s="6">
        <f>IFERROR(VLOOKUP($A8,SERVICE!$B$11:$E$18,3,0),"")</f>
        <v>0</v>
      </c>
      <c r="K8" s="6">
        <f>IFERROR(VLOOKUP($A8,SERVICE!$A$22:$E$26,2,0),"")</f>
        <v>0</v>
      </c>
      <c r="L8" s="6">
        <f>IFERROR(VLOOKUP($A8,SERVICE!$A$22:$E$26,3,0),"")</f>
        <v>0</v>
      </c>
      <c r="M8" s="6">
        <f>IFERROR(VLOOKUP($A8,SERVICE!$A$22:$E$26,4,0),"")</f>
        <v>0</v>
      </c>
      <c r="N8" s="6">
        <f>IFERROR(VLOOKUP($A8,SERVICE!$A$22:$E$26,5,0),"")</f>
        <v>0</v>
      </c>
      <c r="O8" s="6">
        <f>IFERROR(VLOOKUP($A8,SERVICE!$B$11:$E$15,2,0),"")</f>
        <v>1</v>
      </c>
      <c r="P8" s="6">
        <f>IFERROR(VLOOKUP($A8,SERVICE!$B$11:$E$15,3,0),"")</f>
        <v>0</v>
      </c>
      <c r="Q8" s="6"/>
      <c r="R8" s="6"/>
      <c r="S8" s="6"/>
      <c r="T8" s="7"/>
      <c r="U8" s="6">
        <f>IFERROR(VLOOKUP($A8,SERVICE!$B$11:$E$15,2,0),"")</f>
        <v>1</v>
      </c>
      <c r="V8" s="6">
        <f>IFERROR(VLOOKUP($A8,SERVICE!$B$11:$E$15,3,0),"")</f>
        <v>0</v>
      </c>
      <c r="W8" s="6">
        <f>SERVICE!N23</f>
        <v>0</v>
      </c>
      <c r="X8" s="6"/>
      <c r="Y8" s="6"/>
      <c r="Z8" s="6"/>
      <c r="AA8" s="6">
        <f>IFERROR(VLOOKUP($A8,SERVICE!$B$11:$E$15,2,0),"")</f>
        <v>1</v>
      </c>
      <c r="AB8" s="6">
        <f>IFERROR(VLOOKUP($A8,SERVICE!$B$11:$E$15,3,0),"")</f>
        <v>0</v>
      </c>
      <c r="AC8" s="6">
        <f>SERVICE!T23</f>
        <v>0</v>
      </c>
      <c r="AD8" s="6"/>
      <c r="AE8" s="6"/>
      <c r="AF8" s="6"/>
      <c r="AG8" s="6">
        <f>IFERROR(VLOOKUP($A8,SERVICE!$B$11:$E$15,2,0),"")</f>
        <v>1</v>
      </c>
      <c r="AH8" s="6">
        <f>IFERROR(VLOOKUP($A8,SERVICE!$B$11:$E$15,3,0),"")</f>
        <v>0</v>
      </c>
      <c r="AI8" s="6">
        <f>SERVICE!Z23</f>
        <v>0</v>
      </c>
      <c r="AJ8" s="6"/>
      <c r="AK8" s="6"/>
      <c r="AL8" s="6"/>
      <c r="AM8" s="6">
        <f>IFERROR(VLOOKUP($A8,SERVICE!$B$11:$E$15,2,0),"")</f>
        <v>1</v>
      </c>
      <c r="AN8" s="6">
        <f>IFERROR(VLOOKUP($A8,SERVICE!$B$11:$E$15,3,0),"")</f>
        <v>0</v>
      </c>
      <c r="AO8" s="6">
        <f>SERVICE!AF23</f>
        <v>0</v>
      </c>
      <c r="AP8" s="6"/>
      <c r="AQ8" s="6"/>
      <c r="AR8" s="6"/>
      <c r="AS8" s="6">
        <f>IFERROR(VLOOKUP($A8,SERVICE!$B$11:$E$15,2,0),"")</f>
        <v>1</v>
      </c>
      <c r="AT8" s="6">
        <f>IFERROR(VLOOKUP($A8,SERVICE!$B$11:$E$15,3,0),"")</f>
        <v>0</v>
      </c>
      <c r="AU8" s="6">
        <f>SERVICE!AL23</f>
        <v>0</v>
      </c>
      <c r="AV8" s="6"/>
      <c r="AW8" s="6"/>
      <c r="AX8" s="6"/>
      <c r="AY8" s="6">
        <f>IFERROR(VLOOKUP($A8,SERVICE!$B$11:$E$15,2,0),"")</f>
        <v>1</v>
      </c>
      <c r="AZ8" s="6">
        <f>IFERROR(VLOOKUP($A8,SERVICE!$B$11:$E$15,3,0),"")</f>
        <v>0</v>
      </c>
      <c r="BA8" s="6">
        <f>SERVICE!AR23</f>
        <v>0</v>
      </c>
      <c r="BB8" s="6"/>
      <c r="BC8" s="6"/>
      <c r="BD8" s="6"/>
      <c r="BE8" s="6">
        <f>IFERROR(VLOOKUP($A8,SERVICE!$B$11:$E$15,2,0),"")</f>
        <v>1</v>
      </c>
      <c r="BF8" s="6">
        <f>IFERROR(VLOOKUP($A8,SERVICE!$B$11:$E$15,3,0),"")</f>
        <v>0</v>
      </c>
      <c r="BG8" s="6">
        <f>SERVICE!AX23</f>
        <v>0</v>
      </c>
      <c r="BH8" s="6"/>
      <c r="BI8" s="6"/>
      <c r="BJ8" s="6"/>
      <c r="BK8" s="6">
        <f>IFERROR(VLOOKUP($A8,SERVICE!$B$11:$E$15,2,0),"")</f>
        <v>1</v>
      </c>
      <c r="BL8" s="6">
        <f>IFERROR(VLOOKUP($A8,SERVICE!$B$11:$E$15,3,0),"")</f>
        <v>0</v>
      </c>
      <c r="BM8" s="6">
        <f>SERVICE!BD23</f>
        <v>0</v>
      </c>
      <c r="BN8" s="6"/>
      <c r="BO8" s="6"/>
      <c r="BP8" s="6"/>
      <c r="BQ8" s="6">
        <f>IFERROR(VLOOKUP($A8,SERVICE!$B$11:$E$15,2,0),"")</f>
        <v>1</v>
      </c>
      <c r="BR8" s="6">
        <f>IFERROR(VLOOKUP($A8,SERVICE!$B$11:$E$15,3,0),"")</f>
        <v>0</v>
      </c>
      <c r="BS8" s="6">
        <f>SERVICE!BJ23</f>
        <v>0</v>
      </c>
      <c r="BT8" s="6"/>
      <c r="BU8" s="6"/>
      <c r="BV8" s="6"/>
      <c r="BW8" s="6">
        <f>IFERROR(VLOOKUP($A8,SERVICE!$B$11:$E$15,2,0),"")</f>
        <v>1</v>
      </c>
      <c r="BX8" s="6">
        <f>IFERROR(VLOOKUP($A8,SERVICE!$B$11:$E$15,3,0),"")</f>
        <v>0</v>
      </c>
      <c r="BY8" s="6">
        <f>SERVICE!BP23</f>
        <v>0</v>
      </c>
      <c r="BZ8" s="6"/>
      <c r="CA8" s="6"/>
      <c r="CB8" s="6"/>
    </row>
    <row r="9" spans="1:80" ht="29.25" customHeight="1">
      <c r="A9" s="41" t="str">
        <f>IF(config!A5="","",config!A5)</f>
        <v>mr 3</v>
      </c>
      <c r="B9" s="42"/>
      <c r="C9" s="5">
        <f t="shared" si="0"/>
        <v>0</v>
      </c>
      <c r="D9" s="5">
        <f t="shared" si="1"/>
        <v>0</v>
      </c>
      <c r="E9" s="5">
        <f t="shared" si="2"/>
        <v>0</v>
      </c>
      <c r="F9" s="5">
        <f t="shared" si="3"/>
        <v>0</v>
      </c>
      <c r="G9" s="5">
        <f t="shared" si="4"/>
        <v>0</v>
      </c>
      <c r="H9" s="5">
        <f t="shared" si="5"/>
        <v>0</v>
      </c>
      <c r="I9" s="6">
        <f>IFERROR(VLOOKUP($A9,SERVICE!$B$11:$E$18,2,0),"")</f>
        <v>0</v>
      </c>
      <c r="J9" s="6">
        <f>IFERROR(VLOOKUP($A9,SERVICE!$B$11:$E$18,3,0),"")</f>
        <v>0</v>
      </c>
      <c r="K9" s="6">
        <f>IFERROR(VLOOKUP($A9,SERVICE!$A$22:$E$26,2,0),"")</f>
        <v>0</v>
      </c>
      <c r="L9" s="6">
        <f>IFERROR(VLOOKUP($A9,SERVICE!$A$22:$E$26,3,0),"")</f>
        <v>0</v>
      </c>
      <c r="M9" s="6">
        <f>IFERROR(VLOOKUP($A9,SERVICE!$A$22:$E$26,4,0),"")</f>
        <v>0</v>
      </c>
      <c r="N9" s="6">
        <f>IFERROR(VLOOKUP($A9,SERVICE!$A$22:$E$26,5,0),"")</f>
        <v>0</v>
      </c>
      <c r="O9" s="6">
        <f>IFERROR(VLOOKUP($A9,SERVICE!$B$11:$E$15,2,0),"")</f>
        <v>0</v>
      </c>
      <c r="P9" s="6">
        <f>IFERROR(VLOOKUP($A9,SERVICE!$B$11:$E$15,3,0),"")</f>
        <v>0</v>
      </c>
      <c r="Q9" s="6"/>
      <c r="R9" s="6"/>
      <c r="S9" s="6"/>
      <c r="T9" s="7"/>
      <c r="U9" s="6">
        <f>IFERROR(VLOOKUP($A9,SERVICE!$B$11:$E$15,2,0),"")</f>
        <v>0</v>
      </c>
      <c r="V9" s="6">
        <f>IFERROR(VLOOKUP($A9,SERVICE!$B$11:$E$15,3,0),"")</f>
        <v>0</v>
      </c>
      <c r="W9" s="6">
        <f>SERVICE!N24</f>
        <v>0</v>
      </c>
      <c r="X9" s="6"/>
      <c r="Y9" s="6"/>
      <c r="Z9" s="6"/>
      <c r="AA9" s="6">
        <f>IFERROR(VLOOKUP($A9,SERVICE!$B$11:$E$15,2,0),"")</f>
        <v>0</v>
      </c>
      <c r="AB9" s="6">
        <f>IFERROR(VLOOKUP($A9,SERVICE!$B$11:$E$15,3,0),"")</f>
        <v>0</v>
      </c>
      <c r="AC9" s="6">
        <f>SERVICE!T24</f>
        <v>0</v>
      </c>
      <c r="AD9" s="6"/>
      <c r="AE9" s="6"/>
      <c r="AF9" s="6"/>
      <c r="AG9" s="6">
        <f>IFERROR(VLOOKUP($A9,SERVICE!$B$11:$E$15,2,0),"")</f>
        <v>0</v>
      </c>
      <c r="AH9" s="6">
        <f>IFERROR(VLOOKUP($A9,SERVICE!$B$11:$E$15,3,0),"")</f>
        <v>0</v>
      </c>
      <c r="AI9" s="6">
        <f>SERVICE!Z24</f>
        <v>0</v>
      </c>
      <c r="AJ9" s="6"/>
      <c r="AK9" s="6"/>
      <c r="AL9" s="6"/>
      <c r="AM9" s="6">
        <f>IFERROR(VLOOKUP($A9,SERVICE!$B$11:$E$15,2,0),"")</f>
        <v>0</v>
      </c>
      <c r="AN9" s="6">
        <f>IFERROR(VLOOKUP($A9,SERVICE!$B$11:$E$15,3,0),"")</f>
        <v>0</v>
      </c>
      <c r="AO9" s="6">
        <f>SERVICE!AF24</f>
        <v>0</v>
      </c>
      <c r="AP9" s="6"/>
      <c r="AQ9" s="6"/>
      <c r="AR9" s="6"/>
      <c r="AS9" s="6">
        <f>IFERROR(VLOOKUP($A9,SERVICE!$B$11:$E$15,2,0),"")</f>
        <v>0</v>
      </c>
      <c r="AT9" s="6">
        <f>IFERROR(VLOOKUP($A9,SERVICE!$B$11:$E$15,3,0),"")</f>
        <v>0</v>
      </c>
      <c r="AU9" s="6">
        <f>SERVICE!AL24</f>
        <v>0</v>
      </c>
      <c r="AV9" s="6"/>
      <c r="AW9" s="6"/>
      <c r="AX9" s="6"/>
      <c r="AY9" s="6">
        <f>IFERROR(VLOOKUP($A9,SERVICE!$B$11:$E$15,2,0),"")</f>
        <v>0</v>
      </c>
      <c r="AZ9" s="6">
        <f>IFERROR(VLOOKUP($A9,SERVICE!$B$11:$E$15,3,0),"")</f>
        <v>0</v>
      </c>
      <c r="BA9" s="6">
        <f>SERVICE!AR24</f>
        <v>0</v>
      </c>
      <c r="BB9" s="6"/>
      <c r="BC9" s="6"/>
      <c r="BD9" s="6"/>
      <c r="BE9" s="6">
        <f>IFERROR(VLOOKUP($A9,SERVICE!$B$11:$E$15,2,0),"")</f>
        <v>0</v>
      </c>
      <c r="BF9" s="6">
        <f>IFERROR(VLOOKUP($A9,SERVICE!$B$11:$E$15,3,0),"")</f>
        <v>0</v>
      </c>
      <c r="BG9" s="6">
        <f>SERVICE!AX24</f>
        <v>0</v>
      </c>
      <c r="BH9" s="6"/>
      <c r="BI9" s="6"/>
      <c r="BJ9" s="6"/>
      <c r="BK9" s="6">
        <f>IFERROR(VLOOKUP($A9,SERVICE!$B$11:$E$15,2,0),"")</f>
        <v>0</v>
      </c>
      <c r="BL9" s="6">
        <f>IFERROR(VLOOKUP($A9,SERVICE!$B$11:$E$15,3,0),"")</f>
        <v>0</v>
      </c>
      <c r="BM9" s="6">
        <f>SERVICE!BD24</f>
        <v>0</v>
      </c>
      <c r="BN9" s="6"/>
      <c r="BO9" s="6"/>
      <c r="BP9" s="6"/>
      <c r="BQ9" s="6">
        <f>IFERROR(VLOOKUP($A9,SERVICE!$B$11:$E$15,2,0),"")</f>
        <v>0</v>
      </c>
      <c r="BR9" s="6">
        <f>IFERROR(VLOOKUP($A9,SERVICE!$B$11:$E$15,3,0),"")</f>
        <v>0</v>
      </c>
      <c r="BS9" s="6">
        <f>SERVICE!BJ24</f>
        <v>0</v>
      </c>
      <c r="BT9" s="6"/>
      <c r="BU9" s="6"/>
      <c r="BV9" s="6"/>
      <c r="BW9" s="6">
        <f>IFERROR(VLOOKUP($A9,SERVICE!$B$11:$E$15,2,0),"")</f>
        <v>0</v>
      </c>
      <c r="BX9" s="6">
        <f>IFERROR(VLOOKUP($A9,SERVICE!$B$11:$E$15,3,0),"")</f>
        <v>0</v>
      </c>
      <c r="BY9" s="6">
        <f>SERVICE!BP24</f>
        <v>0</v>
      </c>
      <c r="BZ9" s="6"/>
      <c r="CA9" s="6"/>
      <c r="CB9" s="6"/>
    </row>
    <row r="10" spans="1:80" ht="28.5" customHeight="1">
      <c r="A10" s="41" t="str">
        <f>IF(config!A6="","",config!A6)</f>
        <v>mr 4</v>
      </c>
      <c r="B10" s="42"/>
      <c r="C10" s="5">
        <f t="shared" si="0"/>
        <v>0</v>
      </c>
      <c r="D10" s="5">
        <f t="shared" si="1"/>
        <v>0</v>
      </c>
      <c r="E10" s="5">
        <f t="shared" si="2"/>
        <v>0</v>
      </c>
      <c r="F10" s="5">
        <f t="shared" si="3"/>
        <v>0</v>
      </c>
      <c r="G10" s="5">
        <f t="shared" si="4"/>
        <v>0</v>
      </c>
      <c r="H10" s="5">
        <f t="shared" si="5"/>
        <v>0</v>
      </c>
      <c r="I10" s="6">
        <f>IFERROR(VLOOKUP($A10,SERVICE!$B$11:$E$18,2,0),"")</f>
        <v>0</v>
      </c>
      <c r="J10" s="6">
        <f>IFERROR(VLOOKUP($A10,SERVICE!$B$11:$E$18,3,0),"")</f>
        <v>0</v>
      </c>
      <c r="K10" s="6" t="str">
        <f>IFERROR(VLOOKUP($A10,SERVICE!$A$22:$E$26,2,0),"")</f>
        <v/>
      </c>
      <c r="L10" s="6" t="str">
        <f>IFERROR(VLOOKUP($A10,SERVICE!$A$22:$E$26,3,0),"")</f>
        <v/>
      </c>
      <c r="M10" s="6" t="str">
        <f>IFERROR(VLOOKUP($A10,SERVICE!$A$22:$E$26,4,0),"")</f>
        <v/>
      </c>
      <c r="N10" s="6">
        <f>IFERROR(VLOOKUP($A10,SERVICE!$A$22:$E$26,5,0),"")</f>
        <v>0</v>
      </c>
      <c r="O10" s="6">
        <f>IFERROR(VLOOKUP($A10,SERVICE!$B$11:$E$15,2,0),"")</f>
        <v>0</v>
      </c>
      <c r="P10" s="6">
        <f>IFERROR(VLOOKUP($A10,SERVICE!$B$11:$E$15,3,0),"")</f>
        <v>0</v>
      </c>
      <c r="Q10" s="6"/>
      <c r="R10" s="6"/>
      <c r="S10" s="6"/>
      <c r="T10" s="7"/>
      <c r="U10" s="6">
        <f>IFERROR(VLOOKUP($A10,SERVICE!$B$11:$E$15,2,0),"")</f>
        <v>0</v>
      </c>
      <c r="V10" s="6">
        <f>IFERROR(VLOOKUP($A10,SERVICE!$B$11:$E$15,3,0),"")</f>
        <v>0</v>
      </c>
      <c r="W10" s="6">
        <f>SERVICE!N25</f>
        <v>0</v>
      </c>
      <c r="X10" s="6"/>
      <c r="Y10" s="6"/>
      <c r="Z10" s="6"/>
      <c r="AA10" s="6">
        <f>IFERROR(VLOOKUP($A10,SERVICE!$B$11:$E$15,2,0),"")</f>
        <v>0</v>
      </c>
      <c r="AB10" s="6">
        <f>IFERROR(VLOOKUP($A10,SERVICE!$B$11:$E$15,3,0),"")</f>
        <v>0</v>
      </c>
      <c r="AC10" s="6">
        <f>SERVICE!T25</f>
        <v>0</v>
      </c>
      <c r="AD10" s="6"/>
      <c r="AE10" s="6"/>
      <c r="AF10" s="6"/>
      <c r="AG10" s="6">
        <f>IFERROR(VLOOKUP($A10,SERVICE!$B$11:$E$15,2,0),"")</f>
        <v>0</v>
      </c>
      <c r="AH10" s="6">
        <f>IFERROR(VLOOKUP($A10,SERVICE!$B$11:$E$15,3,0),"")</f>
        <v>0</v>
      </c>
      <c r="AI10" s="6">
        <f>SERVICE!Z25</f>
        <v>0</v>
      </c>
      <c r="AJ10" s="6"/>
      <c r="AK10" s="6"/>
      <c r="AL10" s="6"/>
      <c r="AM10" s="6">
        <f>IFERROR(VLOOKUP($A10,SERVICE!$B$11:$E$15,2,0),"")</f>
        <v>0</v>
      </c>
      <c r="AN10" s="6">
        <f>IFERROR(VLOOKUP($A10,SERVICE!$B$11:$E$15,3,0),"")</f>
        <v>0</v>
      </c>
      <c r="AO10" s="6">
        <f>SERVICE!AF25</f>
        <v>0</v>
      </c>
      <c r="AP10" s="6"/>
      <c r="AQ10" s="6"/>
      <c r="AR10" s="6"/>
      <c r="AS10" s="6">
        <f>IFERROR(VLOOKUP($A10,SERVICE!$B$11:$E$15,2,0),"")</f>
        <v>0</v>
      </c>
      <c r="AT10" s="6">
        <f>IFERROR(VLOOKUP($A10,SERVICE!$B$11:$E$15,3,0),"")</f>
        <v>0</v>
      </c>
      <c r="AU10" s="6">
        <f>SERVICE!AL25</f>
        <v>0</v>
      </c>
      <c r="AV10" s="6"/>
      <c r="AW10" s="6"/>
      <c r="AX10" s="6"/>
      <c r="AY10" s="6">
        <f>IFERROR(VLOOKUP($A10,SERVICE!$B$11:$E$15,2,0),"")</f>
        <v>0</v>
      </c>
      <c r="AZ10" s="6">
        <f>IFERROR(VLOOKUP($A10,SERVICE!$B$11:$E$15,3,0),"")</f>
        <v>0</v>
      </c>
      <c r="BA10" s="6">
        <f>SERVICE!AR25</f>
        <v>0</v>
      </c>
      <c r="BB10" s="6"/>
      <c r="BC10" s="6"/>
      <c r="BD10" s="6"/>
      <c r="BE10" s="6">
        <f>IFERROR(VLOOKUP($A10,SERVICE!$B$11:$E$15,2,0),"")</f>
        <v>0</v>
      </c>
      <c r="BF10" s="6">
        <f>IFERROR(VLOOKUP($A10,SERVICE!$B$11:$E$15,3,0),"")</f>
        <v>0</v>
      </c>
      <c r="BG10" s="6">
        <f>SERVICE!AX25</f>
        <v>0</v>
      </c>
      <c r="BH10" s="6"/>
      <c r="BI10" s="6"/>
      <c r="BJ10" s="6"/>
      <c r="BK10" s="6">
        <f>IFERROR(VLOOKUP($A10,SERVICE!$B$11:$E$15,2,0),"")</f>
        <v>0</v>
      </c>
      <c r="BL10" s="6">
        <f>IFERROR(VLOOKUP($A10,SERVICE!$B$11:$E$15,3,0),"")</f>
        <v>0</v>
      </c>
      <c r="BM10" s="6">
        <f>SERVICE!BD25</f>
        <v>0</v>
      </c>
      <c r="BN10" s="6"/>
      <c r="BO10" s="6"/>
      <c r="BP10" s="6"/>
      <c r="BQ10" s="6">
        <f>IFERROR(VLOOKUP($A10,SERVICE!$B$11:$E$15,2,0),"")</f>
        <v>0</v>
      </c>
      <c r="BR10" s="6">
        <f>IFERROR(VLOOKUP($A10,SERVICE!$B$11:$E$15,3,0),"")</f>
        <v>0</v>
      </c>
      <c r="BS10" s="6">
        <f>SERVICE!BJ25</f>
        <v>0</v>
      </c>
      <c r="BT10" s="6"/>
      <c r="BU10" s="6"/>
      <c r="BV10" s="6"/>
      <c r="BW10" s="6">
        <f>IFERROR(VLOOKUP($A10,SERVICE!$B$11:$E$15,2,0),"")</f>
        <v>0</v>
      </c>
      <c r="BX10" s="6">
        <f>IFERROR(VLOOKUP($A10,SERVICE!$B$11:$E$15,3,0),"")</f>
        <v>0</v>
      </c>
      <c r="BY10" s="6">
        <f>SERVICE!BP25</f>
        <v>0</v>
      </c>
      <c r="BZ10" s="6"/>
      <c r="CA10" s="6"/>
      <c r="CB10" s="6"/>
    </row>
    <row r="11" spans="1:80" ht="30.75" customHeight="1">
      <c r="A11" s="41" t="str">
        <f>IF(config!A7="","",config!A7)</f>
        <v>mr 5</v>
      </c>
      <c r="B11" s="42"/>
      <c r="C11" s="5">
        <f t="shared" si="0"/>
        <v>0</v>
      </c>
      <c r="D11" s="5">
        <f t="shared" si="1"/>
        <v>0</v>
      </c>
      <c r="E11" s="5">
        <f t="shared" si="2"/>
        <v>0</v>
      </c>
      <c r="F11" s="5">
        <f t="shared" si="3"/>
        <v>0</v>
      </c>
      <c r="G11" s="5">
        <f t="shared" si="4"/>
        <v>0</v>
      </c>
      <c r="H11" s="5">
        <f t="shared" si="5"/>
        <v>0</v>
      </c>
      <c r="I11" s="6">
        <f>IFERROR(VLOOKUP($A11,SERVICE!$B$11:$E$18,2,0),"")</f>
        <v>0</v>
      </c>
      <c r="J11" s="6">
        <f>IFERROR(VLOOKUP($A11,SERVICE!$B$11:$E$18,3,0),"")</f>
        <v>0</v>
      </c>
      <c r="K11" s="6">
        <f>IFERROR(VLOOKUP($A11,SERVICE!$A$22:$E$26,2,0),"")</f>
        <v>0</v>
      </c>
      <c r="L11" s="6">
        <f>IFERROR(VLOOKUP($A11,SERVICE!$A$22:$E$26,3,0),"")</f>
        <v>0</v>
      </c>
      <c r="M11" s="6">
        <f>IFERROR(VLOOKUP($A11,SERVICE!$A$22:$E$26,4,0),"")</f>
        <v>0</v>
      </c>
      <c r="N11" s="6">
        <f>IFERROR(VLOOKUP($A11,SERVICE!$A$22:$E$26,5,0),"")</f>
        <v>0</v>
      </c>
      <c r="O11" s="6">
        <f>IFERROR(VLOOKUP($A11,SERVICE!$B$11:$E$15,2,0),"")</f>
        <v>0</v>
      </c>
      <c r="P11" s="6">
        <f>IFERROR(VLOOKUP($A11,SERVICE!$B$11:$E$15,3,0),"")</f>
        <v>0</v>
      </c>
      <c r="Q11" s="6"/>
      <c r="R11" s="6"/>
      <c r="S11" s="6"/>
      <c r="T11" s="7"/>
      <c r="U11" s="6">
        <f>IFERROR(VLOOKUP($A11,SERVICE!$B$11:$E$15,2,0),"")</f>
        <v>0</v>
      </c>
      <c r="V11" s="6">
        <f>IFERROR(VLOOKUP($A11,SERVICE!$B$11:$E$15,3,0),"")</f>
        <v>0</v>
      </c>
      <c r="W11" s="6">
        <f>SERVICE!N26</f>
        <v>0</v>
      </c>
      <c r="X11" s="6"/>
      <c r="Y11" s="6"/>
      <c r="Z11" s="6"/>
      <c r="AA11" s="6">
        <f>IFERROR(VLOOKUP($A11,SERVICE!$B$11:$E$15,2,0),"")</f>
        <v>0</v>
      </c>
      <c r="AB11" s="6">
        <f>IFERROR(VLOOKUP($A11,SERVICE!$B$11:$E$15,3,0),"")</f>
        <v>0</v>
      </c>
      <c r="AC11" s="6">
        <f>SERVICE!T26</f>
        <v>0</v>
      </c>
      <c r="AD11" s="6"/>
      <c r="AE11" s="6"/>
      <c r="AF11" s="6"/>
      <c r="AG11" s="6">
        <f>IFERROR(VLOOKUP($A11,SERVICE!$B$11:$E$15,2,0),"")</f>
        <v>0</v>
      </c>
      <c r="AH11" s="6">
        <f>IFERROR(VLOOKUP($A11,SERVICE!$B$11:$E$15,3,0),"")</f>
        <v>0</v>
      </c>
      <c r="AI11" s="6">
        <f>SERVICE!Z26</f>
        <v>0</v>
      </c>
      <c r="AJ11" s="6"/>
      <c r="AK11" s="6"/>
      <c r="AL11" s="6"/>
      <c r="AM11" s="6">
        <f>IFERROR(VLOOKUP($A11,SERVICE!$B$11:$E$15,2,0),"")</f>
        <v>0</v>
      </c>
      <c r="AN11" s="6">
        <f>IFERROR(VLOOKUP($A11,SERVICE!$B$11:$E$15,3,0),"")</f>
        <v>0</v>
      </c>
      <c r="AO11" s="6">
        <f>SERVICE!AF26</f>
        <v>0</v>
      </c>
      <c r="AP11" s="6"/>
      <c r="AQ11" s="6"/>
      <c r="AR11" s="6"/>
      <c r="AS11" s="6">
        <f>IFERROR(VLOOKUP($A11,SERVICE!$B$11:$E$15,2,0),"")</f>
        <v>0</v>
      </c>
      <c r="AT11" s="6">
        <f>IFERROR(VLOOKUP($A11,SERVICE!$B$11:$E$15,3,0),"")</f>
        <v>0</v>
      </c>
      <c r="AU11" s="6">
        <f>SERVICE!AL26</f>
        <v>0</v>
      </c>
      <c r="AV11" s="6"/>
      <c r="AW11" s="6"/>
      <c r="AX11" s="6"/>
      <c r="AY11" s="6">
        <f>IFERROR(VLOOKUP($A11,SERVICE!$B$11:$E$15,2,0),"")</f>
        <v>0</v>
      </c>
      <c r="AZ11" s="6">
        <f>IFERROR(VLOOKUP($A11,SERVICE!$B$11:$E$15,3,0),"")</f>
        <v>0</v>
      </c>
      <c r="BA11" s="6">
        <f>SERVICE!AR26</f>
        <v>0</v>
      </c>
      <c r="BB11" s="6"/>
      <c r="BC11" s="6"/>
      <c r="BD11" s="6"/>
      <c r="BE11" s="6">
        <f>IFERROR(VLOOKUP($A11,SERVICE!$B$11:$E$15,2,0),"")</f>
        <v>0</v>
      </c>
      <c r="BF11" s="6">
        <f>IFERROR(VLOOKUP($A11,SERVICE!$B$11:$E$15,3,0),"")</f>
        <v>0</v>
      </c>
      <c r="BG11" s="6">
        <f>SERVICE!AX26</f>
        <v>0</v>
      </c>
      <c r="BH11" s="6"/>
      <c r="BI11" s="6"/>
      <c r="BJ11" s="6"/>
      <c r="BK11" s="6">
        <f>IFERROR(VLOOKUP($A11,SERVICE!$B$11:$E$15,2,0),"")</f>
        <v>0</v>
      </c>
      <c r="BL11" s="6">
        <f>IFERROR(VLOOKUP($A11,SERVICE!$B$11:$E$15,3,0),"")</f>
        <v>0</v>
      </c>
      <c r="BM11" s="6">
        <f>SERVICE!BD26</f>
        <v>0</v>
      </c>
      <c r="BN11" s="6"/>
      <c r="BO11" s="6"/>
      <c r="BP11" s="6"/>
      <c r="BQ11" s="6">
        <f>IFERROR(VLOOKUP($A11,SERVICE!$B$11:$E$15,2,0),"")</f>
        <v>0</v>
      </c>
      <c r="BR11" s="6">
        <f>IFERROR(VLOOKUP($A11,SERVICE!$B$11:$E$15,3,0),"")</f>
        <v>0</v>
      </c>
      <c r="BS11" s="6">
        <f>SERVICE!BJ26</f>
        <v>0</v>
      </c>
      <c r="BT11" s="6"/>
      <c r="BU11" s="6"/>
      <c r="BV11" s="6"/>
      <c r="BW11" s="6">
        <f>IFERROR(VLOOKUP($A11,SERVICE!$B$11:$E$15,2,0),"")</f>
        <v>0</v>
      </c>
      <c r="BX11" s="6">
        <f>IFERROR(VLOOKUP($A11,SERVICE!$B$11:$E$15,3,0),"")</f>
        <v>0</v>
      </c>
      <c r="BY11" s="6">
        <f>SERVICE!BP26</f>
        <v>0</v>
      </c>
      <c r="BZ11" s="6"/>
      <c r="CA11" s="6"/>
      <c r="CB11" s="6"/>
    </row>
  </sheetData>
  <mergeCells count="18">
    <mergeCell ref="U5:Z5"/>
    <mergeCell ref="AA5:AF5"/>
    <mergeCell ref="BK5:BP5"/>
    <mergeCell ref="BQ5:BV5"/>
    <mergeCell ref="BW5:CB5"/>
    <mergeCell ref="AG5:AL5"/>
    <mergeCell ref="AM5:AR5"/>
    <mergeCell ref="AS5:AX5"/>
    <mergeCell ref="AY5:BD5"/>
    <mergeCell ref="BE5:BJ5"/>
    <mergeCell ref="C5:H5"/>
    <mergeCell ref="I5:N5"/>
    <mergeCell ref="O5:T5"/>
    <mergeCell ref="A11:B11"/>
    <mergeCell ref="A7:B7"/>
    <mergeCell ref="A8:B8"/>
    <mergeCell ref="A9:B9"/>
    <mergeCell ref="A10:B10"/>
  </mergeCells>
  <conditionalFormatting sqref="P12 N7:N11 Z7:Z11 AF7:AF11 AL7:AL11 AR7:AR11 AX7:AX11 BD7:BD11 BJ7:BJ11 BP7:BP11 BV7:BV11 CB7:CB11 H7:H11">
    <cfRule type="cellIs" dxfId="80" priority="12" operator="greaterThan">
      <formula>0</formula>
    </cfRule>
  </conditionalFormatting>
  <conditionalFormatting sqref="A27:XFD27 C7:C11 I7:I11 O7:O11 U7:U11 AA7:AA11 AG7:AG11 AM7:AM11 AS7:AS11 AY7:AY11 BE7:BE11 BK7:BK11 BQ7:BQ11 BW7:BW11">
    <cfRule type="cellIs" dxfId="79" priority="9" operator="greaterThan">
      <formula>0</formula>
    </cfRule>
  </conditionalFormatting>
  <conditionalFormatting sqref="F10 D7:D11 J7:J11 P7:P11 V7:V11 AB7:AB11 AH7:AH11 AN7:AN11 AT7:AT11 AZ7:AZ11 BF7:BF11 BL7:BL11 BR7:BR11 BX7:BX11">
    <cfRule type="cellIs" dxfId="78" priority="8" operator="greaterThan">
      <formula>0</formula>
    </cfRule>
  </conditionalFormatting>
  <conditionalFormatting sqref="K7:K11">
    <cfRule type="cellIs" dxfId="77" priority="7" operator="greaterThan">
      <formula>0</formula>
    </cfRule>
  </conditionalFormatting>
  <conditionalFormatting sqref="E7:E11">
    <cfRule type="cellIs" priority="5" operator="greaterThan">
      <formula>0</formula>
    </cfRule>
    <cfRule type="cellIs" dxfId="76" priority="6" operator="greaterThan">
      <formula>0</formula>
    </cfRule>
  </conditionalFormatting>
  <conditionalFormatting sqref="Q7 E7:E11 K7:K11 W7:W11 AC7:AC11 AI7:AI11 AO7:AO11 AU7:AU11 BA7:BA11 BG7:BG11 BM7:BM11 BS7:BS11 BY7:BY11">
    <cfRule type="cellIs" dxfId="75" priority="4" operator="greaterThan">
      <formula>0</formula>
    </cfRule>
  </conditionalFormatting>
  <conditionalFormatting sqref="F7 L7:L11 R7:R11 X7:X11 AD7:AD11 AJ7:AJ11 AP7:AP11 AV7:AV11 BB7:BB11 BH7:BH11 BN7:BN11 BT7:BT11 BZ7:BZ11">
    <cfRule type="cellIs" dxfId="74" priority="2" operator="greaterThan">
      <formula>0</formula>
    </cfRule>
  </conditionalFormatting>
  <conditionalFormatting sqref="M7:N11 S7:S11 Y7:Z11 AE7:AF11 AK7:AL11 AQ7:AR11 AW7:AX11 BC7:BD11 BI7:BJ11 BO7:BP11 BU7:BV11 CA7:CB11 G7:H11">
    <cfRule type="cellIs" dxfId="73" priority="1" operator="greaterThan">
      <formula>0</formula>
    </cfRule>
  </conditionalFormatting>
  <hyperlinks>
    <hyperlink ref="O8:T8" location="janvier!A1" display="janvier!A1"/>
    <hyperlink ref="O9:T9" location="janvier!A1" display="janvier!A1"/>
    <hyperlink ref="O10:T10" location="janvier!A1" display="janvier!A1"/>
    <hyperlink ref="O11:T11" location="janvier!A1" display="janvier!A1"/>
    <hyperlink ref="U8:Z8" location="janvier!A1" display="janvier!A1"/>
    <hyperlink ref="AA8:AF8" location="janvier!A1" display="janvier!A1"/>
    <hyperlink ref="AG8:AL8" location="janvier!A1" display="janvier!A1"/>
    <hyperlink ref="AM8:AR8" location="janvier!A1" display="janvier!A1"/>
    <hyperlink ref="AS8:AX8" location="janvier!A1" display="janvier!A1"/>
    <hyperlink ref="AY8:BD8" location="janvier!A1" display="janvier!A1"/>
    <hyperlink ref="BE8:BJ8" location="janvier!A1" display="janvier!A1"/>
    <hyperlink ref="U9:Z9" location="janvier!A1" display="janvier!A1"/>
    <hyperlink ref="AA9:AF9" location="janvier!A1" display="janvier!A1"/>
    <hyperlink ref="AG9:AL9" location="janvier!A1" display="janvier!A1"/>
    <hyperlink ref="AM9:AR9" location="janvier!A1" display="janvier!A1"/>
    <hyperlink ref="AS9:AX9" location="janvier!A1" display="janvier!A1"/>
    <hyperlink ref="AY9:BD9" location="janvier!A1" display="janvier!A1"/>
    <hyperlink ref="BE9:BJ9" location="janvier!A1" display="janvier!A1"/>
    <hyperlink ref="U10:Z10" location="janvier!A1" display="janvier!A1"/>
    <hyperlink ref="AA10:AF10" location="janvier!A1" display="janvier!A1"/>
    <hyperlink ref="AG10:AL10" location="janvier!A1" display="janvier!A1"/>
    <hyperlink ref="AM10:AR10" location="janvier!A1" display="janvier!A1"/>
    <hyperlink ref="AS10:AX10" location="janvier!A1" display="janvier!A1"/>
    <hyperlink ref="AY10:BD10" location="janvier!A1" display="janvier!A1"/>
    <hyperlink ref="BE10:BJ10" location="janvier!A1" display="janvier!A1"/>
    <hyperlink ref="U11:Z11" location="janvier!A1" display="janvier!A1"/>
    <hyperlink ref="AA11:AF11" location="janvier!A1" display="janvier!A1"/>
    <hyperlink ref="AG11:AL11" location="janvier!A1" display="janvier!A1"/>
    <hyperlink ref="AM11:AR11" location="janvier!A1" display="janvier!A1"/>
    <hyperlink ref="AS11:AX11" location="janvier!A1" display="janvier!A1"/>
    <hyperlink ref="AY11:BD11" location="janvier!A1" display="janvier!A1"/>
    <hyperlink ref="BE11:BJ11" location="janvier!A1" display="janvier!A1"/>
    <hyperlink ref="BK8:BP8" location="janvier!A1" display="janvier!A1"/>
    <hyperlink ref="BQ8:BV8" location="janvier!A1" display="janvier!A1"/>
    <hyperlink ref="BW8:CB8" location="janvier!A1" display="janvier!A1"/>
    <hyperlink ref="BK9:BP9" location="janvier!A1" display="janvier!A1"/>
    <hyperlink ref="BQ9:BV9" location="janvier!A1" display="janvier!A1"/>
    <hyperlink ref="BW9:CB9" location="janvier!A1" display="janvier!A1"/>
    <hyperlink ref="BK10:BP10" location="janvier!A1" display="janvier!A1"/>
    <hyperlink ref="BQ10:BV10" location="janvier!A1" display="janvier!A1"/>
    <hyperlink ref="BW10:CB10" location="janvier!A1" display="janvier!A1"/>
    <hyperlink ref="BK11:BP11" location="janvier!A1" display="janvier!A1"/>
    <hyperlink ref="BQ11:BV11" location="janvier!A1" display="janvier!A1"/>
    <hyperlink ref="BW11:CB11" location="janvier!A1" display="janvier!A1"/>
    <hyperlink ref="I7:N7" location="SERVICE!A1" display="SERVICE!A1"/>
    <hyperlink ref="I8:I11" location="SERVICE!A1" display="SERVICE!A1"/>
    <hyperlink ref="J8:J11" location="SERVICE!A1" display="SERVICE!A1"/>
    <hyperlink ref="K8:K11" location="SERVICE!A1" display="SERVICE!A1"/>
    <hyperlink ref="L8:L11" location="SERVICE!A1" display="SERVICE!A1"/>
    <hyperlink ref="M8:N11" location="SERVICE!A1" display="SERVICE!A1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B9" sqref="B9"/>
    </sheetView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E15"/>
  <sheetViews>
    <sheetView workbookViewId="0">
      <selection activeCell="E10" sqref="E10"/>
    </sheetView>
  </sheetViews>
  <sheetFormatPr baseColWidth="10" defaultRowHeight="15"/>
  <cols>
    <col min="1" max="1" width="12.140625" customWidth="1"/>
    <col min="3" max="3" width="13.5703125" customWidth="1"/>
  </cols>
  <sheetData>
    <row r="2" spans="1:5">
      <c r="A2" t="s">
        <v>47</v>
      </c>
      <c r="C2" t="s">
        <v>0</v>
      </c>
      <c r="D2" s="1">
        <v>43101</v>
      </c>
    </row>
    <row r="3" spans="1:5">
      <c r="A3" s="12" t="s">
        <v>1</v>
      </c>
      <c r="D3" t="s">
        <v>2</v>
      </c>
      <c r="E3" t="s">
        <v>3</v>
      </c>
    </row>
    <row r="4" spans="1:5">
      <c r="A4" s="12" t="s">
        <v>4</v>
      </c>
      <c r="C4" t="s">
        <v>5</v>
      </c>
      <c r="D4" s="1">
        <v>43101</v>
      </c>
      <c r="E4" s="1">
        <f>EOMONTH(D4,0)</f>
        <v>43131</v>
      </c>
    </row>
    <row r="5" spans="1:5">
      <c r="A5" s="12" t="s">
        <v>6</v>
      </c>
      <c r="C5" t="s">
        <v>7</v>
      </c>
      <c r="D5" s="1">
        <f>EDATE(D4,1)</f>
        <v>43132</v>
      </c>
      <c r="E5" s="1">
        <f t="shared" ref="E5:E15" si="0">EOMONTH(D5,0)</f>
        <v>43159</v>
      </c>
    </row>
    <row r="6" spans="1:5">
      <c r="A6" s="12" t="s">
        <v>8</v>
      </c>
      <c r="C6" t="s">
        <v>9</v>
      </c>
      <c r="D6" s="1">
        <f t="shared" ref="D6:D15" si="1">EDATE(D5,1)</f>
        <v>43160</v>
      </c>
      <c r="E6" s="1">
        <f t="shared" si="0"/>
        <v>43190</v>
      </c>
    </row>
    <row r="7" spans="1:5">
      <c r="A7" s="12" t="s">
        <v>10</v>
      </c>
      <c r="C7" t="s">
        <v>11</v>
      </c>
      <c r="D7" s="1">
        <f t="shared" si="1"/>
        <v>43191</v>
      </c>
      <c r="E7" s="1">
        <f t="shared" si="0"/>
        <v>43220</v>
      </c>
    </row>
    <row r="8" spans="1:5">
      <c r="A8" s="12" t="s">
        <v>29</v>
      </c>
      <c r="C8" t="s">
        <v>12</v>
      </c>
      <c r="D8" s="1">
        <f t="shared" si="1"/>
        <v>43221</v>
      </c>
      <c r="E8" s="1">
        <f t="shared" si="0"/>
        <v>43251</v>
      </c>
    </row>
    <row r="9" spans="1:5">
      <c r="A9" s="12" t="s">
        <v>30</v>
      </c>
      <c r="C9" t="s">
        <v>13</v>
      </c>
      <c r="D9" s="1">
        <f t="shared" si="1"/>
        <v>43252</v>
      </c>
      <c r="E9" s="1">
        <f t="shared" si="0"/>
        <v>43281</v>
      </c>
    </row>
    <row r="10" spans="1:5">
      <c r="A10" s="12" t="s">
        <v>31</v>
      </c>
      <c r="C10" t="s">
        <v>14</v>
      </c>
      <c r="D10" s="1">
        <f t="shared" si="1"/>
        <v>43282</v>
      </c>
      <c r="E10" s="1">
        <f t="shared" si="0"/>
        <v>43312</v>
      </c>
    </row>
    <row r="11" spans="1:5">
      <c r="A11" s="12" t="s">
        <v>32</v>
      </c>
      <c r="C11" t="s">
        <v>15</v>
      </c>
      <c r="D11" s="1">
        <f t="shared" si="1"/>
        <v>43313</v>
      </c>
      <c r="E11" s="1">
        <f t="shared" si="0"/>
        <v>43343</v>
      </c>
    </row>
    <row r="12" spans="1:5">
      <c r="A12" s="12" t="s">
        <v>33</v>
      </c>
      <c r="C12" t="s">
        <v>16</v>
      </c>
      <c r="D12" s="1">
        <f t="shared" si="1"/>
        <v>43344</v>
      </c>
      <c r="E12" s="1">
        <f t="shared" si="0"/>
        <v>43373</v>
      </c>
    </row>
    <row r="13" spans="1:5">
      <c r="C13" t="s">
        <v>17</v>
      </c>
      <c r="D13" s="1">
        <f t="shared" si="1"/>
        <v>43374</v>
      </c>
      <c r="E13" s="1">
        <f t="shared" si="0"/>
        <v>43404</v>
      </c>
    </row>
    <row r="14" spans="1:5">
      <c r="C14" t="s">
        <v>18</v>
      </c>
      <c r="D14" s="1">
        <f t="shared" si="1"/>
        <v>43405</v>
      </c>
      <c r="E14" s="1">
        <f t="shared" si="0"/>
        <v>43434</v>
      </c>
    </row>
    <row r="15" spans="1:5">
      <c r="C15" t="s">
        <v>19</v>
      </c>
      <c r="D15" s="1">
        <f t="shared" si="1"/>
        <v>43435</v>
      </c>
      <c r="E15" s="1">
        <f t="shared" si="0"/>
        <v>43465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NE19"/>
  <sheetViews>
    <sheetView tabSelected="1" workbookViewId="0">
      <pane xSplit="4" topLeftCell="E1" activePane="topRight" state="frozen"/>
      <selection pane="topRight" activeCell="P18" sqref="P18"/>
    </sheetView>
  </sheetViews>
  <sheetFormatPr baseColWidth="10" defaultRowHeight="15"/>
  <cols>
    <col min="1" max="4" width="14.42578125" customWidth="1"/>
    <col min="5" max="369" width="4.28515625" customWidth="1"/>
  </cols>
  <sheetData>
    <row r="1" spans="1:369">
      <c r="A1" s="51" t="s">
        <v>64</v>
      </c>
      <c r="B1" s="52">
        <v>2017</v>
      </c>
      <c r="E1" s="44" t="s">
        <v>61</v>
      </c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 t="s">
        <v>62</v>
      </c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 t="s">
        <v>63</v>
      </c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</row>
    <row r="2" spans="1:369" s="14" customFormat="1">
      <c r="E2" s="43">
        <f>DATE(B1,1,1)</f>
        <v>42736</v>
      </c>
      <c r="F2" s="43">
        <f>E2+1</f>
        <v>42737</v>
      </c>
      <c r="G2" s="43">
        <f t="shared" ref="G2:BR2" si="0">F2+1</f>
        <v>42738</v>
      </c>
      <c r="H2" s="43">
        <f t="shared" si="0"/>
        <v>42739</v>
      </c>
      <c r="I2" s="43">
        <f t="shared" si="0"/>
        <v>42740</v>
      </c>
      <c r="J2" s="43">
        <f t="shared" si="0"/>
        <v>42741</v>
      </c>
      <c r="K2" s="43">
        <f t="shared" si="0"/>
        <v>42742</v>
      </c>
      <c r="L2" s="43">
        <f t="shared" si="0"/>
        <v>42743</v>
      </c>
      <c r="M2" s="43">
        <f t="shared" si="0"/>
        <v>42744</v>
      </c>
      <c r="N2" s="43">
        <f t="shared" si="0"/>
        <v>42745</v>
      </c>
      <c r="O2" s="43">
        <f t="shared" si="0"/>
        <v>42746</v>
      </c>
      <c r="P2" s="43">
        <f t="shared" si="0"/>
        <v>42747</v>
      </c>
      <c r="Q2" s="43">
        <f t="shared" si="0"/>
        <v>42748</v>
      </c>
      <c r="R2" s="43">
        <f t="shared" si="0"/>
        <v>42749</v>
      </c>
      <c r="S2" s="43">
        <f t="shared" si="0"/>
        <v>42750</v>
      </c>
      <c r="T2" s="43">
        <f t="shared" si="0"/>
        <v>42751</v>
      </c>
      <c r="U2" s="43">
        <f t="shared" si="0"/>
        <v>42752</v>
      </c>
      <c r="V2" s="43">
        <f t="shared" si="0"/>
        <v>42753</v>
      </c>
      <c r="W2" s="43">
        <f t="shared" si="0"/>
        <v>42754</v>
      </c>
      <c r="X2" s="43">
        <f t="shared" si="0"/>
        <v>42755</v>
      </c>
      <c r="Y2" s="43">
        <f t="shared" si="0"/>
        <v>42756</v>
      </c>
      <c r="Z2" s="43">
        <f t="shared" si="0"/>
        <v>42757</v>
      </c>
      <c r="AA2" s="43">
        <f t="shared" si="0"/>
        <v>42758</v>
      </c>
      <c r="AB2" s="43">
        <f t="shared" si="0"/>
        <v>42759</v>
      </c>
      <c r="AC2" s="43">
        <f t="shared" si="0"/>
        <v>42760</v>
      </c>
      <c r="AD2" s="43">
        <f t="shared" si="0"/>
        <v>42761</v>
      </c>
      <c r="AE2" s="43">
        <f t="shared" si="0"/>
        <v>42762</v>
      </c>
      <c r="AF2" s="43">
        <f t="shared" si="0"/>
        <v>42763</v>
      </c>
      <c r="AG2" s="43">
        <f t="shared" si="0"/>
        <v>42764</v>
      </c>
      <c r="AH2" s="43">
        <f t="shared" si="0"/>
        <v>42765</v>
      </c>
      <c r="AI2" s="43">
        <f t="shared" si="0"/>
        <v>42766</v>
      </c>
      <c r="AJ2" s="43">
        <f t="shared" si="0"/>
        <v>42767</v>
      </c>
      <c r="AK2" s="43">
        <f t="shared" si="0"/>
        <v>42768</v>
      </c>
      <c r="AL2" s="43">
        <f t="shared" si="0"/>
        <v>42769</v>
      </c>
      <c r="AM2" s="43">
        <f t="shared" si="0"/>
        <v>42770</v>
      </c>
      <c r="AN2" s="43">
        <f t="shared" si="0"/>
        <v>42771</v>
      </c>
      <c r="AO2" s="43">
        <f t="shared" si="0"/>
        <v>42772</v>
      </c>
      <c r="AP2" s="43">
        <f t="shared" si="0"/>
        <v>42773</v>
      </c>
      <c r="AQ2" s="43">
        <f t="shared" si="0"/>
        <v>42774</v>
      </c>
      <c r="AR2" s="43">
        <f t="shared" si="0"/>
        <v>42775</v>
      </c>
      <c r="AS2" s="43">
        <f t="shared" si="0"/>
        <v>42776</v>
      </c>
      <c r="AT2" s="43">
        <f t="shared" si="0"/>
        <v>42777</v>
      </c>
      <c r="AU2" s="43">
        <f t="shared" si="0"/>
        <v>42778</v>
      </c>
      <c r="AV2" s="43">
        <f t="shared" si="0"/>
        <v>42779</v>
      </c>
      <c r="AW2" s="43">
        <f t="shared" si="0"/>
        <v>42780</v>
      </c>
      <c r="AX2" s="43">
        <f t="shared" si="0"/>
        <v>42781</v>
      </c>
      <c r="AY2" s="43">
        <f t="shared" si="0"/>
        <v>42782</v>
      </c>
      <c r="AZ2" s="43">
        <f t="shared" si="0"/>
        <v>42783</v>
      </c>
      <c r="BA2" s="43">
        <f t="shared" si="0"/>
        <v>42784</v>
      </c>
      <c r="BB2" s="43">
        <f t="shared" si="0"/>
        <v>42785</v>
      </c>
      <c r="BC2" s="43">
        <f t="shared" si="0"/>
        <v>42786</v>
      </c>
      <c r="BD2" s="43">
        <f t="shared" si="0"/>
        <v>42787</v>
      </c>
      <c r="BE2" s="43">
        <f t="shared" si="0"/>
        <v>42788</v>
      </c>
      <c r="BF2" s="43">
        <f t="shared" si="0"/>
        <v>42789</v>
      </c>
      <c r="BG2" s="43">
        <f t="shared" si="0"/>
        <v>42790</v>
      </c>
      <c r="BH2" s="43">
        <f t="shared" si="0"/>
        <v>42791</v>
      </c>
      <c r="BI2" s="43">
        <f t="shared" si="0"/>
        <v>42792</v>
      </c>
      <c r="BJ2" s="43">
        <f t="shared" si="0"/>
        <v>42793</v>
      </c>
      <c r="BK2" s="43">
        <f t="shared" si="0"/>
        <v>42794</v>
      </c>
      <c r="BL2" s="43">
        <f t="shared" si="0"/>
        <v>42795</v>
      </c>
      <c r="BM2" s="43">
        <f t="shared" si="0"/>
        <v>42796</v>
      </c>
      <c r="BN2" s="43">
        <f t="shared" si="0"/>
        <v>42797</v>
      </c>
      <c r="BO2" s="43">
        <f t="shared" si="0"/>
        <v>42798</v>
      </c>
      <c r="BP2" s="43">
        <f t="shared" si="0"/>
        <v>42799</v>
      </c>
      <c r="BQ2" s="43">
        <f t="shared" si="0"/>
        <v>42800</v>
      </c>
      <c r="BR2" s="43">
        <f t="shared" si="0"/>
        <v>42801</v>
      </c>
      <c r="BS2" s="43">
        <f t="shared" ref="BS2:ED2" si="1">BR2+1</f>
        <v>42802</v>
      </c>
      <c r="BT2" s="43">
        <f t="shared" si="1"/>
        <v>42803</v>
      </c>
      <c r="BU2" s="43">
        <f t="shared" si="1"/>
        <v>42804</v>
      </c>
      <c r="BV2" s="43">
        <f t="shared" si="1"/>
        <v>42805</v>
      </c>
      <c r="BW2" s="43">
        <f t="shared" si="1"/>
        <v>42806</v>
      </c>
      <c r="BX2" s="43">
        <f t="shared" si="1"/>
        <v>42807</v>
      </c>
      <c r="BY2" s="43">
        <f t="shared" si="1"/>
        <v>42808</v>
      </c>
      <c r="BZ2" s="43">
        <f t="shared" si="1"/>
        <v>42809</v>
      </c>
      <c r="CA2" s="43">
        <f t="shared" si="1"/>
        <v>42810</v>
      </c>
      <c r="CB2" s="43">
        <f t="shared" si="1"/>
        <v>42811</v>
      </c>
      <c r="CC2" s="43">
        <f t="shared" si="1"/>
        <v>42812</v>
      </c>
      <c r="CD2" s="43">
        <f t="shared" si="1"/>
        <v>42813</v>
      </c>
      <c r="CE2" s="43">
        <f t="shared" si="1"/>
        <v>42814</v>
      </c>
      <c r="CF2" s="43">
        <f t="shared" si="1"/>
        <v>42815</v>
      </c>
      <c r="CG2" s="43">
        <f t="shared" si="1"/>
        <v>42816</v>
      </c>
      <c r="CH2" s="43">
        <f t="shared" si="1"/>
        <v>42817</v>
      </c>
      <c r="CI2" s="43">
        <f t="shared" si="1"/>
        <v>42818</v>
      </c>
      <c r="CJ2" s="43">
        <f t="shared" si="1"/>
        <v>42819</v>
      </c>
      <c r="CK2" s="43">
        <f t="shared" si="1"/>
        <v>42820</v>
      </c>
      <c r="CL2" s="43">
        <f t="shared" si="1"/>
        <v>42821</v>
      </c>
      <c r="CM2" s="43">
        <f t="shared" si="1"/>
        <v>42822</v>
      </c>
      <c r="CN2" s="43">
        <f t="shared" si="1"/>
        <v>42823</v>
      </c>
      <c r="CO2" s="43">
        <f t="shared" si="1"/>
        <v>42824</v>
      </c>
      <c r="CP2" s="43">
        <f t="shared" si="1"/>
        <v>42825</v>
      </c>
      <c r="CQ2" s="43">
        <f t="shared" si="1"/>
        <v>42826</v>
      </c>
      <c r="CR2" s="43">
        <f t="shared" si="1"/>
        <v>42827</v>
      </c>
      <c r="CS2" s="43">
        <f t="shared" si="1"/>
        <v>42828</v>
      </c>
      <c r="CT2" s="43">
        <f t="shared" si="1"/>
        <v>42829</v>
      </c>
      <c r="CU2" s="43">
        <f t="shared" si="1"/>
        <v>42830</v>
      </c>
      <c r="CV2" s="43">
        <f t="shared" si="1"/>
        <v>42831</v>
      </c>
      <c r="CW2" s="43">
        <f t="shared" si="1"/>
        <v>42832</v>
      </c>
      <c r="CX2" s="43">
        <f t="shared" si="1"/>
        <v>42833</v>
      </c>
      <c r="CY2" s="43">
        <f t="shared" si="1"/>
        <v>42834</v>
      </c>
      <c r="CZ2" s="43">
        <f t="shared" si="1"/>
        <v>42835</v>
      </c>
      <c r="DA2" s="43">
        <f t="shared" si="1"/>
        <v>42836</v>
      </c>
      <c r="DB2" s="43">
        <f t="shared" si="1"/>
        <v>42837</v>
      </c>
      <c r="DC2" s="43">
        <f t="shared" si="1"/>
        <v>42838</v>
      </c>
      <c r="DD2" s="43">
        <f t="shared" si="1"/>
        <v>42839</v>
      </c>
      <c r="DE2" s="43">
        <f t="shared" si="1"/>
        <v>42840</v>
      </c>
      <c r="DF2" s="43">
        <f t="shared" si="1"/>
        <v>42841</v>
      </c>
      <c r="DG2" s="43">
        <f t="shared" si="1"/>
        <v>42842</v>
      </c>
      <c r="DH2" s="43">
        <f t="shared" si="1"/>
        <v>42843</v>
      </c>
      <c r="DI2" s="43">
        <f t="shared" si="1"/>
        <v>42844</v>
      </c>
      <c r="DJ2" s="43">
        <f t="shared" si="1"/>
        <v>42845</v>
      </c>
      <c r="DK2" s="43">
        <f t="shared" si="1"/>
        <v>42846</v>
      </c>
      <c r="DL2" s="43">
        <f t="shared" si="1"/>
        <v>42847</v>
      </c>
      <c r="DM2" s="43">
        <f t="shared" si="1"/>
        <v>42848</v>
      </c>
      <c r="DN2" s="43">
        <f t="shared" si="1"/>
        <v>42849</v>
      </c>
      <c r="DO2" s="43">
        <f t="shared" si="1"/>
        <v>42850</v>
      </c>
      <c r="DP2" s="43">
        <f t="shared" si="1"/>
        <v>42851</v>
      </c>
      <c r="DQ2" s="43">
        <f t="shared" si="1"/>
        <v>42852</v>
      </c>
      <c r="DR2" s="43">
        <f t="shared" si="1"/>
        <v>42853</v>
      </c>
      <c r="DS2" s="43">
        <f t="shared" si="1"/>
        <v>42854</v>
      </c>
      <c r="DT2" s="43">
        <f t="shared" si="1"/>
        <v>42855</v>
      </c>
      <c r="DU2" s="43">
        <f t="shared" si="1"/>
        <v>42856</v>
      </c>
      <c r="DV2" s="43">
        <f t="shared" si="1"/>
        <v>42857</v>
      </c>
      <c r="DW2" s="43">
        <f t="shared" si="1"/>
        <v>42858</v>
      </c>
      <c r="DX2" s="43">
        <f t="shared" si="1"/>
        <v>42859</v>
      </c>
      <c r="DY2" s="43">
        <f t="shared" si="1"/>
        <v>42860</v>
      </c>
      <c r="DZ2" s="43">
        <f t="shared" si="1"/>
        <v>42861</v>
      </c>
      <c r="EA2" s="43">
        <f t="shared" si="1"/>
        <v>42862</v>
      </c>
      <c r="EB2" s="43">
        <f t="shared" si="1"/>
        <v>42863</v>
      </c>
      <c r="EC2" s="43">
        <f t="shared" si="1"/>
        <v>42864</v>
      </c>
      <c r="ED2" s="43">
        <f t="shared" si="1"/>
        <v>42865</v>
      </c>
      <c r="EE2" s="43">
        <f t="shared" ref="EE2:GP2" si="2">ED2+1</f>
        <v>42866</v>
      </c>
      <c r="EF2" s="43">
        <f t="shared" si="2"/>
        <v>42867</v>
      </c>
      <c r="EG2" s="43">
        <f t="shared" si="2"/>
        <v>42868</v>
      </c>
      <c r="EH2" s="43">
        <f t="shared" si="2"/>
        <v>42869</v>
      </c>
      <c r="EI2" s="43">
        <f t="shared" si="2"/>
        <v>42870</v>
      </c>
      <c r="EJ2" s="43">
        <f t="shared" si="2"/>
        <v>42871</v>
      </c>
      <c r="EK2" s="43">
        <f t="shared" si="2"/>
        <v>42872</v>
      </c>
      <c r="EL2" s="43">
        <f t="shared" si="2"/>
        <v>42873</v>
      </c>
      <c r="EM2" s="43">
        <f t="shared" si="2"/>
        <v>42874</v>
      </c>
      <c r="EN2" s="43">
        <f t="shared" si="2"/>
        <v>42875</v>
      </c>
      <c r="EO2" s="43">
        <f t="shared" si="2"/>
        <v>42876</v>
      </c>
      <c r="EP2" s="43">
        <f t="shared" si="2"/>
        <v>42877</v>
      </c>
      <c r="EQ2" s="43">
        <f t="shared" si="2"/>
        <v>42878</v>
      </c>
      <c r="ER2" s="43">
        <f t="shared" si="2"/>
        <v>42879</v>
      </c>
      <c r="ES2" s="43">
        <f t="shared" si="2"/>
        <v>42880</v>
      </c>
      <c r="ET2" s="43">
        <f t="shared" si="2"/>
        <v>42881</v>
      </c>
      <c r="EU2" s="43">
        <f t="shared" si="2"/>
        <v>42882</v>
      </c>
      <c r="EV2" s="43">
        <f t="shared" si="2"/>
        <v>42883</v>
      </c>
      <c r="EW2" s="43">
        <f t="shared" si="2"/>
        <v>42884</v>
      </c>
      <c r="EX2" s="43">
        <f t="shared" si="2"/>
        <v>42885</v>
      </c>
      <c r="EY2" s="43">
        <f t="shared" si="2"/>
        <v>42886</v>
      </c>
      <c r="EZ2" s="43">
        <f t="shared" si="2"/>
        <v>42887</v>
      </c>
      <c r="FA2" s="43">
        <f t="shared" si="2"/>
        <v>42888</v>
      </c>
      <c r="FB2" s="43">
        <f t="shared" si="2"/>
        <v>42889</v>
      </c>
      <c r="FC2" s="43">
        <f t="shared" si="2"/>
        <v>42890</v>
      </c>
      <c r="FD2" s="43">
        <f t="shared" si="2"/>
        <v>42891</v>
      </c>
      <c r="FE2" s="43">
        <f t="shared" si="2"/>
        <v>42892</v>
      </c>
      <c r="FF2" s="43">
        <f t="shared" si="2"/>
        <v>42893</v>
      </c>
      <c r="FG2" s="43">
        <f t="shared" si="2"/>
        <v>42894</v>
      </c>
      <c r="FH2" s="43">
        <f t="shared" si="2"/>
        <v>42895</v>
      </c>
      <c r="FI2" s="43">
        <f t="shared" si="2"/>
        <v>42896</v>
      </c>
      <c r="FJ2" s="43">
        <f t="shared" si="2"/>
        <v>42897</v>
      </c>
      <c r="FK2" s="43">
        <f t="shared" si="2"/>
        <v>42898</v>
      </c>
      <c r="FL2" s="43">
        <f t="shared" si="2"/>
        <v>42899</v>
      </c>
      <c r="FM2" s="43">
        <f t="shared" si="2"/>
        <v>42900</v>
      </c>
      <c r="FN2" s="43">
        <f t="shared" si="2"/>
        <v>42901</v>
      </c>
      <c r="FO2" s="43">
        <f t="shared" si="2"/>
        <v>42902</v>
      </c>
      <c r="FP2" s="43">
        <f t="shared" si="2"/>
        <v>42903</v>
      </c>
      <c r="FQ2" s="43">
        <f t="shared" si="2"/>
        <v>42904</v>
      </c>
      <c r="FR2" s="43">
        <f t="shared" si="2"/>
        <v>42905</v>
      </c>
      <c r="FS2" s="43">
        <f t="shared" si="2"/>
        <v>42906</v>
      </c>
      <c r="FT2" s="43">
        <f t="shared" si="2"/>
        <v>42907</v>
      </c>
      <c r="FU2" s="43">
        <f t="shared" si="2"/>
        <v>42908</v>
      </c>
      <c r="FV2" s="43">
        <f t="shared" si="2"/>
        <v>42909</v>
      </c>
      <c r="FW2" s="43">
        <f t="shared" si="2"/>
        <v>42910</v>
      </c>
      <c r="FX2" s="43">
        <f t="shared" si="2"/>
        <v>42911</v>
      </c>
      <c r="FY2" s="43">
        <f t="shared" si="2"/>
        <v>42912</v>
      </c>
      <c r="FZ2" s="43">
        <f t="shared" si="2"/>
        <v>42913</v>
      </c>
      <c r="GA2" s="43">
        <f t="shared" si="2"/>
        <v>42914</v>
      </c>
      <c r="GB2" s="43">
        <f t="shared" si="2"/>
        <v>42915</v>
      </c>
      <c r="GC2" s="43">
        <f t="shared" si="2"/>
        <v>42916</v>
      </c>
      <c r="GD2" s="43">
        <f t="shared" si="2"/>
        <v>42917</v>
      </c>
      <c r="GE2" s="43">
        <f t="shared" si="2"/>
        <v>42918</v>
      </c>
      <c r="GF2" s="43">
        <f t="shared" si="2"/>
        <v>42919</v>
      </c>
      <c r="GG2" s="43">
        <f t="shared" si="2"/>
        <v>42920</v>
      </c>
      <c r="GH2" s="43">
        <f t="shared" si="2"/>
        <v>42921</v>
      </c>
      <c r="GI2" s="43">
        <f t="shared" si="2"/>
        <v>42922</v>
      </c>
      <c r="GJ2" s="43">
        <f t="shared" si="2"/>
        <v>42923</v>
      </c>
      <c r="GK2" s="43">
        <f t="shared" si="2"/>
        <v>42924</v>
      </c>
      <c r="GL2" s="43">
        <f t="shared" si="2"/>
        <v>42925</v>
      </c>
      <c r="GM2" s="43">
        <f t="shared" si="2"/>
        <v>42926</v>
      </c>
      <c r="GN2" s="43">
        <f t="shared" si="2"/>
        <v>42927</v>
      </c>
      <c r="GO2" s="43">
        <f t="shared" si="2"/>
        <v>42928</v>
      </c>
      <c r="GP2" s="43">
        <f t="shared" si="2"/>
        <v>42929</v>
      </c>
      <c r="GQ2" s="43">
        <f t="shared" ref="GQ2:JB2" si="3">GP2+1</f>
        <v>42930</v>
      </c>
      <c r="GR2" s="43">
        <f t="shared" si="3"/>
        <v>42931</v>
      </c>
      <c r="GS2" s="43">
        <f t="shared" si="3"/>
        <v>42932</v>
      </c>
      <c r="GT2" s="43">
        <f t="shared" si="3"/>
        <v>42933</v>
      </c>
      <c r="GU2" s="43">
        <f t="shared" si="3"/>
        <v>42934</v>
      </c>
      <c r="GV2" s="43">
        <f t="shared" si="3"/>
        <v>42935</v>
      </c>
      <c r="GW2" s="43">
        <f t="shared" si="3"/>
        <v>42936</v>
      </c>
      <c r="GX2" s="43">
        <f t="shared" si="3"/>
        <v>42937</v>
      </c>
      <c r="GY2" s="43">
        <f t="shared" si="3"/>
        <v>42938</v>
      </c>
      <c r="GZ2" s="43">
        <f t="shared" si="3"/>
        <v>42939</v>
      </c>
      <c r="HA2" s="43">
        <f t="shared" si="3"/>
        <v>42940</v>
      </c>
      <c r="HB2" s="43">
        <f t="shared" si="3"/>
        <v>42941</v>
      </c>
      <c r="HC2" s="43">
        <f t="shared" si="3"/>
        <v>42942</v>
      </c>
      <c r="HD2" s="43">
        <f t="shared" si="3"/>
        <v>42943</v>
      </c>
      <c r="HE2" s="43">
        <f t="shared" si="3"/>
        <v>42944</v>
      </c>
      <c r="HF2" s="43">
        <f t="shared" si="3"/>
        <v>42945</v>
      </c>
      <c r="HG2" s="43">
        <f t="shared" si="3"/>
        <v>42946</v>
      </c>
      <c r="HH2" s="43">
        <f t="shared" si="3"/>
        <v>42947</v>
      </c>
      <c r="HI2" s="43">
        <f t="shared" si="3"/>
        <v>42948</v>
      </c>
      <c r="HJ2" s="43">
        <f t="shared" si="3"/>
        <v>42949</v>
      </c>
      <c r="HK2" s="43">
        <f t="shared" si="3"/>
        <v>42950</v>
      </c>
      <c r="HL2" s="43">
        <f t="shared" si="3"/>
        <v>42951</v>
      </c>
      <c r="HM2" s="43">
        <f t="shared" si="3"/>
        <v>42952</v>
      </c>
      <c r="HN2" s="43">
        <f t="shared" si="3"/>
        <v>42953</v>
      </c>
      <c r="HO2" s="43">
        <f t="shared" si="3"/>
        <v>42954</v>
      </c>
      <c r="HP2" s="43">
        <f t="shared" si="3"/>
        <v>42955</v>
      </c>
      <c r="HQ2" s="43">
        <f t="shared" si="3"/>
        <v>42956</v>
      </c>
      <c r="HR2" s="43">
        <f t="shared" si="3"/>
        <v>42957</v>
      </c>
      <c r="HS2" s="43">
        <f t="shared" si="3"/>
        <v>42958</v>
      </c>
      <c r="HT2" s="43">
        <f t="shared" si="3"/>
        <v>42959</v>
      </c>
      <c r="HU2" s="43">
        <f t="shared" si="3"/>
        <v>42960</v>
      </c>
      <c r="HV2" s="43">
        <f t="shared" si="3"/>
        <v>42961</v>
      </c>
      <c r="HW2" s="43">
        <f t="shared" si="3"/>
        <v>42962</v>
      </c>
      <c r="HX2" s="43">
        <f t="shared" si="3"/>
        <v>42963</v>
      </c>
      <c r="HY2" s="43">
        <f t="shared" si="3"/>
        <v>42964</v>
      </c>
      <c r="HZ2" s="43">
        <f t="shared" si="3"/>
        <v>42965</v>
      </c>
      <c r="IA2" s="43">
        <f t="shared" si="3"/>
        <v>42966</v>
      </c>
      <c r="IB2" s="43">
        <f t="shared" si="3"/>
        <v>42967</v>
      </c>
      <c r="IC2" s="43">
        <f t="shared" si="3"/>
        <v>42968</v>
      </c>
      <c r="ID2" s="43">
        <f t="shared" si="3"/>
        <v>42969</v>
      </c>
      <c r="IE2" s="43">
        <f t="shared" si="3"/>
        <v>42970</v>
      </c>
      <c r="IF2" s="43">
        <f t="shared" si="3"/>
        <v>42971</v>
      </c>
      <c r="IG2" s="43">
        <f t="shared" si="3"/>
        <v>42972</v>
      </c>
      <c r="IH2" s="43">
        <f t="shared" si="3"/>
        <v>42973</v>
      </c>
      <c r="II2" s="43">
        <f t="shared" si="3"/>
        <v>42974</v>
      </c>
      <c r="IJ2" s="43">
        <f t="shared" si="3"/>
        <v>42975</v>
      </c>
      <c r="IK2" s="43">
        <f t="shared" si="3"/>
        <v>42976</v>
      </c>
      <c r="IL2" s="43">
        <f t="shared" si="3"/>
        <v>42977</v>
      </c>
      <c r="IM2" s="43">
        <f t="shared" si="3"/>
        <v>42978</v>
      </c>
      <c r="IN2" s="43">
        <f t="shared" si="3"/>
        <v>42979</v>
      </c>
      <c r="IO2" s="43">
        <f t="shared" si="3"/>
        <v>42980</v>
      </c>
      <c r="IP2" s="43">
        <f t="shared" si="3"/>
        <v>42981</v>
      </c>
      <c r="IQ2" s="43">
        <f t="shared" si="3"/>
        <v>42982</v>
      </c>
      <c r="IR2" s="43">
        <f t="shared" si="3"/>
        <v>42983</v>
      </c>
      <c r="IS2" s="43">
        <f t="shared" si="3"/>
        <v>42984</v>
      </c>
      <c r="IT2" s="43">
        <f t="shared" si="3"/>
        <v>42985</v>
      </c>
      <c r="IU2" s="43">
        <f t="shared" si="3"/>
        <v>42986</v>
      </c>
      <c r="IV2" s="43">
        <f t="shared" si="3"/>
        <v>42987</v>
      </c>
      <c r="IW2" s="43">
        <f t="shared" si="3"/>
        <v>42988</v>
      </c>
      <c r="IX2" s="43">
        <f t="shared" si="3"/>
        <v>42989</v>
      </c>
      <c r="IY2" s="43">
        <f t="shared" si="3"/>
        <v>42990</v>
      </c>
      <c r="IZ2" s="43">
        <f t="shared" si="3"/>
        <v>42991</v>
      </c>
      <c r="JA2" s="43">
        <f t="shared" si="3"/>
        <v>42992</v>
      </c>
      <c r="JB2" s="43">
        <f t="shared" si="3"/>
        <v>42993</v>
      </c>
      <c r="JC2" s="43">
        <f t="shared" ref="JC2:LN2" si="4">JB2+1</f>
        <v>42994</v>
      </c>
      <c r="JD2" s="43">
        <f t="shared" si="4"/>
        <v>42995</v>
      </c>
      <c r="JE2" s="43">
        <f t="shared" si="4"/>
        <v>42996</v>
      </c>
      <c r="JF2" s="43">
        <f t="shared" si="4"/>
        <v>42997</v>
      </c>
      <c r="JG2" s="43">
        <f t="shared" si="4"/>
        <v>42998</v>
      </c>
      <c r="JH2" s="43">
        <f t="shared" si="4"/>
        <v>42999</v>
      </c>
      <c r="JI2" s="43">
        <f t="shared" si="4"/>
        <v>43000</v>
      </c>
      <c r="JJ2" s="43">
        <f t="shared" si="4"/>
        <v>43001</v>
      </c>
      <c r="JK2" s="43">
        <f t="shared" si="4"/>
        <v>43002</v>
      </c>
      <c r="JL2" s="43">
        <f t="shared" si="4"/>
        <v>43003</v>
      </c>
      <c r="JM2" s="43">
        <f t="shared" si="4"/>
        <v>43004</v>
      </c>
      <c r="JN2" s="43">
        <f t="shared" si="4"/>
        <v>43005</v>
      </c>
      <c r="JO2" s="43">
        <f t="shared" si="4"/>
        <v>43006</v>
      </c>
      <c r="JP2" s="43">
        <f t="shared" si="4"/>
        <v>43007</v>
      </c>
      <c r="JQ2" s="43">
        <f t="shared" si="4"/>
        <v>43008</v>
      </c>
      <c r="JR2" s="43">
        <f t="shared" si="4"/>
        <v>43009</v>
      </c>
      <c r="JS2" s="43">
        <f t="shared" si="4"/>
        <v>43010</v>
      </c>
      <c r="JT2" s="43">
        <f t="shared" si="4"/>
        <v>43011</v>
      </c>
      <c r="JU2" s="43">
        <f t="shared" si="4"/>
        <v>43012</v>
      </c>
      <c r="JV2" s="43">
        <f t="shared" si="4"/>
        <v>43013</v>
      </c>
      <c r="JW2" s="43">
        <f t="shared" si="4"/>
        <v>43014</v>
      </c>
      <c r="JX2" s="43">
        <f t="shared" si="4"/>
        <v>43015</v>
      </c>
      <c r="JY2" s="43">
        <f t="shared" si="4"/>
        <v>43016</v>
      </c>
      <c r="JZ2" s="43">
        <f t="shared" si="4"/>
        <v>43017</v>
      </c>
      <c r="KA2" s="43">
        <f t="shared" si="4"/>
        <v>43018</v>
      </c>
      <c r="KB2" s="43">
        <f t="shared" si="4"/>
        <v>43019</v>
      </c>
      <c r="KC2" s="43">
        <f t="shared" si="4"/>
        <v>43020</v>
      </c>
      <c r="KD2" s="43">
        <f t="shared" si="4"/>
        <v>43021</v>
      </c>
      <c r="KE2" s="43">
        <f t="shared" si="4"/>
        <v>43022</v>
      </c>
      <c r="KF2" s="43">
        <f t="shared" si="4"/>
        <v>43023</v>
      </c>
      <c r="KG2" s="43">
        <f t="shared" si="4"/>
        <v>43024</v>
      </c>
      <c r="KH2" s="43">
        <f t="shared" si="4"/>
        <v>43025</v>
      </c>
      <c r="KI2" s="43">
        <f t="shared" si="4"/>
        <v>43026</v>
      </c>
      <c r="KJ2" s="43">
        <f t="shared" si="4"/>
        <v>43027</v>
      </c>
      <c r="KK2" s="43">
        <f t="shared" si="4"/>
        <v>43028</v>
      </c>
      <c r="KL2" s="43">
        <f t="shared" si="4"/>
        <v>43029</v>
      </c>
      <c r="KM2" s="43">
        <f t="shared" si="4"/>
        <v>43030</v>
      </c>
      <c r="KN2" s="43">
        <f t="shared" si="4"/>
        <v>43031</v>
      </c>
      <c r="KO2" s="43">
        <f t="shared" si="4"/>
        <v>43032</v>
      </c>
      <c r="KP2" s="43">
        <f t="shared" si="4"/>
        <v>43033</v>
      </c>
      <c r="KQ2" s="43">
        <f t="shared" si="4"/>
        <v>43034</v>
      </c>
      <c r="KR2" s="43">
        <f t="shared" si="4"/>
        <v>43035</v>
      </c>
      <c r="KS2" s="43">
        <f t="shared" si="4"/>
        <v>43036</v>
      </c>
      <c r="KT2" s="43">
        <f t="shared" si="4"/>
        <v>43037</v>
      </c>
      <c r="KU2" s="43">
        <f t="shared" si="4"/>
        <v>43038</v>
      </c>
      <c r="KV2" s="43">
        <f t="shared" si="4"/>
        <v>43039</v>
      </c>
      <c r="KW2" s="43">
        <f t="shared" si="4"/>
        <v>43040</v>
      </c>
      <c r="KX2" s="43">
        <f t="shared" si="4"/>
        <v>43041</v>
      </c>
      <c r="KY2" s="43">
        <f t="shared" si="4"/>
        <v>43042</v>
      </c>
      <c r="KZ2" s="43">
        <f t="shared" si="4"/>
        <v>43043</v>
      </c>
      <c r="LA2" s="43">
        <f t="shared" si="4"/>
        <v>43044</v>
      </c>
      <c r="LB2" s="43">
        <f t="shared" si="4"/>
        <v>43045</v>
      </c>
      <c r="LC2" s="43">
        <f t="shared" si="4"/>
        <v>43046</v>
      </c>
      <c r="LD2" s="43">
        <f t="shared" si="4"/>
        <v>43047</v>
      </c>
      <c r="LE2" s="43">
        <f t="shared" si="4"/>
        <v>43048</v>
      </c>
      <c r="LF2" s="43">
        <f t="shared" si="4"/>
        <v>43049</v>
      </c>
      <c r="LG2" s="43">
        <f t="shared" si="4"/>
        <v>43050</v>
      </c>
      <c r="LH2" s="43">
        <f t="shared" si="4"/>
        <v>43051</v>
      </c>
      <c r="LI2" s="43">
        <f t="shared" si="4"/>
        <v>43052</v>
      </c>
      <c r="LJ2" s="43">
        <f t="shared" si="4"/>
        <v>43053</v>
      </c>
      <c r="LK2" s="43">
        <f t="shared" si="4"/>
        <v>43054</v>
      </c>
      <c r="LL2" s="43">
        <f t="shared" si="4"/>
        <v>43055</v>
      </c>
      <c r="LM2" s="43">
        <f t="shared" si="4"/>
        <v>43056</v>
      </c>
      <c r="LN2" s="43">
        <f t="shared" si="4"/>
        <v>43057</v>
      </c>
      <c r="LO2" s="43">
        <f t="shared" ref="LO2:NE2" si="5">LN2+1</f>
        <v>43058</v>
      </c>
      <c r="LP2" s="43">
        <f t="shared" si="5"/>
        <v>43059</v>
      </c>
      <c r="LQ2" s="43">
        <f t="shared" si="5"/>
        <v>43060</v>
      </c>
      <c r="LR2" s="43">
        <f t="shared" si="5"/>
        <v>43061</v>
      </c>
      <c r="LS2" s="43">
        <f t="shared" si="5"/>
        <v>43062</v>
      </c>
      <c r="LT2" s="43">
        <f t="shared" si="5"/>
        <v>43063</v>
      </c>
      <c r="LU2" s="43">
        <f t="shared" si="5"/>
        <v>43064</v>
      </c>
      <c r="LV2" s="43">
        <f t="shared" si="5"/>
        <v>43065</v>
      </c>
      <c r="LW2" s="43">
        <f t="shared" si="5"/>
        <v>43066</v>
      </c>
      <c r="LX2" s="43">
        <f t="shared" si="5"/>
        <v>43067</v>
      </c>
      <c r="LY2" s="43">
        <f t="shared" si="5"/>
        <v>43068</v>
      </c>
      <c r="LZ2" s="43">
        <f t="shared" si="5"/>
        <v>43069</v>
      </c>
      <c r="MA2" s="43">
        <f t="shared" si="5"/>
        <v>43070</v>
      </c>
      <c r="MB2" s="43">
        <f t="shared" si="5"/>
        <v>43071</v>
      </c>
      <c r="MC2" s="43">
        <f t="shared" si="5"/>
        <v>43072</v>
      </c>
      <c r="MD2" s="43">
        <f t="shared" si="5"/>
        <v>43073</v>
      </c>
      <c r="ME2" s="43">
        <f t="shared" si="5"/>
        <v>43074</v>
      </c>
      <c r="MF2" s="43">
        <f t="shared" si="5"/>
        <v>43075</v>
      </c>
      <c r="MG2" s="43">
        <f t="shared" si="5"/>
        <v>43076</v>
      </c>
      <c r="MH2" s="43">
        <f t="shared" si="5"/>
        <v>43077</v>
      </c>
      <c r="MI2" s="43">
        <f t="shared" si="5"/>
        <v>43078</v>
      </c>
      <c r="MJ2" s="43">
        <f t="shared" si="5"/>
        <v>43079</v>
      </c>
      <c r="MK2" s="43">
        <f t="shared" si="5"/>
        <v>43080</v>
      </c>
      <c r="ML2" s="43">
        <f t="shared" si="5"/>
        <v>43081</v>
      </c>
      <c r="MM2" s="43">
        <f t="shared" si="5"/>
        <v>43082</v>
      </c>
      <c r="MN2" s="43">
        <f t="shared" si="5"/>
        <v>43083</v>
      </c>
      <c r="MO2" s="43">
        <f t="shared" si="5"/>
        <v>43084</v>
      </c>
      <c r="MP2" s="43">
        <f t="shared" si="5"/>
        <v>43085</v>
      </c>
      <c r="MQ2" s="43">
        <f t="shared" si="5"/>
        <v>43086</v>
      </c>
      <c r="MR2" s="43">
        <f t="shared" si="5"/>
        <v>43087</v>
      </c>
      <c r="MS2" s="43">
        <f t="shared" si="5"/>
        <v>43088</v>
      </c>
      <c r="MT2" s="43">
        <f t="shared" si="5"/>
        <v>43089</v>
      </c>
      <c r="MU2" s="43">
        <f t="shared" si="5"/>
        <v>43090</v>
      </c>
      <c r="MV2" s="43">
        <f t="shared" si="5"/>
        <v>43091</v>
      </c>
      <c r="MW2" s="43">
        <f t="shared" si="5"/>
        <v>43092</v>
      </c>
      <c r="MX2" s="43">
        <f t="shared" si="5"/>
        <v>43093</v>
      </c>
      <c r="MY2" s="43">
        <f t="shared" si="5"/>
        <v>43094</v>
      </c>
      <c r="MZ2" s="43">
        <f t="shared" si="5"/>
        <v>43095</v>
      </c>
      <c r="NA2" s="43">
        <f t="shared" si="5"/>
        <v>43096</v>
      </c>
      <c r="NB2" s="43">
        <f t="shared" si="5"/>
        <v>43097</v>
      </c>
      <c r="NC2" s="43">
        <f t="shared" si="5"/>
        <v>43098</v>
      </c>
      <c r="ND2" s="43">
        <f t="shared" si="5"/>
        <v>43099</v>
      </c>
      <c r="NE2" s="43">
        <f t="shared" si="5"/>
        <v>43100</v>
      </c>
    </row>
    <row r="3" spans="1:369" s="14" customFormat="1">
      <c r="A3" s="17" t="s">
        <v>47</v>
      </c>
      <c r="B3" s="18" t="s">
        <v>39</v>
      </c>
      <c r="C3" s="18" t="s">
        <v>38</v>
      </c>
      <c r="D3" s="17" t="s">
        <v>34</v>
      </c>
      <c r="E3" s="19">
        <f>WEEKDAY(E2)</f>
        <v>1</v>
      </c>
      <c r="F3" s="19">
        <f t="shared" ref="F3" si="6">WEEKDAY(F2)</f>
        <v>2</v>
      </c>
      <c r="G3" s="19">
        <f t="shared" ref="G3" si="7">WEEKDAY(G2)</f>
        <v>3</v>
      </c>
      <c r="H3" s="19">
        <f t="shared" ref="H3" si="8">WEEKDAY(H2)</f>
        <v>4</v>
      </c>
      <c r="I3" s="19">
        <f t="shared" ref="I3" si="9">WEEKDAY(I2)</f>
        <v>5</v>
      </c>
      <c r="J3" s="19">
        <f t="shared" ref="J3" si="10">WEEKDAY(J2)</f>
        <v>6</v>
      </c>
      <c r="K3" s="19">
        <f t="shared" ref="K3" si="11">WEEKDAY(K2)</f>
        <v>7</v>
      </c>
      <c r="L3" s="19">
        <f t="shared" ref="L3" si="12">WEEKDAY(L2)</f>
        <v>1</v>
      </c>
      <c r="M3" s="19">
        <f t="shared" ref="M3" si="13">WEEKDAY(M2)</f>
        <v>2</v>
      </c>
      <c r="N3" s="19">
        <f t="shared" ref="N3" si="14">WEEKDAY(N2)</f>
        <v>3</v>
      </c>
      <c r="O3" s="19">
        <f t="shared" ref="O3" si="15">WEEKDAY(O2)</f>
        <v>4</v>
      </c>
      <c r="P3" s="19">
        <f t="shared" ref="P3" si="16">WEEKDAY(P2)</f>
        <v>5</v>
      </c>
      <c r="Q3" s="19">
        <f t="shared" ref="Q3" si="17">WEEKDAY(Q2)</f>
        <v>6</v>
      </c>
      <c r="R3" s="19">
        <f t="shared" ref="R3" si="18">WEEKDAY(R2)</f>
        <v>7</v>
      </c>
      <c r="S3" s="19">
        <f t="shared" ref="S3" si="19">WEEKDAY(S2)</f>
        <v>1</v>
      </c>
      <c r="T3" s="19">
        <f t="shared" ref="T3" si="20">WEEKDAY(T2)</f>
        <v>2</v>
      </c>
      <c r="U3" s="19">
        <f t="shared" ref="U3" si="21">WEEKDAY(U2)</f>
        <v>3</v>
      </c>
      <c r="V3" s="19">
        <f t="shared" ref="V3" si="22">WEEKDAY(V2)</f>
        <v>4</v>
      </c>
      <c r="W3" s="19">
        <f t="shared" ref="W3" si="23">WEEKDAY(W2)</f>
        <v>5</v>
      </c>
      <c r="X3" s="19">
        <f t="shared" ref="X3" si="24">WEEKDAY(X2)</f>
        <v>6</v>
      </c>
      <c r="Y3" s="19">
        <f t="shared" ref="Y3" si="25">WEEKDAY(Y2)</f>
        <v>7</v>
      </c>
      <c r="Z3" s="19">
        <f t="shared" ref="Z3" si="26">WEEKDAY(Z2)</f>
        <v>1</v>
      </c>
      <c r="AA3" s="19">
        <f t="shared" ref="AA3" si="27">WEEKDAY(AA2)</f>
        <v>2</v>
      </c>
      <c r="AB3" s="19">
        <f t="shared" ref="AB3" si="28">WEEKDAY(AB2)</f>
        <v>3</v>
      </c>
      <c r="AC3" s="19">
        <f t="shared" ref="AC3" si="29">WEEKDAY(AC2)</f>
        <v>4</v>
      </c>
      <c r="AD3" s="19">
        <f t="shared" ref="AD3" si="30">WEEKDAY(AD2)</f>
        <v>5</v>
      </c>
      <c r="AE3" s="19">
        <f t="shared" ref="AE3" si="31">WEEKDAY(AE2)</f>
        <v>6</v>
      </c>
      <c r="AF3" s="19">
        <f t="shared" ref="AF3" si="32">WEEKDAY(AF2)</f>
        <v>7</v>
      </c>
      <c r="AG3" s="19">
        <f t="shared" ref="AG3" si="33">WEEKDAY(AG2)</f>
        <v>1</v>
      </c>
      <c r="AH3" s="19">
        <f t="shared" ref="AH3" si="34">WEEKDAY(AH2)</f>
        <v>2</v>
      </c>
      <c r="AI3" s="19">
        <f t="shared" ref="AI3" si="35">WEEKDAY(AI2)</f>
        <v>3</v>
      </c>
      <c r="AJ3" s="19">
        <f t="shared" ref="AJ3" si="36">WEEKDAY(AJ2)</f>
        <v>4</v>
      </c>
      <c r="AK3" s="19">
        <f t="shared" ref="AK3" si="37">WEEKDAY(AK2)</f>
        <v>5</v>
      </c>
      <c r="AL3" s="19">
        <f t="shared" ref="AL3" si="38">WEEKDAY(AL2)</f>
        <v>6</v>
      </c>
      <c r="AM3" s="19">
        <f t="shared" ref="AM3" si="39">WEEKDAY(AM2)</f>
        <v>7</v>
      </c>
      <c r="AN3" s="19">
        <f t="shared" ref="AN3" si="40">WEEKDAY(AN2)</f>
        <v>1</v>
      </c>
      <c r="AO3" s="19">
        <f t="shared" ref="AO3" si="41">WEEKDAY(AO2)</f>
        <v>2</v>
      </c>
      <c r="AP3" s="19">
        <f t="shared" ref="AP3" si="42">WEEKDAY(AP2)</f>
        <v>3</v>
      </c>
      <c r="AQ3" s="19">
        <f t="shared" ref="AQ3" si="43">WEEKDAY(AQ2)</f>
        <v>4</v>
      </c>
      <c r="AR3" s="19">
        <f t="shared" ref="AR3" si="44">WEEKDAY(AR2)</f>
        <v>5</v>
      </c>
      <c r="AS3" s="19">
        <f t="shared" ref="AS3" si="45">WEEKDAY(AS2)</f>
        <v>6</v>
      </c>
      <c r="AT3" s="19">
        <f t="shared" ref="AT3" si="46">WEEKDAY(AT2)</f>
        <v>7</v>
      </c>
      <c r="AU3" s="19">
        <f t="shared" ref="AU3" si="47">WEEKDAY(AU2)</f>
        <v>1</v>
      </c>
      <c r="AV3" s="19">
        <f t="shared" ref="AV3" si="48">WEEKDAY(AV2)</f>
        <v>2</v>
      </c>
      <c r="AW3" s="19">
        <f t="shared" ref="AW3" si="49">WEEKDAY(AW2)</f>
        <v>3</v>
      </c>
      <c r="AX3" s="19">
        <f t="shared" ref="AX3" si="50">WEEKDAY(AX2)</f>
        <v>4</v>
      </c>
      <c r="AY3" s="19">
        <f t="shared" ref="AY3" si="51">WEEKDAY(AY2)</f>
        <v>5</v>
      </c>
      <c r="AZ3" s="19">
        <f t="shared" ref="AZ3" si="52">WEEKDAY(AZ2)</f>
        <v>6</v>
      </c>
      <c r="BA3" s="19">
        <f t="shared" ref="BA3" si="53">WEEKDAY(BA2)</f>
        <v>7</v>
      </c>
      <c r="BB3" s="19">
        <f t="shared" ref="BB3" si="54">WEEKDAY(BB2)</f>
        <v>1</v>
      </c>
      <c r="BC3" s="19">
        <f t="shared" ref="BC3" si="55">WEEKDAY(BC2)</f>
        <v>2</v>
      </c>
      <c r="BD3" s="19">
        <f t="shared" ref="BD3" si="56">WEEKDAY(BD2)</f>
        <v>3</v>
      </c>
      <c r="BE3" s="19">
        <f t="shared" ref="BE3" si="57">WEEKDAY(BE2)</f>
        <v>4</v>
      </c>
      <c r="BF3" s="19">
        <f t="shared" ref="BF3" si="58">WEEKDAY(BF2)</f>
        <v>5</v>
      </c>
      <c r="BG3" s="19">
        <f t="shared" ref="BG3" si="59">WEEKDAY(BG2)</f>
        <v>6</v>
      </c>
      <c r="BH3" s="19">
        <f t="shared" ref="BH3" si="60">WEEKDAY(BH2)</f>
        <v>7</v>
      </c>
      <c r="BI3" s="19">
        <f t="shared" ref="BI3" si="61">WEEKDAY(BI2)</f>
        <v>1</v>
      </c>
      <c r="BJ3" s="19">
        <f t="shared" ref="BJ3" si="62">WEEKDAY(BJ2)</f>
        <v>2</v>
      </c>
      <c r="BK3" s="19">
        <f t="shared" ref="BK3" si="63">WEEKDAY(BK2)</f>
        <v>3</v>
      </c>
      <c r="BL3" s="19">
        <f t="shared" ref="BL3" si="64">WEEKDAY(BL2)</f>
        <v>4</v>
      </c>
      <c r="BM3" s="19">
        <f t="shared" ref="BM3" si="65">WEEKDAY(BM2)</f>
        <v>5</v>
      </c>
      <c r="BN3" s="19">
        <f t="shared" ref="BN3" si="66">WEEKDAY(BN2)</f>
        <v>6</v>
      </c>
      <c r="BO3" s="19">
        <f t="shared" ref="BO3" si="67">WEEKDAY(BO2)</f>
        <v>7</v>
      </c>
      <c r="BP3" s="19">
        <f t="shared" ref="BP3" si="68">WEEKDAY(BP2)</f>
        <v>1</v>
      </c>
      <c r="BQ3" s="19">
        <f t="shared" ref="BQ3" si="69">WEEKDAY(BQ2)</f>
        <v>2</v>
      </c>
      <c r="BR3" s="19">
        <f t="shared" ref="BR3" si="70">WEEKDAY(BR2)</f>
        <v>3</v>
      </c>
      <c r="BS3" s="19">
        <f t="shared" ref="BS3" si="71">WEEKDAY(BS2)</f>
        <v>4</v>
      </c>
      <c r="BT3" s="19">
        <f t="shared" ref="BT3" si="72">WEEKDAY(BT2)</f>
        <v>5</v>
      </c>
      <c r="BU3" s="19">
        <f t="shared" ref="BU3" si="73">WEEKDAY(BU2)</f>
        <v>6</v>
      </c>
      <c r="BV3" s="19">
        <f t="shared" ref="BV3" si="74">WEEKDAY(BV2)</f>
        <v>7</v>
      </c>
      <c r="BW3" s="19">
        <f t="shared" ref="BW3" si="75">WEEKDAY(BW2)</f>
        <v>1</v>
      </c>
      <c r="BX3" s="19">
        <f t="shared" ref="BX3" si="76">WEEKDAY(BX2)</f>
        <v>2</v>
      </c>
      <c r="BY3" s="19">
        <f t="shared" ref="BY3" si="77">WEEKDAY(BY2)</f>
        <v>3</v>
      </c>
      <c r="BZ3" s="19">
        <f t="shared" ref="BZ3" si="78">WEEKDAY(BZ2)</f>
        <v>4</v>
      </c>
      <c r="CA3" s="19">
        <f t="shared" ref="CA3" si="79">WEEKDAY(CA2)</f>
        <v>5</v>
      </c>
      <c r="CB3" s="19">
        <f t="shared" ref="CB3" si="80">WEEKDAY(CB2)</f>
        <v>6</v>
      </c>
      <c r="CC3" s="19">
        <f t="shared" ref="CC3" si="81">WEEKDAY(CC2)</f>
        <v>7</v>
      </c>
      <c r="CD3" s="19">
        <f t="shared" ref="CD3" si="82">WEEKDAY(CD2)</f>
        <v>1</v>
      </c>
      <c r="CE3" s="19">
        <f t="shared" ref="CE3" si="83">WEEKDAY(CE2)</f>
        <v>2</v>
      </c>
      <c r="CF3" s="19">
        <f t="shared" ref="CF3" si="84">WEEKDAY(CF2)</f>
        <v>3</v>
      </c>
      <c r="CG3" s="19">
        <f t="shared" ref="CG3" si="85">WEEKDAY(CG2)</f>
        <v>4</v>
      </c>
      <c r="CH3" s="19">
        <f t="shared" ref="CH3" si="86">WEEKDAY(CH2)</f>
        <v>5</v>
      </c>
      <c r="CI3" s="19">
        <f t="shared" ref="CI3" si="87">WEEKDAY(CI2)</f>
        <v>6</v>
      </c>
      <c r="CJ3" s="19">
        <f t="shared" ref="CJ3" si="88">WEEKDAY(CJ2)</f>
        <v>7</v>
      </c>
      <c r="CK3" s="19">
        <f t="shared" ref="CK3" si="89">WEEKDAY(CK2)</f>
        <v>1</v>
      </c>
      <c r="CL3" s="19">
        <f t="shared" ref="CL3" si="90">WEEKDAY(CL2)</f>
        <v>2</v>
      </c>
      <c r="CM3" s="19">
        <f t="shared" ref="CM3" si="91">WEEKDAY(CM2)</f>
        <v>3</v>
      </c>
      <c r="CN3" s="19">
        <f t="shared" ref="CN3" si="92">WEEKDAY(CN2)</f>
        <v>4</v>
      </c>
      <c r="CO3" s="19">
        <f t="shared" ref="CO3" si="93">WEEKDAY(CO2)</f>
        <v>5</v>
      </c>
      <c r="CP3" s="19">
        <f t="shared" ref="CP3" si="94">WEEKDAY(CP2)</f>
        <v>6</v>
      </c>
      <c r="CQ3" s="19">
        <f t="shared" ref="CQ3" si="95">WEEKDAY(CQ2)</f>
        <v>7</v>
      </c>
      <c r="CR3" s="19">
        <f t="shared" ref="CR3" si="96">WEEKDAY(CR2)</f>
        <v>1</v>
      </c>
      <c r="CS3" s="19">
        <f t="shared" ref="CS3" si="97">WEEKDAY(CS2)</f>
        <v>2</v>
      </c>
      <c r="CT3" s="19">
        <f t="shared" ref="CT3" si="98">WEEKDAY(CT2)</f>
        <v>3</v>
      </c>
      <c r="CU3" s="19">
        <f t="shared" ref="CU3" si="99">WEEKDAY(CU2)</f>
        <v>4</v>
      </c>
      <c r="CV3" s="19">
        <f t="shared" ref="CV3" si="100">WEEKDAY(CV2)</f>
        <v>5</v>
      </c>
      <c r="CW3" s="19">
        <f t="shared" ref="CW3" si="101">WEEKDAY(CW2)</f>
        <v>6</v>
      </c>
      <c r="CX3" s="19">
        <f t="shared" ref="CX3" si="102">WEEKDAY(CX2)</f>
        <v>7</v>
      </c>
      <c r="CY3" s="19">
        <f t="shared" ref="CY3" si="103">WEEKDAY(CY2)</f>
        <v>1</v>
      </c>
      <c r="CZ3" s="19">
        <f t="shared" ref="CZ3" si="104">WEEKDAY(CZ2)</f>
        <v>2</v>
      </c>
      <c r="DA3" s="19">
        <f t="shared" ref="DA3" si="105">WEEKDAY(DA2)</f>
        <v>3</v>
      </c>
      <c r="DB3" s="19">
        <f t="shared" ref="DB3" si="106">WEEKDAY(DB2)</f>
        <v>4</v>
      </c>
      <c r="DC3" s="19">
        <f t="shared" ref="DC3" si="107">WEEKDAY(DC2)</f>
        <v>5</v>
      </c>
      <c r="DD3" s="19">
        <f t="shared" ref="DD3" si="108">WEEKDAY(DD2)</f>
        <v>6</v>
      </c>
      <c r="DE3" s="19">
        <f t="shared" ref="DE3" si="109">WEEKDAY(DE2)</f>
        <v>7</v>
      </c>
      <c r="DF3" s="19">
        <f t="shared" ref="DF3" si="110">WEEKDAY(DF2)</f>
        <v>1</v>
      </c>
      <c r="DG3" s="19">
        <f t="shared" ref="DG3" si="111">WEEKDAY(DG2)</f>
        <v>2</v>
      </c>
      <c r="DH3" s="19">
        <f t="shared" ref="DH3" si="112">WEEKDAY(DH2)</f>
        <v>3</v>
      </c>
      <c r="DI3" s="19">
        <f t="shared" ref="DI3" si="113">WEEKDAY(DI2)</f>
        <v>4</v>
      </c>
      <c r="DJ3" s="19">
        <f t="shared" ref="DJ3" si="114">WEEKDAY(DJ2)</f>
        <v>5</v>
      </c>
      <c r="DK3" s="19">
        <f t="shared" ref="DK3" si="115">WEEKDAY(DK2)</f>
        <v>6</v>
      </c>
      <c r="DL3" s="19">
        <f t="shared" ref="DL3" si="116">WEEKDAY(DL2)</f>
        <v>7</v>
      </c>
      <c r="DM3" s="19">
        <f t="shared" ref="DM3" si="117">WEEKDAY(DM2)</f>
        <v>1</v>
      </c>
      <c r="DN3" s="19">
        <f t="shared" ref="DN3" si="118">WEEKDAY(DN2)</f>
        <v>2</v>
      </c>
      <c r="DO3" s="19">
        <f t="shared" ref="DO3" si="119">WEEKDAY(DO2)</f>
        <v>3</v>
      </c>
      <c r="DP3" s="19">
        <f t="shared" ref="DP3" si="120">WEEKDAY(DP2)</f>
        <v>4</v>
      </c>
      <c r="DQ3" s="19">
        <f t="shared" ref="DQ3" si="121">WEEKDAY(DQ2)</f>
        <v>5</v>
      </c>
      <c r="DR3" s="19">
        <f t="shared" ref="DR3" si="122">WEEKDAY(DR2)</f>
        <v>6</v>
      </c>
      <c r="DS3" s="19">
        <f t="shared" ref="DS3" si="123">WEEKDAY(DS2)</f>
        <v>7</v>
      </c>
      <c r="DT3" s="19">
        <f t="shared" ref="DT3" si="124">WEEKDAY(DT2)</f>
        <v>1</v>
      </c>
      <c r="DU3" s="19">
        <f t="shared" ref="DU3" si="125">WEEKDAY(DU2)</f>
        <v>2</v>
      </c>
      <c r="DV3" s="19">
        <f t="shared" ref="DV3" si="126">WEEKDAY(DV2)</f>
        <v>3</v>
      </c>
      <c r="DW3" s="19">
        <f t="shared" ref="DW3" si="127">WEEKDAY(DW2)</f>
        <v>4</v>
      </c>
      <c r="DX3" s="19">
        <f t="shared" ref="DX3" si="128">WEEKDAY(DX2)</f>
        <v>5</v>
      </c>
      <c r="DY3" s="19">
        <f t="shared" ref="DY3" si="129">WEEKDAY(DY2)</f>
        <v>6</v>
      </c>
      <c r="DZ3" s="19">
        <f t="shared" ref="DZ3" si="130">WEEKDAY(DZ2)</f>
        <v>7</v>
      </c>
      <c r="EA3" s="19">
        <f t="shared" ref="EA3" si="131">WEEKDAY(EA2)</f>
        <v>1</v>
      </c>
      <c r="EB3" s="19">
        <f t="shared" ref="EB3" si="132">WEEKDAY(EB2)</f>
        <v>2</v>
      </c>
      <c r="EC3" s="19">
        <f t="shared" ref="EC3" si="133">WEEKDAY(EC2)</f>
        <v>3</v>
      </c>
      <c r="ED3" s="19">
        <f t="shared" ref="ED3" si="134">WEEKDAY(ED2)</f>
        <v>4</v>
      </c>
      <c r="EE3" s="19">
        <f t="shared" ref="EE3" si="135">WEEKDAY(EE2)</f>
        <v>5</v>
      </c>
      <c r="EF3" s="19">
        <f t="shared" ref="EF3" si="136">WEEKDAY(EF2)</f>
        <v>6</v>
      </c>
      <c r="EG3" s="19">
        <f t="shared" ref="EG3" si="137">WEEKDAY(EG2)</f>
        <v>7</v>
      </c>
      <c r="EH3" s="19">
        <f t="shared" ref="EH3" si="138">WEEKDAY(EH2)</f>
        <v>1</v>
      </c>
      <c r="EI3" s="19">
        <f t="shared" ref="EI3" si="139">WEEKDAY(EI2)</f>
        <v>2</v>
      </c>
      <c r="EJ3" s="19">
        <f t="shared" ref="EJ3" si="140">WEEKDAY(EJ2)</f>
        <v>3</v>
      </c>
      <c r="EK3" s="19">
        <f t="shared" ref="EK3" si="141">WEEKDAY(EK2)</f>
        <v>4</v>
      </c>
      <c r="EL3" s="19">
        <f t="shared" ref="EL3" si="142">WEEKDAY(EL2)</f>
        <v>5</v>
      </c>
      <c r="EM3" s="19">
        <f t="shared" ref="EM3" si="143">WEEKDAY(EM2)</f>
        <v>6</v>
      </c>
      <c r="EN3" s="19">
        <f t="shared" ref="EN3" si="144">WEEKDAY(EN2)</f>
        <v>7</v>
      </c>
      <c r="EO3" s="19">
        <f t="shared" ref="EO3" si="145">WEEKDAY(EO2)</f>
        <v>1</v>
      </c>
      <c r="EP3" s="19">
        <f t="shared" ref="EP3" si="146">WEEKDAY(EP2)</f>
        <v>2</v>
      </c>
      <c r="EQ3" s="19">
        <f t="shared" ref="EQ3" si="147">WEEKDAY(EQ2)</f>
        <v>3</v>
      </c>
      <c r="ER3" s="19">
        <f t="shared" ref="ER3" si="148">WEEKDAY(ER2)</f>
        <v>4</v>
      </c>
      <c r="ES3" s="19">
        <f t="shared" ref="ES3" si="149">WEEKDAY(ES2)</f>
        <v>5</v>
      </c>
      <c r="ET3" s="19">
        <f t="shared" ref="ET3" si="150">WEEKDAY(ET2)</f>
        <v>6</v>
      </c>
      <c r="EU3" s="19">
        <f t="shared" ref="EU3" si="151">WEEKDAY(EU2)</f>
        <v>7</v>
      </c>
      <c r="EV3" s="19">
        <f t="shared" ref="EV3" si="152">WEEKDAY(EV2)</f>
        <v>1</v>
      </c>
      <c r="EW3" s="19">
        <f t="shared" ref="EW3" si="153">WEEKDAY(EW2)</f>
        <v>2</v>
      </c>
      <c r="EX3" s="19">
        <f t="shared" ref="EX3" si="154">WEEKDAY(EX2)</f>
        <v>3</v>
      </c>
      <c r="EY3" s="19">
        <f t="shared" ref="EY3" si="155">WEEKDAY(EY2)</f>
        <v>4</v>
      </c>
      <c r="EZ3" s="19">
        <f t="shared" ref="EZ3" si="156">WEEKDAY(EZ2)</f>
        <v>5</v>
      </c>
      <c r="FA3" s="19">
        <f t="shared" ref="FA3" si="157">WEEKDAY(FA2)</f>
        <v>6</v>
      </c>
      <c r="FB3" s="19">
        <f t="shared" ref="FB3" si="158">WEEKDAY(FB2)</f>
        <v>7</v>
      </c>
      <c r="FC3" s="19">
        <f t="shared" ref="FC3" si="159">WEEKDAY(FC2)</f>
        <v>1</v>
      </c>
      <c r="FD3" s="19">
        <f t="shared" ref="FD3" si="160">WEEKDAY(FD2)</f>
        <v>2</v>
      </c>
      <c r="FE3" s="19">
        <f t="shared" ref="FE3" si="161">WEEKDAY(FE2)</f>
        <v>3</v>
      </c>
      <c r="FF3" s="19">
        <f t="shared" ref="FF3" si="162">WEEKDAY(FF2)</f>
        <v>4</v>
      </c>
      <c r="FG3" s="19">
        <f t="shared" ref="FG3" si="163">WEEKDAY(FG2)</f>
        <v>5</v>
      </c>
      <c r="FH3" s="19">
        <f t="shared" ref="FH3" si="164">WEEKDAY(FH2)</f>
        <v>6</v>
      </c>
      <c r="FI3" s="19">
        <f t="shared" ref="FI3" si="165">WEEKDAY(FI2)</f>
        <v>7</v>
      </c>
      <c r="FJ3" s="19">
        <f t="shared" ref="FJ3" si="166">WEEKDAY(FJ2)</f>
        <v>1</v>
      </c>
      <c r="FK3" s="19">
        <f t="shared" ref="FK3" si="167">WEEKDAY(FK2)</f>
        <v>2</v>
      </c>
      <c r="FL3" s="19">
        <f t="shared" ref="FL3" si="168">WEEKDAY(FL2)</f>
        <v>3</v>
      </c>
      <c r="FM3" s="19">
        <f t="shared" ref="FM3" si="169">WEEKDAY(FM2)</f>
        <v>4</v>
      </c>
      <c r="FN3" s="19">
        <f t="shared" ref="FN3" si="170">WEEKDAY(FN2)</f>
        <v>5</v>
      </c>
      <c r="FO3" s="19">
        <f t="shared" ref="FO3" si="171">WEEKDAY(FO2)</f>
        <v>6</v>
      </c>
      <c r="FP3" s="19">
        <f t="shared" ref="FP3" si="172">WEEKDAY(FP2)</f>
        <v>7</v>
      </c>
      <c r="FQ3" s="19">
        <f t="shared" ref="FQ3" si="173">WEEKDAY(FQ2)</f>
        <v>1</v>
      </c>
      <c r="FR3" s="19">
        <f t="shared" ref="FR3" si="174">WEEKDAY(FR2)</f>
        <v>2</v>
      </c>
      <c r="FS3" s="19">
        <f t="shared" ref="FS3" si="175">WEEKDAY(FS2)</f>
        <v>3</v>
      </c>
      <c r="FT3" s="19">
        <f t="shared" ref="FT3" si="176">WEEKDAY(FT2)</f>
        <v>4</v>
      </c>
      <c r="FU3" s="19">
        <f t="shared" ref="FU3" si="177">WEEKDAY(FU2)</f>
        <v>5</v>
      </c>
      <c r="FV3" s="19">
        <f t="shared" ref="FV3" si="178">WEEKDAY(FV2)</f>
        <v>6</v>
      </c>
      <c r="FW3" s="19">
        <f t="shared" ref="FW3" si="179">WEEKDAY(FW2)</f>
        <v>7</v>
      </c>
      <c r="FX3" s="19">
        <f t="shared" ref="FX3" si="180">WEEKDAY(FX2)</f>
        <v>1</v>
      </c>
      <c r="FY3" s="19">
        <f t="shared" ref="FY3" si="181">WEEKDAY(FY2)</f>
        <v>2</v>
      </c>
      <c r="FZ3" s="19">
        <f t="shared" ref="FZ3" si="182">WEEKDAY(FZ2)</f>
        <v>3</v>
      </c>
      <c r="GA3" s="19">
        <f t="shared" ref="GA3" si="183">WEEKDAY(GA2)</f>
        <v>4</v>
      </c>
      <c r="GB3" s="19">
        <f t="shared" ref="GB3" si="184">WEEKDAY(GB2)</f>
        <v>5</v>
      </c>
      <c r="GC3" s="19">
        <f t="shared" ref="GC3" si="185">WEEKDAY(GC2)</f>
        <v>6</v>
      </c>
      <c r="GD3" s="19">
        <f t="shared" ref="GD3" si="186">WEEKDAY(GD2)</f>
        <v>7</v>
      </c>
      <c r="GE3" s="19">
        <f t="shared" ref="GE3" si="187">WEEKDAY(GE2)</f>
        <v>1</v>
      </c>
      <c r="GF3" s="19">
        <f t="shared" ref="GF3" si="188">WEEKDAY(GF2)</f>
        <v>2</v>
      </c>
      <c r="GG3" s="19">
        <f t="shared" ref="GG3" si="189">WEEKDAY(GG2)</f>
        <v>3</v>
      </c>
      <c r="GH3" s="19">
        <f t="shared" ref="GH3" si="190">WEEKDAY(GH2)</f>
        <v>4</v>
      </c>
      <c r="GI3" s="19">
        <f t="shared" ref="GI3" si="191">WEEKDAY(GI2)</f>
        <v>5</v>
      </c>
      <c r="GJ3" s="19">
        <f t="shared" ref="GJ3" si="192">WEEKDAY(GJ2)</f>
        <v>6</v>
      </c>
      <c r="GK3" s="19">
        <f t="shared" ref="GK3" si="193">WEEKDAY(GK2)</f>
        <v>7</v>
      </c>
      <c r="GL3" s="19">
        <f t="shared" ref="GL3" si="194">WEEKDAY(GL2)</f>
        <v>1</v>
      </c>
      <c r="GM3" s="19">
        <f t="shared" ref="GM3" si="195">WEEKDAY(GM2)</f>
        <v>2</v>
      </c>
      <c r="GN3" s="19">
        <f t="shared" ref="GN3" si="196">WEEKDAY(GN2)</f>
        <v>3</v>
      </c>
      <c r="GO3" s="19">
        <f t="shared" ref="GO3" si="197">WEEKDAY(GO2)</f>
        <v>4</v>
      </c>
      <c r="GP3" s="19">
        <f t="shared" ref="GP3" si="198">WEEKDAY(GP2)</f>
        <v>5</v>
      </c>
      <c r="GQ3" s="19">
        <f t="shared" ref="GQ3" si="199">WEEKDAY(GQ2)</f>
        <v>6</v>
      </c>
      <c r="GR3" s="19">
        <f t="shared" ref="GR3" si="200">WEEKDAY(GR2)</f>
        <v>7</v>
      </c>
      <c r="GS3" s="19">
        <f t="shared" ref="GS3" si="201">WEEKDAY(GS2)</f>
        <v>1</v>
      </c>
      <c r="GT3" s="19">
        <f t="shared" ref="GT3" si="202">WEEKDAY(GT2)</f>
        <v>2</v>
      </c>
      <c r="GU3" s="19">
        <f t="shared" ref="GU3" si="203">WEEKDAY(GU2)</f>
        <v>3</v>
      </c>
      <c r="GV3" s="19">
        <f t="shared" ref="GV3" si="204">WEEKDAY(GV2)</f>
        <v>4</v>
      </c>
      <c r="GW3" s="19">
        <f t="shared" ref="GW3" si="205">WEEKDAY(GW2)</f>
        <v>5</v>
      </c>
      <c r="GX3" s="19">
        <f t="shared" ref="GX3" si="206">WEEKDAY(GX2)</f>
        <v>6</v>
      </c>
      <c r="GY3" s="19">
        <f t="shared" ref="GY3" si="207">WEEKDAY(GY2)</f>
        <v>7</v>
      </c>
      <c r="GZ3" s="19">
        <f t="shared" ref="GZ3" si="208">WEEKDAY(GZ2)</f>
        <v>1</v>
      </c>
      <c r="HA3" s="19">
        <f t="shared" ref="HA3" si="209">WEEKDAY(HA2)</f>
        <v>2</v>
      </c>
      <c r="HB3" s="19">
        <f t="shared" ref="HB3" si="210">WEEKDAY(HB2)</f>
        <v>3</v>
      </c>
      <c r="HC3" s="19">
        <f t="shared" ref="HC3" si="211">WEEKDAY(HC2)</f>
        <v>4</v>
      </c>
      <c r="HD3" s="19">
        <f t="shared" ref="HD3" si="212">WEEKDAY(HD2)</f>
        <v>5</v>
      </c>
      <c r="HE3" s="19">
        <f t="shared" ref="HE3" si="213">WEEKDAY(HE2)</f>
        <v>6</v>
      </c>
      <c r="HF3" s="19">
        <f t="shared" ref="HF3" si="214">WEEKDAY(HF2)</f>
        <v>7</v>
      </c>
      <c r="HG3" s="19">
        <f t="shared" ref="HG3" si="215">WEEKDAY(HG2)</f>
        <v>1</v>
      </c>
      <c r="HH3" s="19">
        <f t="shared" ref="HH3" si="216">WEEKDAY(HH2)</f>
        <v>2</v>
      </c>
      <c r="HI3" s="19">
        <f t="shared" ref="HI3" si="217">WEEKDAY(HI2)</f>
        <v>3</v>
      </c>
      <c r="HJ3" s="19">
        <f t="shared" ref="HJ3" si="218">WEEKDAY(HJ2)</f>
        <v>4</v>
      </c>
      <c r="HK3" s="19">
        <f t="shared" ref="HK3" si="219">WEEKDAY(HK2)</f>
        <v>5</v>
      </c>
      <c r="HL3" s="19">
        <f t="shared" ref="HL3" si="220">WEEKDAY(HL2)</f>
        <v>6</v>
      </c>
      <c r="HM3" s="19">
        <f t="shared" ref="HM3" si="221">WEEKDAY(HM2)</f>
        <v>7</v>
      </c>
      <c r="HN3" s="19">
        <f t="shared" ref="HN3" si="222">WEEKDAY(HN2)</f>
        <v>1</v>
      </c>
      <c r="HO3" s="19">
        <f t="shared" ref="HO3" si="223">WEEKDAY(HO2)</f>
        <v>2</v>
      </c>
      <c r="HP3" s="19">
        <f t="shared" ref="HP3" si="224">WEEKDAY(HP2)</f>
        <v>3</v>
      </c>
      <c r="HQ3" s="19">
        <f t="shared" ref="HQ3" si="225">WEEKDAY(HQ2)</f>
        <v>4</v>
      </c>
      <c r="HR3" s="19">
        <f t="shared" ref="HR3" si="226">WEEKDAY(HR2)</f>
        <v>5</v>
      </c>
      <c r="HS3" s="19">
        <f t="shared" ref="HS3" si="227">WEEKDAY(HS2)</f>
        <v>6</v>
      </c>
      <c r="HT3" s="19">
        <f t="shared" ref="HT3" si="228">WEEKDAY(HT2)</f>
        <v>7</v>
      </c>
      <c r="HU3" s="19">
        <f t="shared" ref="HU3" si="229">WEEKDAY(HU2)</f>
        <v>1</v>
      </c>
      <c r="HV3" s="19">
        <f t="shared" ref="HV3" si="230">WEEKDAY(HV2)</f>
        <v>2</v>
      </c>
      <c r="HW3" s="19">
        <f t="shared" ref="HW3" si="231">WEEKDAY(HW2)</f>
        <v>3</v>
      </c>
      <c r="HX3" s="19">
        <f t="shared" ref="HX3" si="232">WEEKDAY(HX2)</f>
        <v>4</v>
      </c>
      <c r="HY3" s="19">
        <f t="shared" ref="HY3" si="233">WEEKDAY(HY2)</f>
        <v>5</v>
      </c>
      <c r="HZ3" s="19">
        <f t="shared" ref="HZ3" si="234">WEEKDAY(HZ2)</f>
        <v>6</v>
      </c>
      <c r="IA3" s="19">
        <f t="shared" ref="IA3" si="235">WEEKDAY(IA2)</f>
        <v>7</v>
      </c>
      <c r="IB3" s="19">
        <f t="shared" ref="IB3" si="236">WEEKDAY(IB2)</f>
        <v>1</v>
      </c>
      <c r="IC3" s="19">
        <f t="shared" ref="IC3" si="237">WEEKDAY(IC2)</f>
        <v>2</v>
      </c>
      <c r="ID3" s="19">
        <f t="shared" ref="ID3" si="238">WEEKDAY(ID2)</f>
        <v>3</v>
      </c>
      <c r="IE3" s="19">
        <f t="shared" ref="IE3" si="239">WEEKDAY(IE2)</f>
        <v>4</v>
      </c>
      <c r="IF3" s="19">
        <f t="shared" ref="IF3" si="240">WEEKDAY(IF2)</f>
        <v>5</v>
      </c>
      <c r="IG3" s="19">
        <f t="shared" ref="IG3" si="241">WEEKDAY(IG2)</f>
        <v>6</v>
      </c>
      <c r="IH3" s="19">
        <f t="shared" ref="IH3" si="242">WEEKDAY(IH2)</f>
        <v>7</v>
      </c>
      <c r="II3" s="19">
        <f t="shared" ref="II3" si="243">WEEKDAY(II2)</f>
        <v>1</v>
      </c>
      <c r="IJ3" s="19">
        <f t="shared" ref="IJ3" si="244">WEEKDAY(IJ2)</f>
        <v>2</v>
      </c>
      <c r="IK3" s="19">
        <f t="shared" ref="IK3" si="245">WEEKDAY(IK2)</f>
        <v>3</v>
      </c>
      <c r="IL3" s="19">
        <f t="shared" ref="IL3" si="246">WEEKDAY(IL2)</f>
        <v>4</v>
      </c>
      <c r="IM3" s="19">
        <f t="shared" ref="IM3" si="247">WEEKDAY(IM2)</f>
        <v>5</v>
      </c>
      <c r="IN3" s="19">
        <f t="shared" ref="IN3" si="248">WEEKDAY(IN2)</f>
        <v>6</v>
      </c>
      <c r="IO3" s="19">
        <f t="shared" ref="IO3" si="249">WEEKDAY(IO2)</f>
        <v>7</v>
      </c>
      <c r="IP3" s="19">
        <f t="shared" ref="IP3" si="250">WEEKDAY(IP2)</f>
        <v>1</v>
      </c>
      <c r="IQ3" s="19">
        <f t="shared" ref="IQ3" si="251">WEEKDAY(IQ2)</f>
        <v>2</v>
      </c>
      <c r="IR3" s="19">
        <f t="shared" ref="IR3" si="252">WEEKDAY(IR2)</f>
        <v>3</v>
      </c>
      <c r="IS3" s="19">
        <f t="shared" ref="IS3" si="253">WEEKDAY(IS2)</f>
        <v>4</v>
      </c>
      <c r="IT3" s="19">
        <f t="shared" ref="IT3" si="254">WEEKDAY(IT2)</f>
        <v>5</v>
      </c>
      <c r="IU3" s="19">
        <f t="shared" ref="IU3" si="255">WEEKDAY(IU2)</f>
        <v>6</v>
      </c>
      <c r="IV3" s="19">
        <f t="shared" ref="IV3" si="256">WEEKDAY(IV2)</f>
        <v>7</v>
      </c>
      <c r="IW3" s="19">
        <f t="shared" ref="IW3" si="257">WEEKDAY(IW2)</f>
        <v>1</v>
      </c>
      <c r="IX3" s="19">
        <f t="shared" ref="IX3" si="258">WEEKDAY(IX2)</f>
        <v>2</v>
      </c>
      <c r="IY3" s="19">
        <f t="shared" ref="IY3" si="259">WEEKDAY(IY2)</f>
        <v>3</v>
      </c>
      <c r="IZ3" s="19">
        <f t="shared" ref="IZ3" si="260">WEEKDAY(IZ2)</f>
        <v>4</v>
      </c>
      <c r="JA3" s="19">
        <f t="shared" ref="JA3" si="261">WEEKDAY(JA2)</f>
        <v>5</v>
      </c>
      <c r="JB3" s="19">
        <f t="shared" ref="JB3" si="262">WEEKDAY(JB2)</f>
        <v>6</v>
      </c>
      <c r="JC3" s="19">
        <f t="shared" ref="JC3" si="263">WEEKDAY(JC2)</f>
        <v>7</v>
      </c>
      <c r="JD3" s="19">
        <f t="shared" ref="JD3" si="264">WEEKDAY(JD2)</f>
        <v>1</v>
      </c>
      <c r="JE3" s="19">
        <f t="shared" ref="JE3" si="265">WEEKDAY(JE2)</f>
        <v>2</v>
      </c>
      <c r="JF3" s="19">
        <f t="shared" ref="JF3" si="266">WEEKDAY(JF2)</f>
        <v>3</v>
      </c>
      <c r="JG3" s="19">
        <f t="shared" ref="JG3" si="267">WEEKDAY(JG2)</f>
        <v>4</v>
      </c>
      <c r="JH3" s="19">
        <f t="shared" ref="JH3" si="268">WEEKDAY(JH2)</f>
        <v>5</v>
      </c>
      <c r="JI3" s="19">
        <f t="shared" ref="JI3" si="269">WEEKDAY(JI2)</f>
        <v>6</v>
      </c>
      <c r="JJ3" s="19">
        <f t="shared" ref="JJ3" si="270">WEEKDAY(JJ2)</f>
        <v>7</v>
      </c>
      <c r="JK3" s="19">
        <f t="shared" ref="JK3" si="271">WEEKDAY(JK2)</f>
        <v>1</v>
      </c>
      <c r="JL3" s="19">
        <f t="shared" ref="JL3" si="272">WEEKDAY(JL2)</f>
        <v>2</v>
      </c>
      <c r="JM3" s="19">
        <f t="shared" ref="JM3" si="273">WEEKDAY(JM2)</f>
        <v>3</v>
      </c>
      <c r="JN3" s="19">
        <f t="shared" ref="JN3" si="274">WEEKDAY(JN2)</f>
        <v>4</v>
      </c>
      <c r="JO3" s="19">
        <f t="shared" ref="JO3" si="275">WEEKDAY(JO2)</f>
        <v>5</v>
      </c>
      <c r="JP3" s="19">
        <f t="shared" ref="JP3" si="276">WEEKDAY(JP2)</f>
        <v>6</v>
      </c>
      <c r="JQ3" s="19">
        <f t="shared" ref="JQ3" si="277">WEEKDAY(JQ2)</f>
        <v>7</v>
      </c>
      <c r="JR3" s="19">
        <f t="shared" ref="JR3" si="278">WEEKDAY(JR2)</f>
        <v>1</v>
      </c>
      <c r="JS3" s="19">
        <f t="shared" ref="JS3" si="279">WEEKDAY(JS2)</f>
        <v>2</v>
      </c>
      <c r="JT3" s="19">
        <f t="shared" ref="JT3" si="280">WEEKDAY(JT2)</f>
        <v>3</v>
      </c>
      <c r="JU3" s="19">
        <f t="shared" ref="JU3" si="281">WEEKDAY(JU2)</f>
        <v>4</v>
      </c>
      <c r="JV3" s="19">
        <f t="shared" ref="JV3" si="282">WEEKDAY(JV2)</f>
        <v>5</v>
      </c>
      <c r="JW3" s="19">
        <f t="shared" ref="JW3" si="283">WEEKDAY(JW2)</f>
        <v>6</v>
      </c>
      <c r="JX3" s="19">
        <f t="shared" ref="JX3" si="284">WEEKDAY(JX2)</f>
        <v>7</v>
      </c>
      <c r="JY3" s="19">
        <f t="shared" ref="JY3" si="285">WEEKDAY(JY2)</f>
        <v>1</v>
      </c>
      <c r="JZ3" s="19">
        <f t="shared" ref="JZ3" si="286">WEEKDAY(JZ2)</f>
        <v>2</v>
      </c>
      <c r="KA3" s="19">
        <f t="shared" ref="KA3" si="287">WEEKDAY(KA2)</f>
        <v>3</v>
      </c>
      <c r="KB3" s="19">
        <f t="shared" ref="KB3" si="288">WEEKDAY(KB2)</f>
        <v>4</v>
      </c>
      <c r="KC3" s="19">
        <f t="shared" ref="KC3" si="289">WEEKDAY(KC2)</f>
        <v>5</v>
      </c>
      <c r="KD3" s="19">
        <f t="shared" ref="KD3" si="290">WEEKDAY(KD2)</f>
        <v>6</v>
      </c>
      <c r="KE3" s="19">
        <f t="shared" ref="KE3" si="291">WEEKDAY(KE2)</f>
        <v>7</v>
      </c>
      <c r="KF3" s="19">
        <f t="shared" ref="KF3" si="292">WEEKDAY(KF2)</f>
        <v>1</v>
      </c>
      <c r="KG3" s="19">
        <f t="shared" ref="KG3" si="293">WEEKDAY(KG2)</f>
        <v>2</v>
      </c>
      <c r="KH3" s="19">
        <f t="shared" ref="KH3" si="294">WEEKDAY(KH2)</f>
        <v>3</v>
      </c>
      <c r="KI3" s="19">
        <f t="shared" ref="KI3" si="295">WEEKDAY(KI2)</f>
        <v>4</v>
      </c>
      <c r="KJ3" s="19">
        <f t="shared" ref="KJ3" si="296">WEEKDAY(KJ2)</f>
        <v>5</v>
      </c>
      <c r="KK3" s="19">
        <f t="shared" ref="KK3" si="297">WEEKDAY(KK2)</f>
        <v>6</v>
      </c>
      <c r="KL3" s="19">
        <f t="shared" ref="KL3" si="298">WEEKDAY(KL2)</f>
        <v>7</v>
      </c>
      <c r="KM3" s="19">
        <f t="shared" ref="KM3" si="299">WEEKDAY(KM2)</f>
        <v>1</v>
      </c>
      <c r="KN3" s="19">
        <f t="shared" ref="KN3" si="300">WEEKDAY(KN2)</f>
        <v>2</v>
      </c>
      <c r="KO3" s="19">
        <f t="shared" ref="KO3" si="301">WEEKDAY(KO2)</f>
        <v>3</v>
      </c>
      <c r="KP3" s="19">
        <f t="shared" ref="KP3" si="302">WEEKDAY(KP2)</f>
        <v>4</v>
      </c>
      <c r="KQ3" s="19">
        <f t="shared" ref="KQ3" si="303">WEEKDAY(KQ2)</f>
        <v>5</v>
      </c>
      <c r="KR3" s="19">
        <f t="shared" ref="KR3" si="304">WEEKDAY(KR2)</f>
        <v>6</v>
      </c>
      <c r="KS3" s="19">
        <f t="shared" ref="KS3" si="305">WEEKDAY(KS2)</f>
        <v>7</v>
      </c>
      <c r="KT3" s="19">
        <f t="shared" ref="KT3" si="306">WEEKDAY(KT2)</f>
        <v>1</v>
      </c>
      <c r="KU3" s="19">
        <f t="shared" ref="KU3" si="307">WEEKDAY(KU2)</f>
        <v>2</v>
      </c>
      <c r="KV3" s="19">
        <f t="shared" ref="KV3" si="308">WEEKDAY(KV2)</f>
        <v>3</v>
      </c>
      <c r="KW3" s="19">
        <f t="shared" ref="KW3" si="309">WEEKDAY(KW2)</f>
        <v>4</v>
      </c>
      <c r="KX3" s="19">
        <f t="shared" ref="KX3" si="310">WEEKDAY(KX2)</f>
        <v>5</v>
      </c>
      <c r="KY3" s="19">
        <f t="shared" ref="KY3" si="311">WEEKDAY(KY2)</f>
        <v>6</v>
      </c>
      <c r="KZ3" s="19">
        <f t="shared" ref="KZ3" si="312">WEEKDAY(KZ2)</f>
        <v>7</v>
      </c>
      <c r="LA3" s="19">
        <f t="shared" ref="LA3" si="313">WEEKDAY(LA2)</f>
        <v>1</v>
      </c>
      <c r="LB3" s="19">
        <f t="shared" ref="LB3" si="314">WEEKDAY(LB2)</f>
        <v>2</v>
      </c>
      <c r="LC3" s="19">
        <f t="shared" ref="LC3" si="315">WEEKDAY(LC2)</f>
        <v>3</v>
      </c>
      <c r="LD3" s="19">
        <f t="shared" ref="LD3" si="316">WEEKDAY(LD2)</f>
        <v>4</v>
      </c>
      <c r="LE3" s="19">
        <f t="shared" ref="LE3" si="317">WEEKDAY(LE2)</f>
        <v>5</v>
      </c>
      <c r="LF3" s="19">
        <f t="shared" ref="LF3" si="318">WEEKDAY(LF2)</f>
        <v>6</v>
      </c>
      <c r="LG3" s="19">
        <f t="shared" ref="LG3" si="319">WEEKDAY(LG2)</f>
        <v>7</v>
      </c>
      <c r="LH3" s="19">
        <f t="shared" ref="LH3" si="320">WEEKDAY(LH2)</f>
        <v>1</v>
      </c>
      <c r="LI3" s="19">
        <f t="shared" ref="LI3" si="321">WEEKDAY(LI2)</f>
        <v>2</v>
      </c>
      <c r="LJ3" s="19">
        <f t="shared" ref="LJ3" si="322">WEEKDAY(LJ2)</f>
        <v>3</v>
      </c>
      <c r="LK3" s="19">
        <f t="shared" ref="LK3" si="323">WEEKDAY(LK2)</f>
        <v>4</v>
      </c>
      <c r="LL3" s="19">
        <f t="shared" ref="LL3" si="324">WEEKDAY(LL2)</f>
        <v>5</v>
      </c>
      <c r="LM3" s="19">
        <f t="shared" ref="LM3" si="325">WEEKDAY(LM2)</f>
        <v>6</v>
      </c>
      <c r="LN3" s="19">
        <f t="shared" ref="LN3" si="326">WEEKDAY(LN2)</f>
        <v>7</v>
      </c>
      <c r="LO3" s="19">
        <f t="shared" ref="LO3" si="327">WEEKDAY(LO2)</f>
        <v>1</v>
      </c>
      <c r="LP3" s="19">
        <f t="shared" ref="LP3" si="328">WEEKDAY(LP2)</f>
        <v>2</v>
      </c>
      <c r="LQ3" s="19">
        <f t="shared" ref="LQ3" si="329">WEEKDAY(LQ2)</f>
        <v>3</v>
      </c>
      <c r="LR3" s="19">
        <f t="shared" ref="LR3" si="330">WEEKDAY(LR2)</f>
        <v>4</v>
      </c>
      <c r="LS3" s="19">
        <f t="shared" ref="LS3" si="331">WEEKDAY(LS2)</f>
        <v>5</v>
      </c>
      <c r="LT3" s="19">
        <f t="shared" ref="LT3" si="332">WEEKDAY(LT2)</f>
        <v>6</v>
      </c>
      <c r="LU3" s="19">
        <f t="shared" ref="LU3" si="333">WEEKDAY(LU2)</f>
        <v>7</v>
      </c>
      <c r="LV3" s="19">
        <f t="shared" ref="LV3" si="334">WEEKDAY(LV2)</f>
        <v>1</v>
      </c>
      <c r="LW3" s="19">
        <f t="shared" ref="LW3" si="335">WEEKDAY(LW2)</f>
        <v>2</v>
      </c>
      <c r="LX3" s="19">
        <f t="shared" ref="LX3" si="336">WEEKDAY(LX2)</f>
        <v>3</v>
      </c>
      <c r="LY3" s="19">
        <f t="shared" ref="LY3" si="337">WEEKDAY(LY2)</f>
        <v>4</v>
      </c>
      <c r="LZ3" s="19">
        <f t="shared" ref="LZ3" si="338">WEEKDAY(LZ2)</f>
        <v>5</v>
      </c>
      <c r="MA3" s="19">
        <f t="shared" ref="MA3" si="339">WEEKDAY(MA2)</f>
        <v>6</v>
      </c>
      <c r="MB3" s="19">
        <f t="shared" ref="MB3" si="340">WEEKDAY(MB2)</f>
        <v>7</v>
      </c>
      <c r="MC3" s="19">
        <f t="shared" ref="MC3" si="341">WEEKDAY(MC2)</f>
        <v>1</v>
      </c>
      <c r="MD3" s="19">
        <f t="shared" ref="MD3" si="342">WEEKDAY(MD2)</f>
        <v>2</v>
      </c>
      <c r="ME3" s="19">
        <f t="shared" ref="ME3" si="343">WEEKDAY(ME2)</f>
        <v>3</v>
      </c>
      <c r="MF3" s="19">
        <f t="shared" ref="MF3" si="344">WEEKDAY(MF2)</f>
        <v>4</v>
      </c>
      <c r="MG3" s="19">
        <f t="shared" ref="MG3" si="345">WEEKDAY(MG2)</f>
        <v>5</v>
      </c>
      <c r="MH3" s="19">
        <f t="shared" ref="MH3" si="346">WEEKDAY(MH2)</f>
        <v>6</v>
      </c>
      <c r="MI3" s="19">
        <f t="shared" ref="MI3" si="347">WEEKDAY(MI2)</f>
        <v>7</v>
      </c>
      <c r="MJ3" s="19">
        <f t="shared" ref="MJ3" si="348">WEEKDAY(MJ2)</f>
        <v>1</v>
      </c>
      <c r="MK3" s="19">
        <f t="shared" ref="MK3" si="349">WEEKDAY(MK2)</f>
        <v>2</v>
      </c>
      <c r="ML3" s="19">
        <f t="shared" ref="ML3" si="350">WEEKDAY(ML2)</f>
        <v>3</v>
      </c>
      <c r="MM3" s="19">
        <f t="shared" ref="MM3" si="351">WEEKDAY(MM2)</f>
        <v>4</v>
      </c>
      <c r="MN3" s="19">
        <f t="shared" ref="MN3" si="352">WEEKDAY(MN2)</f>
        <v>5</v>
      </c>
      <c r="MO3" s="19">
        <f t="shared" ref="MO3" si="353">WEEKDAY(MO2)</f>
        <v>6</v>
      </c>
      <c r="MP3" s="19">
        <f t="shared" ref="MP3" si="354">WEEKDAY(MP2)</f>
        <v>7</v>
      </c>
      <c r="MQ3" s="19">
        <f t="shared" ref="MQ3" si="355">WEEKDAY(MQ2)</f>
        <v>1</v>
      </c>
      <c r="MR3" s="19">
        <f t="shared" ref="MR3" si="356">WEEKDAY(MR2)</f>
        <v>2</v>
      </c>
      <c r="MS3" s="19">
        <f t="shared" ref="MS3" si="357">WEEKDAY(MS2)</f>
        <v>3</v>
      </c>
      <c r="MT3" s="19">
        <f t="shared" ref="MT3" si="358">WEEKDAY(MT2)</f>
        <v>4</v>
      </c>
      <c r="MU3" s="19">
        <f t="shared" ref="MU3" si="359">WEEKDAY(MU2)</f>
        <v>5</v>
      </c>
      <c r="MV3" s="19">
        <f t="shared" ref="MV3" si="360">WEEKDAY(MV2)</f>
        <v>6</v>
      </c>
      <c r="MW3" s="19">
        <f t="shared" ref="MW3" si="361">WEEKDAY(MW2)</f>
        <v>7</v>
      </c>
      <c r="MX3" s="19">
        <f t="shared" ref="MX3" si="362">WEEKDAY(MX2)</f>
        <v>1</v>
      </c>
      <c r="MY3" s="19">
        <f t="shared" ref="MY3" si="363">WEEKDAY(MY2)</f>
        <v>2</v>
      </c>
      <c r="MZ3" s="19">
        <f t="shared" ref="MZ3" si="364">WEEKDAY(MZ2)</f>
        <v>3</v>
      </c>
      <c r="NA3" s="19">
        <f t="shared" ref="NA3" si="365">WEEKDAY(NA2)</f>
        <v>4</v>
      </c>
      <c r="NB3" s="19">
        <f t="shared" ref="NB3" si="366">WEEKDAY(NB2)</f>
        <v>5</v>
      </c>
      <c r="NC3" s="19">
        <f t="shared" ref="NC3" si="367">WEEKDAY(NC2)</f>
        <v>6</v>
      </c>
      <c r="ND3" s="19">
        <f t="shared" ref="ND3" si="368">WEEKDAY(ND2)</f>
        <v>7</v>
      </c>
      <c r="NE3" s="19">
        <f t="shared" ref="NE3" si="369">WEEKDAY(NE2)</f>
        <v>1</v>
      </c>
    </row>
    <row r="4" spans="1:369" s="14" customFormat="1">
      <c r="A4" s="21" t="s">
        <v>1</v>
      </c>
      <c r="B4" s="21">
        <f>COUNTIF(E4:AI4,"bp")</f>
        <v>0</v>
      </c>
      <c r="C4" s="21">
        <f>COUNTIF(F4:AJ4,"c")</f>
        <v>0</v>
      </c>
      <c r="D4" s="21">
        <f>SUM(B4,C4)</f>
        <v>0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  <c r="JB4" s="22"/>
      <c r="JC4" s="22"/>
      <c r="JD4" s="22"/>
      <c r="JE4" s="22"/>
      <c r="JF4" s="22"/>
      <c r="JG4" s="22"/>
      <c r="JH4" s="22"/>
      <c r="JI4" s="22"/>
      <c r="JJ4" s="22"/>
      <c r="JK4" s="22"/>
      <c r="JL4" s="22"/>
      <c r="JM4" s="22"/>
      <c r="JN4" s="22"/>
      <c r="JO4" s="22"/>
      <c r="JP4" s="22"/>
      <c r="JQ4" s="22"/>
      <c r="JR4" s="22"/>
      <c r="JS4" s="22"/>
      <c r="JT4" s="22"/>
      <c r="JU4" s="22"/>
      <c r="JV4" s="22"/>
      <c r="JW4" s="22"/>
      <c r="JX4" s="22"/>
      <c r="JY4" s="22"/>
      <c r="JZ4" s="22"/>
      <c r="KA4" s="22"/>
      <c r="KB4" s="22"/>
      <c r="KC4" s="22"/>
      <c r="KD4" s="22"/>
      <c r="KE4" s="22"/>
      <c r="KF4" s="22"/>
      <c r="KG4" s="22"/>
      <c r="KH4" s="22"/>
      <c r="KI4" s="22"/>
      <c r="KJ4" s="22"/>
      <c r="KK4" s="22"/>
      <c r="KL4" s="22"/>
      <c r="KM4" s="22"/>
      <c r="KN4" s="22"/>
      <c r="KO4" s="22"/>
      <c r="KP4" s="22"/>
      <c r="KQ4" s="22"/>
      <c r="KR4" s="22"/>
      <c r="KS4" s="22"/>
      <c r="KT4" s="22"/>
      <c r="KU4" s="22"/>
      <c r="KV4" s="22"/>
      <c r="KW4" s="22"/>
      <c r="KX4" s="22"/>
      <c r="KY4" s="22"/>
      <c r="KZ4" s="22"/>
      <c r="LA4" s="22"/>
      <c r="LB4" s="22"/>
      <c r="LC4" s="22"/>
      <c r="LD4" s="22"/>
      <c r="LE4" s="22"/>
      <c r="LF4" s="22"/>
      <c r="LG4" s="22"/>
      <c r="LH4" s="22"/>
      <c r="LI4" s="22"/>
      <c r="LJ4" s="22"/>
      <c r="LK4" s="22"/>
      <c r="LL4" s="22"/>
      <c r="LM4" s="22"/>
      <c r="LN4" s="22"/>
      <c r="LO4" s="22"/>
      <c r="LP4" s="22"/>
      <c r="LQ4" s="22"/>
      <c r="LR4" s="22"/>
      <c r="LS4" s="22"/>
      <c r="LT4" s="22"/>
      <c r="LU4" s="22"/>
      <c r="LV4" s="22"/>
      <c r="LW4" s="22"/>
      <c r="LX4" s="22"/>
      <c r="LY4" s="22"/>
      <c r="LZ4" s="22"/>
      <c r="MA4" s="22"/>
      <c r="MB4" s="22"/>
      <c r="MC4" s="22"/>
      <c r="MD4" s="22"/>
      <c r="ME4" s="22"/>
      <c r="MF4" s="22"/>
      <c r="MG4" s="22"/>
      <c r="MH4" s="22"/>
      <c r="MI4" s="22"/>
      <c r="MJ4" s="22"/>
      <c r="MK4" s="22"/>
      <c r="ML4" s="22"/>
      <c r="MM4" s="22"/>
      <c r="MN4" s="22"/>
      <c r="MO4" s="22"/>
      <c r="MP4" s="22"/>
      <c r="MQ4" s="22"/>
      <c r="MR4" s="22"/>
      <c r="MS4" s="22"/>
      <c r="MT4" s="22"/>
      <c r="MU4" s="22"/>
      <c r="MV4" s="22"/>
      <c r="MW4" s="22"/>
      <c r="MX4" s="22"/>
      <c r="MY4" s="22"/>
      <c r="MZ4" s="22"/>
      <c r="NA4" s="22"/>
      <c r="NB4" s="22"/>
      <c r="NC4" s="22"/>
      <c r="ND4" s="22"/>
      <c r="NE4" s="22"/>
    </row>
    <row r="5" spans="1:369" s="14" customFormat="1">
      <c r="A5" s="21" t="s">
        <v>4</v>
      </c>
      <c r="B5" s="21">
        <f>COUNTIF(E5:AI5,"bp")</f>
        <v>0</v>
      </c>
      <c r="C5" s="21">
        <f>COUNTIF(F5:AJ5,"c")</f>
        <v>0</v>
      </c>
      <c r="D5" s="21">
        <f t="shared" ref="D5:D8" si="370">SUM(B5,C5)</f>
        <v>0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  <c r="IW5" s="22"/>
      <c r="IX5" s="22"/>
      <c r="IY5" s="22"/>
      <c r="IZ5" s="22"/>
      <c r="JA5" s="22"/>
      <c r="JB5" s="22"/>
      <c r="JC5" s="22"/>
      <c r="JD5" s="22"/>
      <c r="JE5" s="22"/>
      <c r="JF5" s="22"/>
      <c r="JG5" s="22"/>
      <c r="JH5" s="22"/>
      <c r="JI5" s="22"/>
      <c r="JJ5" s="22"/>
      <c r="JK5" s="22"/>
      <c r="JL5" s="22"/>
      <c r="JM5" s="22"/>
      <c r="JN5" s="22"/>
      <c r="JO5" s="22"/>
      <c r="JP5" s="22"/>
      <c r="JQ5" s="22"/>
      <c r="JR5" s="22"/>
      <c r="JS5" s="22"/>
      <c r="JT5" s="22"/>
      <c r="JU5" s="22"/>
      <c r="JV5" s="22"/>
      <c r="JW5" s="22"/>
      <c r="JX5" s="22"/>
      <c r="JY5" s="22"/>
      <c r="JZ5" s="22"/>
      <c r="KA5" s="22"/>
      <c r="KB5" s="22"/>
      <c r="KC5" s="22"/>
      <c r="KD5" s="22"/>
      <c r="KE5" s="22"/>
      <c r="KF5" s="22"/>
      <c r="KG5" s="22"/>
      <c r="KH5" s="22"/>
      <c r="KI5" s="22"/>
      <c r="KJ5" s="22"/>
      <c r="KK5" s="22"/>
      <c r="KL5" s="22"/>
      <c r="KM5" s="22"/>
      <c r="KN5" s="22"/>
      <c r="KO5" s="22"/>
      <c r="KP5" s="22"/>
      <c r="KQ5" s="22"/>
      <c r="KR5" s="22"/>
      <c r="KS5" s="22"/>
      <c r="KT5" s="22"/>
      <c r="KU5" s="22"/>
      <c r="KV5" s="22"/>
      <c r="KW5" s="22"/>
      <c r="KX5" s="22"/>
      <c r="KY5" s="22"/>
      <c r="KZ5" s="22"/>
      <c r="LA5" s="22"/>
      <c r="LB5" s="22"/>
      <c r="LC5" s="22"/>
      <c r="LD5" s="22"/>
      <c r="LE5" s="22"/>
      <c r="LF5" s="22"/>
      <c r="LG5" s="22"/>
      <c r="LH5" s="22"/>
      <c r="LI5" s="22"/>
      <c r="LJ5" s="22"/>
      <c r="LK5" s="22"/>
      <c r="LL5" s="22"/>
      <c r="LM5" s="22"/>
      <c r="LN5" s="22"/>
      <c r="LO5" s="22"/>
      <c r="LP5" s="22"/>
      <c r="LQ5" s="22"/>
      <c r="LR5" s="22"/>
      <c r="LS5" s="22"/>
      <c r="LT5" s="22"/>
      <c r="LU5" s="22"/>
      <c r="LV5" s="22"/>
      <c r="LW5" s="22"/>
      <c r="LX5" s="22"/>
      <c r="LY5" s="22"/>
      <c r="LZ5" s="22"/>
      <c r="MA5" s="22"/>
      <c r="MB5" s="22"/>
      <c r="MC5" s="22"/>
      <c r="MD5" s="22"/>
      <c r="ME5" s="22"/>
      <c r="MF5" s="22"/>
      <c r="MG5" s="22"/>
      <c r="MH5" s="22"/>
      <c r="MI5" s="22"/>
      <c r="MJ5" s="22"/>
      <c r="MK5" s="22"/>
      <c r="ML5" s="22"/>
      <c r="MM5" s="22"/>
      <c r="MN5" s="22"/>
      <c r="MO5" s="22"/>
      <c r="MP5" s="22"/>
      <c r="MQ5" s="22"/>
      <c r="MR5" s="22"/>
      <c r="MS5" s="22"/>
      <c r="MT5" s="22"/>
      <c r="MU5" s="22"/>
      <c r="MV5" s="22"/>
      <c r="MW5" s="22"/>
      <c r="MX5" s="22"/>
      <c r="MY5" s="22"/>
      <c r="MZ5" s="22"/>
      <c r="NA5" s="22"/>
      <c r="NB5" s="22"/>
      <c r="NC5" s="22"/>
      <c r="ND5" s="22"/>
      <c r="NE5" s="22"/>
    </row>
    <row r="6" spans="1:369" s="14" customFormat="1">
      <c r="A6" s="21" t="s">
        <v>6</v>
      </c>
      <c r="B6" s="21">
        <f>COUNTIF(E6:AI6,"bp")</f>
        <v>0</v>
      </c>
      <c r="C6" s="21">
        <f>COUNTIF(F6:AJ6,"c")</f>
        <v>0</v>
      </c>
      <c r="D6" s="21">
        <f t="shared" si="370"/>
        <v>0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22"/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22"/>
      <c r="JU6" s="22"/>
      <c r="JV6" s="22"/>
      <c r="JW6" s="22"/>
      <c r="JX6" s="22"/>
      <c r="JY6" s="22"/>
      <c r="JZ6" s="22"/>
      <c r="KA6" s="22"/>
      <c r="KB6" s="22"/>
      <c r="KC6" s="22"/>
      <c r="KD6" s="22"/>
      <c r="KE6" s="22"/>
      <c r="KF6" s="22"/>
      <c r="KG6" s="22"/>
      <c r="KH6" s="22"/>
      <c r="KI6" s="22"/>
      <c r="KJ6" s="22"/>
      <c r="KK6" s="22"/>
      <c r="KL6" s="22"/>
      <c r="KM6" s="22"/>
      <c r="KN6" s="22"/>
      <c r="KO6" s="22"/>
      <c r="KP6" s="22"/>
      <c r="KQ6" s="22"/>
      <c r="KR6" s="22"/>
      <c r="KS6" s="22"/>
      <c r="KT6" s="22"/>
      <c r="KU6" s="22"/>
      <c r="KV6" s="22"/>
      <c r="KW6" s="22"/>
      <c r="KX6" s="22"/>
      <c r="KY6" s="22"/>
      <c r="KZ6" s="22"/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22"/>
      <c r="LM6" s="22"/>
      <c r="LN6" s="22"/>
      <c r="LO6" s="22"/>
      <c r="LP6" s="22"/>
      <c r="LQ6" s="22"/>
      <c r="LR6" s="22"/>
      <c r="LS6" s="22"/>
      <c r="LT6" s="22"/>
      <c r="LU6" s="22"/>
      <c r="LV6" s="22"/>
      <c r="LW6" s="22"/>
      <c r="LX6" s="22"/>
      <c r="LY6" s="22"/>
      <c r="LZ6" s="22"/>
      <c r="MA6" s="22"/>
      <c r="MB6" s="22"/>
      <c r="MC6" s="22"/>
      <c r="MD6" s="22"/>
      <c r="ME6" s="22"/>
      <c r="MF6" s="22"/>
      <c r="MG6" s="22"/>
      <c r="MH6" s="22"/>
      <c r="MI6" s="22"/>
      <c r="MJ6" s="22"/>
      <c r="MK6" s="22"/>
      <c r="ML6" s="22"/>
      <c r="MM6" s="22"/>
      <c r="MN6" s="22"/>
      <c r="MO6" s="22"/>
      <c r="MP6" s="22"/>
      <c r="MQ6" s="22"/>
      <c r="MR6" s="22"/>
      <c r="MS6" s="22"/>
      <c r="MT6" s="22"/>
      <c r="MU6" s="22"/>
      <c r="MV6" s="22"/>
      <c r="MW6" s="22"/>
      <c r="MX6" s="22"/>
      <c r="MY6" s="22"/>
      <c r="MZ6" s="22"/>
      <c r="NA6" s="22"/>
      <c r="NB6" s="22"/>
      <c r="NC6" s="22"/>
      <c r="ND6" s="22"/>
      <c r="NE6" s="22"/>
    </row>
    <row r="7" spans="1:369" s="14" customFormat="1">
      <c r="A7" s="21" t="s">
        <v>8</v>
      </c>
      <c r="B7" s="21">
        <f>COUNTIF(E7:AI7,"bp")</f>
        <v>0</v>
      </c>
      <c r="C7" s="21">
        <f>COUNTIF(F7:AJ7,"c")</f>
        <v>0</v>
      </c>
      <c r="D7" s="21">
        <f t="shared" si="370"/>
        <v>0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/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/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2"/>
      <c r="LV7" s="22"/>
      <c r="LW7" s="22"/>
      <c r="LX7" s="22"/>
      <c r="LY7" s="22"/>
      <c r="LZ7" s="22"/>
      <c r="MA7" s="22"/>
      <c r="MB7" s="22"/>
      <c r="MC7" s="22"/>
      <c r="MD7" s="22"/>
      <c r="ME7" s="22"/>
      <c r="MF7" s="22"/>
      <c r="MG7" s="22"/>
      <c r="MH7" s="22"/>
      <c r="MI7" s="22"/>
      <c r="MJ7" s="22"/>
      <c r="MK7" s="22"/>
      <c r="ML7" s="22"/>
      <c r="MM7" s="22"/>
      <c r="MN7" s="22"/>
      <c r="MO7" s="22"/>
      <c r="MP7" s="22"/>
      <c r="MQ7" s="22"/>
      <c r="MR7" s="22"/>
      <c r="MS7" s="22"/>
      <c r="MT7" s="22"/>
      <c r="MU7" s="22"/>
      <c r="MV7" s="22"/>
      <c r="MW7" s="22"/>
      <c r="MX7" s="22"/>
      <c r="MY7" s="22"/>
      <c r="MZ7" s="22"/>
      <c r="NA7" s="22"/>
      <c r="NB7" s="22"/>
      <c r="NC7" s="22"/>
      <c r="ND7" s="22"/>
      <c r="NE7" s="22"/>
    </row>
    <row r="8" spans="1:369" s="14" customFormat="1">
      <c r="A8" s="21" t="s">
        <v>10</v>
      </c>
      <c r="B8" s="21">
        <f>COUNTIF(E8:AI8,"bp")</f>
        <v>0</v>
      </c>
      <c r="C8" s="21">
        <f>COUNTIF(F8:AJ8,"c")</f>
        <v>0</v>
      </c>
      <c r="D8" s="21">
        <f t="shared" si="370"/>
        <v>0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  <c r="IU8" s="22"/>
      <c r="IV8" s="22"/>
      <c r="IW8" s="22"/>
      <c r="IX8" s="22"/>
      <c r="IY8" s="22"/>
      <c r="IZ8" s="22"/>
      <c r="JA8" s="22"/>
      <c r="JB8" s="22"/>
      <c r="JC8" s="22"/>
      <c r="JD8" s="22"/>
      <c r="JE8" s="22"/>
      <c r="JF8" s="22"/>
      <c r="JG8" s="22"/>
      <c r="JH8" s="22"/>
      <c r="JI8" s="22"/>
      <c r="JJ8" s="22"/>
      <c r="JK8" s="22"/>
      <c r="JL8" s="22"/>
      <c r="JM8" s="22"/>
      <c r="JN8" s="22"/>
      <c r="JO8" s="22"/>
      <c r="JP8" s="22"/>
      <c r="JQ8" s="22"/>
      <c r="JR8" s="22"/>
      <c r="JS8" s="22"/>
      <c r="JT8" s="22"/>
      <c r="JU8" s="22"/>
      <c r="JV8" s="22"/>
      <c r="JW8" s="22"/>
      <c r="JX8" s="22"/>
      <c r="JY8" s="22"/>
      <c r="JZ8" s="22"/>
      <c r="KA8" s="22"/>
      <c r="KB8" s="22"/>
      <c r="KC8" s="22"/>
      <c r="KD8" s="22"/>
      <c r="KE8" s="22"/>
      <c r="KF8" s="22"/>
      <c r="KG8" s="22"/>
      <c r="KH8" s="22"/>
      <c r="KI8" s="22"/>
      <c r="KJ8" s="22"/>
      <c r="KK8" s="22"/>
      <c r="KL8" s="22"/>
      <c r="KM8" s="22"/>
      <c r="KN8" s="22"/>
      <c r="KO8" s="22"/>
      <c r="KP8" s="22"/>
      <c r="KQ8" s="22"/>
      <c r="KR8" s="22"/>
      <c r="KS8" s="22"/>
      <c r="KT8" s="22"/>
      <c r="KU8" s="22"/>
      <c r="KV8" s="22"/>
      <c r="KW8" s="22"/>
      <c r="KX8" s="22"/>
      <c r="KY8" s="22"/>
      <c r="KZ8" s="22"/>
      <c r="LA8" s="22"/>
      <c r="LB8" s="22"/>
      <c r="LC8" s="22"/>
      <c r="LD8" s="22"/>
      <c r="LE8" s="22"/>
      <c r="LF8" s="22"/>
      <c r="LG8" s="22"/>
      <c r="LH8" s="22"/>
      <c r="LI8" s="22"/>
      <c r="LJ8" s="22"/>
      <c r="LK8" s="22"/>
      <c r="LL8" s="22"/>
      <c r="LM8" s="22"/>
      <c r="LN8" s="22"/>
      <c r="LO8" s="22"/>
      <c r="LP8" s="22"/>
      <c r="LQ8" s="22"/>
      <c r="LR8" s="22"/>
      <c r="LS8" s="22"/>
      <c r="LT8" s="22"/>
      <c r="LU8" s="22"/>
      <c r="LV8" s="22"/>
      <c r="LW8" s="22"/>
      <c r="LX8" s="22"/>
      <c r="LY8" s="22"/>
      <c r="LZ8" s="22"/>
      <c r="MA8" s="22"/>
      <c r="MB8" s="22"/>
      <c r="MC8" s="22"/>
      <c r="MD8" s="22"/>
      <c r="ME8" s="22"/>
      <c r="MF8" s="22"/>
      <c r="MG8" s="22"/>
      <c r="MH8" s="22"/>
      <c r="MI8" s="22"/>
      <c r="MJ8" s="22"/>
      <c r="MK8" s="22"/>
      <c r="ML8" s="22"/>
      <c r="MM8" s="22"/>
      <c r="MN8" s="22"/>
      <c r="MO8" s="22"/>
      <c r="MP8" s="22"/>
      <c r="MQ8" s="22"/>
      <c r="MR8" s="22"/>
      <c r="MS8" s="22"/>
      <c r="MT8" s="22"/>
      <c r="MU8" s="22"/>
      <c r="MV8" s="22"/>
      <c r="MW8" s="22"/>
      <c r="MX8" s="22"/>
      <c r="MY8" s="22"/>
      <c r="MZ8" s="22"/>
      <c r="NA8" s="22"/>
      <c r="NB8" s="22"/>
      <c r="NC8" s="22"/>
      <c r="ND8" s="22"/>
      <c r="NE8" s="22"/>
    </row>
    <row r="9" spans="1:369" s="14" customFormat="1">
      <c r="A9" s="23"/>
    </row>
    <row r="10" spans="1:369" s="14" customFormat="1">
      <c r="A10" s="45" t="s">
        <v>39</v>
      </c>
      <c r="B10" s="21" t="s">
        <v>40</v>
      </c>
      <c r="C10" s="46" t="s">
        <v>42</v>
      </c>
      <c r="D10" s="21" t="s">
        <v>26</v>
      </c>
    </row>
    <row r="11" spans="1:369" s="14" customFormat="1">
      <c r="A11" s="47" t="s">
        <v>38</v>
      </c>
      <c r="B11" s="21" t="s">
        <v>35</v>
      </c>
      <c r="C11" s="48" t="s">
        <v>43</v>
      </c>
      <c r="D11" s="21" t="s">
        <v>22</v>
      </c>
    </row>
    <row r="12" spans="1:369" s="14" customFormat="1">
      <c r="A12" s="49" t="s">
        <v>41</v>
      </c>
      <c r="B12" s="21" t="s">
        <v>45</v>
      </c>
      <c r="C12" s="50" t="s">
        <v>46</v>
      </c>
      <c r="D12" s="21" t="s">
        <v>44</v>
      </c>
    </row>
    <row r="13" spans="1:369" s="14" customFormat="1"/>
    <row r="14" spans="1:369" s="14" customFormat="1"/>
    <row r="15" spans="1:369" s="14" customFormat="1"/>
    <row r="16" spans="1:369" s="14" customFormat="1"/>
    <row r="17" spans="1:4" s="14" customFormat="1">
      <c r="A17"/>
      <c r="B17"/>
      <c r="C17"/>
      <c r="D17"/>
    </row>
    <row r="18" spans="1:4" s="14" customFormat="1">
      <c r="A18"/>
      <c r="B18"/>
      <c r="C18"/>
      <c r="D18"/>
    </row>
    <row r="19" spans="1:4" s="14" customFormat="1">
      <c r="A19"/>
      <c r="B19"/>
      <c r="C19"/>
      <c r="D19"/>
    </row>
  </sheetData>
  <mergeCells count="3">
    <mergeCell ref="E1:AI1"/>
    <mergeCell ref="AJ1:BK1"/>
    <mergeCell ref="BL1:CP1"/>
  </mergeCells>
  <conditionalFormatting sqref="E3:NE8">
    <cfRule type="cellIs" dxfId="11" priority="8" operator="equal">
      <formula>"p"</formula>
    </cfRule>
    <cfRule type="cellIs" dxfId="10" priority="9" operator="equal">
      <formula>"bp"</formula>
    </cfRule>
    <cfRule type="cellIs" dxfId="9" priority="10" operator="equal">
      <formula>"c"</formula>
    </cfRule>
  </conditionalFormatting>
  <conditionalFormatting sqref="B4:D8">
    <cfRule type="cellIs" dxfId="8" priority="7" operator="equal">
      <formula>0</formula>
    </cfRule>
  </conditionalFormatting>
  <conditionalFormatting sqref="E4:NE8">
    <cfRule type="cellIs" dxfId="7" priority="1" operator="equal">
      <formula>"P"</formula>
    </cfRule>
    <cfRule type="cellIs" dxfId="6" priority="2" operator="equal">
      <formula>"M"</formula>
    </cfRule>
    <cfRule type="cellIs" dxfId="5" priority="3" operator="equal">
      <formula>"S/C"</formula>
    </cfRule>
    <cfRule type="cellIs" dxfId="4" priority="4" operator="equal">
      <formula>"R"</formula>
    </cfRule>
    <cfRule type="cellIs" dxfId="3" priority="5" operator="equal">
      <formula>"C"</formula>
    </cfRule>
    <cfRule type="cellIs" dxfId="2" priority="6" operator="equal">
      <formula>"BP"</formula>
    </cfRule>
  </conditionalFormatting>
  <conditionalFormatting sqref="E2:NE8">
    <cfRule type="expression" dxfId="1" priority="11">
      <formula>OR(E$3=1,E$3=7)</formula>
    </cfRule>
  </conditionalFormatting>
  <dataValidations count="1">
    <dataValidation type="list" allowBlank="1" showInputMessage="1" showErrorMessage="1" sqref="E4:NE8">
      <formula1>"BP,C,R,S/C,M,P"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SERVICE</vt:lpstr>
      <vt:lpstr>state</vt:lpstr>
      <vt:lpstr>Feuil1</vt:lpstr>
      <vt:lpstr>Feuil2</vt:lpstr>
      <vt:lpstr>config</vt:lpstr>
      <vt:lpstr>Exemple LouReeD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LouReeD</cp:lastModifiedBy>
  <dcterms:created xsi:type="dcterms:W3CDTF">2017-09-28T15:46:14Z</dcterms:created>
  <dcterms:modified xsi:type="dcterms:W3CDTF">2017-10-07T20:25:02Z</dcterms:modified>
</cp:coreProperties>
</file>