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4000" windowHeight="9135" firstSheet="6" activeTab="14"/>
  </bookViews>
  <sheets>
    <sheet name="Mise à jour annuelle" sheetId="70" state="hidden" r:id="rId1"/>
    <sheet name="MASQUE" sheetId="5" state="hidden" r:id="rId2"/>
    <sheet name="Calendrier" sheetId="939" state="hidden" r:id="rId3"/>
    <sheet name="Semaine 41" sheetId="985" r:id="rId4"/>
    <sheet name="Semaine 42" sheetId="986" r:id="rId5"/>
    <sheet name="Semaine 43" sheetId="987" r:id="rId6"/>
    <sheet name="Semaine 44" sheetId="988" r:id="rId7"/>
    <sheet name="Semaine 45" sheetId="989" r:id="rId8"/>
    <sheet name="Semaine 46" sheetId="990" r:id="rId9"/>
    <sheet name="Semaine 47" sheetId="991" r:id="rId10"/>
    <sheet name="Semaine 48" sheetId="992" r:id="rId11"/>
    <sheet name="Semaine 49" sheetId="993" r:id="rId12"/>
    <sheet name="Semaine 50" sheetId="994" r:id="rId13"/>
    <sheet name="Semaine 51" sheetId="995" r:id="rId14"/>
    <sheet name="Semaine 52" sheetId="996" r:id="rId15"/>
  </sheets>
  <definedNames>
    <definedName name="ANNEE" localSheetId="2">Calendrier!$E$1</definedName>
    <definedName name="ANNEE" localSheetId="1">MASQUE!$A$3</definedName>
    <definedName name="ANNEE" localSheetId="3">'Semaine 41'!$A$3</definedName>
    <definedName name="ANNEE" localSheetId="4">'Semaine 42'!$A$3</definedName>
    <definedName name="ANNEE" localSheetId="5">'Semaine 43'!$A$3</definedName>
    <definedName name="ANNEE" localSheetId="6">'Semaine 44'!$A$3</definedName>
    <definedName name="ANNEE" localSheetId="7">'Semaine 45'!$A$3</definedName>
    <definedName name="ANNEE" localSheetId="8">'Semaine 46'!$A$3</definedName>
    <definedName name="ANNEE" localSheetId="9">'Semaine 47'!$A$3</definedName>
    <definedName name="ANNEE" localSheetId="10">'Semaine 48'!$A$3</definedName>
    <definedName name="ANNEE" localSheetId="11">'Semaine 49'!$A$3</definedName>
    <definedName name="ANNEE" localSheetId="12">'Semaine 50'!$A$3</definedName>
    <definedName name="ANNEE" localSheetId="13">'Semaine 51'!$A$3</definedName>
    <definedName name="ANNEE" localSheetId="14">'Semaine 52'!$A$3</definedName>
    <definedName name="AnnéeCivile" localSheetId="3">#REF!</definedName>
    <definedName name="AnnéeCivile" localSheetId="4">#REF!</definedName>
    <definedName name="AnnéeCivile" localSheetId="5">#REF!</definedName>
    <definedName name="AnnéeCivile" localSheetId="6">#REF!</definedName>
    <definedName name="AnnéeCivile" localSheetId="7">#REF!</definedName>
    <definedName name="AnnéeCivile" localSheetId="8">#REF!</definedName>
    <definedName name="AnnéeCivile" localSheetId="9">#REF!</definedName>
    <definedName name="AnnéeCivile" localSheetId="10">#REF!</definedName>
    <definedName name="AnnéeCivile" localSheetId="11">#REF!</definedName>
    <definedName name="AnnéeCivile" localSheetId="12">#REF!</definedName>
    <definedName name="AnnéeCivile" localSheetId="13">#REF!</definedName>
    <definedName name="AnnéeCivile" localSheetId="14">#REF!</definedName>
    <definedName name="AnnéeCivile">#REF!</definedName>
    <definedName name="Aoû" localSheetId="3">[0]!JoursEtSemaines+DATE('Semaine 41'!AnnéeCivile,8,1)-WEEKDAY(DATE('Semaine 41'!AnnéeCivile,8,1),'Semaine 41'!OptionJourSemaine)+1</definedName>
    <definedName name="Aoû" localSheetId="4">[0]!JoursEtSemaines+DATE('Semaine 42'!AnnéeCivile,8,1)-WEEKDAY(DATE('Semaine 42'!AnnéeCivile,8,1),'Semaine 42'!OptionJourSemaine)+1</definedName>
    <definedName name="Aoû" localSheetId="5">[0]!JoursEtSemaines+DATE('Semaine 43'!AnnéeCivile,8,1)-WEEKDAY(DATE('Semaine 43'!AnnéeCivile,8,1),'Semaine 43'!OptionJourSemaine)+1</definedName>
    <definedName name="Aoû" localSheetId="6">[0]!JoursEtSemaines+DATE('Semaine 44'!AnnéeCivile,8,1)-WEEKDAY(DATE('Semaine 44'!AnnéeCivile,8,1),'Semaine 44'!OptionJourSemaine)+1</definedName>
    <definedName name="Aoû" localSheetId="7">[0]!JoursEtSemaines+DATE('Semaine 45'!AnnéeCivile,8,1)-WEEKDAY(DATE('Semaine 45'!AnnéeCivile,8,1),'Semaine 45'!OptionJourSemaine)+1</definedName>
    <definedName name="Aoû" localSheetId="8">[0]!JoursEtSemaines+DATE('Semaine 46'!AnnéeCivile,8,1)-WEEKDAY(DATE('Semaine 46'!AnnéeCivile,8,1),'Semaine 46'!OptionJourSemaine)+1</definedName>
    <definedName name="Aoû" localSheetId="9">[0]!JoursEtSemaines+DATE('Semaine 47'!AnnéeCivile,8,1)-WEEKDAY(DATE('Semaine 47'!AnnéeCivile,8,1),'Semaine 47'!OptionJourSemaine)+1</definedName>
    <definedName name="Aoû" localSheetId="10">[0]!JoursEtSemaines+DATE('Semaine 48'!AnnéeCivile,8,1)-WEEKDAY(DATE('Semaine 48'!AnnéeCivile,8,1),'Semaine 48'!OptionJourSemaine)+1</definedName>
    <definedName name="Aoû" localSheetId="11">[0]!JoursEtSemaines+DATE('Semaine 49'!AnnéeCivile,8,1)-WEEKDAY(DATE('Semaine 49'!AnnéeCivile,8,1),'Semaine 49'!OptionJourSemaine)+1</definedName>
    <definedName name="Aoû" localSheetId="12">[0]!JoursEtSemaines+DATE('Semaine 50'!AnnéeCivile,8,1)-WEEKDAY(DATE('Semaine 50'!AnnéeCivile,8,1),'Semaine 50'!OptionJourSemaine)+1</definedName>
    <definedName name="Aoû" localSheetId="13">[0]!JoursEtSemaines+DATE('Semaine 51'!AnnéeCivile,8,1)-WEEKDAY(DATE('Semaine 51'!AnnéeCivile,8,1),'Semaine 51'!OptionJourSemaine)+1</definedName>
    <definedName name="Aoû" localSheetId="14">[0]!JoursEtSemaines+DATE('Semaine 52'!AnnéeCivile,8,1)-WEEKDAY(DATE('Semaine 52'!AnnéeCivile,8,1),'Semaine 52'!OptionJourSemaine)+1</definedName>
    <definedName name="Aoû">JoursEtSemaines+DATE(AnnéeCivile,8,1)-WEEKDAY(DATE(AnnéeCivile,8,1),OptionJourSemaine)+1</definedName>
    <definedName name="Avr" localSheetId="3">[0]!JoursEtSemaines+DATE('Semaine 41'!AnnéeCivile,4,1)-WEEKDAY(DATE('Semaine 41'!AnnéeCivile,4,1),'Semaine 41'!OptionJourSemaine)+1</definedName>
    <definedName name="Avr" localSheetId="4">[0]!JoursEtSemaines+DATE('Semaine 42'!AnnéeCivile,4,1)-WEEKDAY(DATE('Semaine 42'!AnnéeCivile,4,1),'Semaine 42'!OptionJourSemaine)+1</definedName>
    <definedName name="Avr" localSheetId="5">[0]!JoursEtSemaines+DATE('Semaine 43'!AnnéeCivile,4,1)-WEEKDAY(DATE('Semaine 43'!AnnéeCivile,4,1),'Semaine 43'!OptionJourSemaine)+1</definedName>
    <definedName name="Avr" localSheetId="6">[0]!JoursEtSemaines+DATE('Semaine 44'!AnnéeCivile,4,1)-WEEKDAY(DATE('Semaine 44'!AnnéeCivile,4,1),'Semaine 44'!OptionJourSemaine)+1</definedName>
    <definedName name="Avr" localSheetId="7">[0]!JoursEtSemaines+DATE('Semaine 45'!AnnéeCivile,4,1)-WEEKDAY(DATE('Semaine 45'!AnnéeCivile,4,1),'Semaine 45'!OptionJourSemaine)+1</definedName>
    <definedName name="Avr" localSheetId="8">[0]!JoursEtSemaines+DATE('Semaine 46'!AnnéeCivile,4,1)-WEEKDAY(DATE('Semaine 46'!AnnéeCivile,4,1),'Semaine 46'!OptionJourSemaine)+1</definedName>
    <definedName name="Avr" localSheetId="9">[0]!JoursEtSemaines+DATE('Semaine 47'!AnnéeCivile,4,1)-WEEKDAY(DATE('Semaine 47'!AnnéeCivile,4,1),'Semaine 47'!OptionJourSemaine)+1</definedName>
    <definedName name="Avr" localSheetId="10">[0]!JoursEtSemaines+DATE('Semaine 48'!AnnéeCivile,4,1)-WEEKDAY(DATE('Semaine 48'!AnnéeCivile,4,1),'Semaine 48'!OptionJourSemaine)+1</definedName>
    <definedName name="Avr" localSheetId="11">[0]!JoursEtSemaines+DATE('Semaine 49'!AnnéeCivile,4,1)-WEEKDAY(DATE('Semaine 49'!AnnéeCivile,4,1),'Semaine 49'!OptionJourSemaine)+1</definedName>
    <definedName name="Avr" localSheetId="12">[0]!JoursEtSemaines+DATE('Semaine 50'!AnnéeCivile,4,1)-WEEKDAY(DATE('Semaine 50'!AnnéeCivile,4,1),'Semaine 50'!OptionJourSemaine)+1</definedName>
    <definedName name="Avr" localSheetId="13">[0]!JoursEtSemaines+DATE('Semaine 51'!AnnéeCivile,4,1)-WEEKDAY(DATE('Semaine 51'!AnnéeCivile,4,1),'Semaine 51'!OptionJourSemaine)+1</definedName>
    <definedName name="Avr" localSheetId="14">[0]!JoursEtSemaines+DATE('Semaine 52'!AnnéeCivile,4,1)-WEEKDAY(DATE('Semaine 52'!AnnéeCivile,4,1),'Semaine 52'!OptionJourSemaine)+1</definedName>
    <definedName name="Avr">JoursEtSemaines+DATE(AnnéeCivile,4,1)-WEEKDAY(DATE(AnnéeCivile,4,1),OptionJourSemaine)+1</definedName>
    <definedName name="DébutSemaine" localSheetId="3">#REF!</definedName>
    <definedName name="DébutSemaine" localSheetId="4">#REF!</definedName>
    <definedName name="DébutSemaine" localSheetId="5">#REF!</definedName>
    <definedName name="DébutSemaine" localSheetId="6">#REF!</definedName>
    <definedName name="DébutSemaine" localSheetId="7">#REF!</definedName>
    <definedName name="DébutSemaine" localSheetId="8">#REF!</definedName>
    <definedName name="DébutSemaine" localSheetId="9">#REF!</definedName>
    <definedName name="DébutSemaine" localSheetId="10">#REF!</definedName>
    <definedName name="DébutSemaine" localSheetId="11">#REF!</definedName>
    <definedName name="DébutSemaine" localSheetId="12">#REF!</definedName>
    <definedName name="DébutSemaine" localSheetId="13">#REF!</definedName>
    <definedName name="DébutSemaine" localSheetId="14">#REF!</definedName>
    <definedName name="DébutSemaine">#REF!</definedName>
    <definedName name="Déc" localSheetId="3">[0]!JoursEtSemaines+DATE('Semaine 41'!AnnéeCivile,12,1)-WEEKDAY(DATE('Semaine 41'!AnnéeCivile,12,1),'Semaine 41'!OptionJourSemaine)+1</definedName>
    <definedName name="Déc" localSheetId="4">[0]!JoursEtSemaines+DATE('Semaine 42'!AnnéeCivile,12,1)-WEEKDAY(DATE('Semaine 42'!AnnéeCivile,12,1),'Semaine 42'!OptionJourSemaine)+1</definedName>
    <definedName name="Déc" localSheetId="5">[0]!JoursEtSemaines+DATE('Semaine 43'!AnnéeCivile,12,1)-WEEKDAY(DATE('Semaine 43'!AnnéeCivile,12,1),'Semaine 43'!OptionJourSemaine)+1</definedName>
    <definedName name="Déc" localSheetId="6">[0]!JoursEtSemaines+DATE('Semaine 44'!AnnéeCivile,12,1)-WEEKDAY(DATE('Semaine 44'!AnnéeCivile,12,1),'Semaine 44'!OptionJourSemaine)+1</definedName>
    <definedName name="Déc" localSheetId="7">[0]!JoursEtSemaines+DATE('Semaine 45'!AnnéeCivile,12,1)-WEEKDAY(DATE('Semaine 45'!AnnéeCivile,12,1),'Semaine 45'!OptionJourSemaine)+1</definedName>
    <definedName name="Déc" localSheetId="8">[0]!JoursEtSemaines+DATE('Semaine 46'!AnnéeCivile,12,1)-WEEKDAY(DATE('Semaine 46'!AnnéeCivile,12,1),'Semaine 46'!OptionJourSemaine)+1</definedName>
    <definedName name="Déc" localSheetId="9">[0]!JoursEtSemaines+DATE('Semaine 47'!AnnéeCivile,12,1)-WEEKDAY(DATE('Semaine 47'!AnnéeCivile,12,1),'Semaine 47'!OptionJourSemaine)+1</definedName>
    <definedName name="Déc" localSheetId="10">[0]!JoursEtSemaines+DATE('Semaine 48'!AnnéeCivile,12,1)-WEEKDAY(DATE('Semaine 48'!AnnéeCivile,12,1),'Semaine 48'!OptionJourSemaine)+1</definedName>
    <definedName name="Déc" localSheetId="11">[0]!JoursEtSemaines+DATE('Semaine 49'!AnnéeCivile,12,1)-WEEKDAY(DATE('Semaine 49'!AnnéeCivile,12,1),'Semaine 49'!OptionJourSemaine)+1</definedName>
    <definedName name="Déc" localSheetId="12">[0]!JoursEtSemaines+DATE('Semaine 50'!AnnéeCivile,12,1)-WEEKDAY(DATE('Semaine 50'!AnnéeCivile,12,1),'Semaine 50'!OptionJourSemaine)+1</definedName>
    <definedName name="Déc" localSheetId="13">[0]!JoursEtSemaines+DATE('Semaine 51'!AnnéeCivile,12,1)-WEEKDAY(DATE('Semaine 51'!AnnéeCivile,12,1),'Semaine 51'!OptionJourSemaine)+1</definedName>
    <definedName name="Déc" localSheetId="14">[0]!JoursEtSemaines+DATE('Semaine 52'!AnnéeCivile,12,1)-WEEKDAY(DATE('Semaine 52'!AnnéeCivile,12,1),'Semaine 52'!OptionJourSemaine)+1</definedName>
    <definedName name="Déc">JoursEtSemaines+DATE(AnnéeCivile,12,1)-WEEKDAY(DATE(AnnéeCivile,12,1),OptionJourSemaine)+1</definedName>
    <definedName name="EntêtesJours" localSheetId="3">LEFT(TEXT(#REF!,"jjj"),1)</definedName>
    <definedName name="EntêtesJours" localSheetId="4">LEFT(TEXT(#REF!,"jjj"),1)</definedName>
    <definedName name="EntêtesJours" localSheetId="5">LEFT(TEXT(#REF!,"jjj"),1)</definedName>
    <definedName name="EntêtesJours" localSheetId="6">LEFT(TEXT(#REF!,"jjj"),1)</definedName>
    <definedName name="EntêtesJours" localSheetId="7">LEFT(TEXT(#REF!,"jjj"),1)</definedName>
    <definedName name="EntêtesJours" localSheetId="8">LEFT(TEXT(#REF!,"jjj"),1)</definedName>
    <definedName name="EntêtesJours" localSheetId="9">LEFT(TEXT(#REF!,"jjj"),1)</definedName>
    <definedName name="EntêtesJours" localSheetId="10">LEFT(TEXT(#REF!,"jjj"),1)</definedName>
    <definedName name="EntêtesJours" localSheetId="11">LEFT(TEXT(#REF!,"jjj"),1)</definedName>
    <definedName name="EntêtesJours" localSheetId="12">LEFT(TEXT(#REF!,"jjj"),1)</definedName>
    <definedName name="EntêtesJours" localSheetId="13">LEFT(TEXT(#REF!,"jjj"),1)</definedName>
    <definedName name="EntêtesJours" localSheetId="14">LEFT(TEXT(#REF!,"jjj"),1)</definedName>
    <definedName name="EntêtesJours">LEFT(TEXT(#REF!,"jjj"),1)</definedName>
    <definedName name="EntêtesMois" localSheetId="3">UPPER(TEXT(#REF!,"mmmm"))</definedName>
    <definedName name="EntêtesMois" localSheetId="4">UPPER(TEXT(#REF!,"mmmm"))</definedName>
    <definedName name="EntêtesMois" localSheetId="5">UPPER(TEXT(#REF!,"mmmm"))</definedName>
    <definedName name="EntêtesMois" localSheetId="6">UPPER(TEXT(#REF!,"mmmm"))</definedName>
    <definedName name="EntêtesMois" localSheetId="7">UPPER(TEXT(#REF!,"mmmm"))</definedName>
    <definedName name="EntêtesMois" localSheetId="8">UPPER(TEXT(#REF!,"mmmm"))</definedName>
    <definedName name="EntêtesMois" localSheetId="9">UPPER(TEXT(#REF!,"mmmm"))</definedName>
    <definedName name="EntêtesMois" localSheetId="10">UPPER(TEXT(#REF!,"mmmm"))</definedName>
    <definedName name="EntêtesMois" localSheetId="11">UPPER(TEXT(#REF!,"mmmm"))</definedName>
    <definedName name="EntêtesMois" localSheetId="12">UPPER(TEXT(#REF!,"mmmm"))</definedName>
    <definedName name="EntêtesMois" localSheetId="13">UPPER(TEXT(#REF!,"mmmm"))</definedName>
    <definedName name="EntêtesMois" localSheetId="14">UPPER(TEXT(#REF!,"mmmm"))</definedName>
    <definedName name="EntêtesMois">UPPER(TEXT(#REF!,"mmmm"))</definedName>
    <definedName name="Fév" localSheetId="3">[0]!JoursEtSemaines+DATE('Semaine 41'!AnnéeCivile,2,1)-WEEKDAY(DATE('Semaine 41'!AnnéeCivile,2,1),'Semaine 41'!OptionJourSemaine)+1</definedName>
    <definedName name="Fév" localSheetId="4">[0]!JoursEtSemaines+DATE('Semaine 42'!AnnéeCivile,2,1)-WEEKDAY(DATE('Semaine 42'!AnnéeCivile,2,1),'Semaine 42'!OptionJourSemaine)+1</definedName>
    <definedName name="Fév" localSheetId="5">[0]!JoursEtSemaines+DATE('Semaine 43'!AnnéeCivile,2,1)-WEEKDAY(DATE('Semaine 43'!AnnéeCivile,2,1),'Semaine 43'!OptionJourSemaine)+1</definedName>
    <definedName name="Fév" localSheetId="6">[0]!JoursEtSemaines+DATE('Semaine 44'!AnnéeCivile,2,1)-WEEKDAY(DATE('Semaine 44'!AnnéeCivile,2,1),'Semaine 44'!OptionJourSemaine)+1</definedName>
    <definedName name="Fév" localSheetId="7">[0]!JoursEtSemaines+DATE('Semaine 45'!AnnéeCivile,2,1)-WEEKDAY(DATE('Semaine 45'!AnnéeCivile,2,1),'Semaine 45'!OptionJourSemaine)+1</definedName>
    <definedName name="Fév" localSheetId="8">[0]!JoursEtSemaines+DATE('Semaine 46'!AnnéeCivile,2,1)-WEEKDAY(DATE('Semaine 46'!AnnéeCivile,2,1),'Semaine 46'!OptionJourSemaine)+1</definedName>
    <definedName name="Fév" localSheetId="9">[0]!JoursEtSemaines+DATE('Semaine 47'!AnnéeCivile,2,1)-WEEKDAY(DATE('Semaine 47'!AnnéeCivile,2,1),'Semaine 47'!OptionJourSemaine)+1</definedName>
    <definedName name="Fév" localSheetId="10">[0]!JoursEtSemaines+DATE('Semaine 48'!AnnéeCivile,2,1)-WEEKDAY(DATE('Semaine 48'!AnnéeCivile,2,1),'Semaine 48'!OptionJourSemaine)+1</definedName>
    <definedName name="Fév" localSheetId="11">[0]!JoursEtSemaines+DATE('Semaine 49'!AnnéeCivile,2,1)-WEEKDAY(DATE('Semaine 49'!AnnéeCivile,2,1),'Semaine 49'!OptionJourSemaine)+1</definedName>
    <definedName name="Fév" localSheetId="12">[0]!JoursEtSemaines+DATE('Semaine 50'!AnnéeCivile,2,1)-WEEKDAY(DATE('Semaine 50'!AnnéeCivile,2,1),'Semaine 50'!OptionJourSemaine)+1</definedName>
    <definedName name="Fév" localSheetId="13">[0]!JoursEtSemaines+DATE('Semaine 51'!AnnéeCivile,2,1)-WEEKDAY(DATE('Semaine 51'!AnnéeCivile,2,1),'Semaine 51'!OptionJourSemaine)+1</definedName>
    <definedName name="Fév" localSheetId="14">[0]!JoursEtSemaines+DATE('Semaine 52'!AnnéeCivile,2,1)-WEEKDAY(DATE('Semaine 52'!AnnéeCivile,2,1),'Semaine 52'!OptionJourSemaine)+1</definedName>
    <definedName name="Fév">JoursEtSemaines+DATE(AnnéeCivile,2,1)-WEEKDAY(DATE(AnnéeCivile,2,1),OptionJourSemaine)+1</definedName>
    <definedName name="Jan" localSheetId="3">[0]!JoursEtSemaines+DATE('Semaine 41'!AnnéeCivile,1,1)-WEEKDAY(DATE('Semaine 41'!AnnéeCivile,1,1),'Semaine 41'!OptionJourSemaine)+1</definedName>
    <definedName name="Jan" localSheetId="4">[0]!JoursEtSemaines+DATE('Semaine 42'!AnnéeCivile,1,1)-WEEKDAY(DATE('Semaine 42'!AnnéeCivile,1,1),'Semaine 42'!OptionJourSemaine)+1</definedName>
    <definedName name="Jan" localSheetId="5">[0]!JoursEtSemaines+DATE('Semaine 43'!AnnéeCivile,1,1)-WEEKDAY(DATE('Semaine 43'!AnnéeCivile,1,1),'Semaine 43'!OptionJourSemaine)+1</definedName>
    <definedName name="Jan" localSheetId="6">[0]!JoursEtSemaines+DATE('Semaine 44'!AnnéeCivile,1,1)-WEEKDAY(DATE('Semaine 44'!AnnéeCivile,1,1),'Semaine 44'!OptionJourSemaine)+1</definedName>
    <definedName name="Jan" localSheetId="7">[0]!JoursEtSemaines+DATE('Semaine 45'!AnnéeCivile,1,1)-WEEKDAY(DATE('Semaine 45'!AnnéeCivile,1,1),'Semaine 45'!OptionJourSemaine)+1</definedName>
    <definedName name="Jan" localSheetId="8">[0]!JoursEtSemaines+DATE('Semaine 46'!AnnéeCivile,1,1)-WEEKDAY(DATE('Semaine 46'!AnnéeCivile,1,1),'Semaine 46'!OptionJourSemaine)+1</definedName>
    <definedName name="Jan" localSheetId="9">[0]!JoursEtSemaines+DATE('Semaine 47'!AnnéeCivile,1,1)-WEEKDAY(DATE('Semaine 47'!AnnéeCivile,1,1),'Semaine 47'!OptionJourSemaine)+1</definedName>
    <definedName name="Jan" localSheetId="10">[0]!JoursEtSemaines+DATE('Semaine 48'!AnnéeCivile,1,1)-WEEKDAY(DATE('Semaine 48'!AnnéeCivile,1,1),'Semaine 48'!OptionJourSemaine)+1</definedName>
    <definedName name="Jan" localSheetId="11">[0]!JoursEtSemaines+DATE('Semaine 49'!AnnéeCivile,1,1)-WEEKDAY(DATE('Semaine 49'!AnnéeCivile,1,1),'Semaine 49'!OptionJourSemaine)+1</definedName>
    <definedName name="Jan" localSheetId="12">[0]!JoursEtSemaines+DATE('Semaine 50'!AnnéeCivile,1,1)-WEEKDAY(DATE('Semaine 50'!AnnéeCivile,1,1),'Semaine 50'!OptionJourSemaine)+1</definedName>
    <definedName name="Jan" localSheetId="13">[0]!JoursEtSemaines+DATE('Semaine 51'!AnnéeCivile,1,1)-WEEKDAY(DATE('Semaine 51'!AnnéeCivile,1,1),'Semaine 51'!OptionJourSemaine)+1</definedName>
    <definedName name="Jan" localSheetId="14">[0]!JoursEtSemaines+DATE('Semaine 52'!AnnéeCivile,1,1)-WEEKDAY(DATE('Semaine 52'!AnnéeCivile,1,1),'Semaine 52'!OptionJourSemaine)+1</definedName>
    <definedName name="Jan">JoursEtSemaines+DATE(AnnéeCivile,1,1)-WEEKDAY(DATE(AnnéeCivile,1,1),OptionJourSemaine)+1</definedName>
    <definedName name="JoursDeLaSemaine">{"Luni";"Mardi";"Mercredi";"Jeudi";"Vendredi";"Samedi";"Dimanche"}</definedName>
    <definedName name="JoursEtSemaines">{0,1,2,3,4,5,6} + {0;1;2;3;4;5}*7</definedName>
    <definedName name="Juil" localSheetId="3">[0]!JoursEtSemaines+DATE('Semaine 41'!AnnéeCivile,7,1)-WEEKDAY(DATE('Semaine 41'!AnnéeCivile,7,1),'Semaine 41'!OptionJourSemaine)+1</definedName>
    <definedName name="Juil" localSheetId="4">[0]!JoursEtSemaines+DATE('Semaine 42'!AnnéeCivile,7,1)-WEEKDAY(DATE('Semaine 42'!AnnéeCivile,7,1),'Semaine 42'!OptionJourSemaine)+1</definedName>
    <definedName name="Juil" localSheetId="5">[0]!JoursEtSemaines+DATE('Semaine 43'!AnnéeCivile,7,1)-WEEKDAY(DATE('Semaine 43'!AnnéeCivile,7,1),'Semaine 43'!OptionJourSemaine)+1</definedName>
    <definedName name="Juil" localSheetId="6">[0]!JoursEtSemaines+DATE('Semaine 44'!AnnéeCivile,7,1)-WEEKDAY(DATE('Semaine 44'!AnnéeCivile,7,1),'Semaine 44'!OptionJourSemaine)+1</definedName>
    <definedName name="Juil" localSheetId="7">[0]!JoursEtSemaines+DATE('Semaine 45'!AnnéeCivile,7,1)-WEEKDAY(DATE('Semaine 45'!AnnéeCivile,7,1),'Semaine 45'!OptionJourSemaine)+1</definedName>
    <definedName name="Juil" localSheetId="8">[0]!JoursEtSemaines+DATE('Semaine 46'!AnnéeCivile,7,1)-WEEKDAY(DATE('Semaine 46'!AnnéeCivile,7,1),'Semaine 46'!OptionJourSemaine)+1</definedName>
    <definedName name="Juil" localSheetId="9">[0]!JoursEtSemaines+DATE('Semaine 47'!AnnéeCivile,7,1)-WEEKDAY(DATE('Semaine 47'!AnnéeCivile,7,1),'Semaine 47'!OptionJourSemaine)+1</definedName>
    <definedName name="Juil" localSheetId="10">[0]!JoursEtSemaines+DATE('Semaine 48'!AnnéeCivile,7,1)-WEEKDAY(DATE('Semaine 48'!AnnéeCivile,7,1),'Semaine 48'!OptionJourSemaine)+1</definedName>
    <definedName name="Juil" localSheetId="11">[0]!JoursEtSemaines+DATE('Semaine 49'!AnnéeCivile,7,1)-WEEKDAY(DATE('Semaine 49'!AnnéeCivile,7,1),'Semaine 49'!OptionJourSemaine)+1</definedName>
    <definedName name="Juil" localSheetId="12">[0]!JoursEtSemaines+DATE('Semaine 50'!AnnéeCivile,7,1)-WEEKDAY(DATE('Semaine 50'!AnnéeCivile,7,1),'Semaine 50'!OptionJourSemaine)+1</definedName>
    <definedName name="Juil" localSheetId="13">[0]!JoursEtSemaines+DATE('Semaine 51'!AnnéeCivile,7,1)-WEEKDAY(DATE('Semaine 51'!AnnéeCivile,7,1),'Semaine 51'!OptionJourSemaine)+1</definedName>
    <definedName name="Juil" localSheetId="14">[0]!JoursEtSemaines+DATE('Semaine 52'!AnnéeCivile,7,1)-WEEKDAY(DATE('Semaine 52'!AnnéeCivile,7,1),'Semaine 52'!OptionJourSemaine)+1</definedName>
    <definedName name="Juil">JoursEtSemaines+DATE(AnnéeCivile,7,1)-WEEKDAY(DATE(AnnéeCivile,7,1),OptionJourSemaine)+1</definedName>
    <definedName name="Juin" localSheetId="3">[0]!JoursEtSemaines+DATE('Semaine 41'!AnnéeCivile,6,1)-WEEKDAY(DATE('Semaine 41'!AnnéeCivile,6,1),'Semaine 41'!OptionJourSemaine)+1</definedName>
    <definedName name="Juin" localSheetId="4">[0]!JoursEtSemaines+DATE('Semaine 42'!AnnéeCivile,6,1)-WEEKDAY(DATE('Semaine 42'!AnnéeCivile,6,1),'Semaine 42'!OptionJourSemaine)+1</definedName>
    <definedName name="Juin" localSheetId="5">[0]!JoursEtSemaines+DATE('Semaine 43'!AnnéeCivile,6,1)-WEEKDAY(DATE('Semaine 43'!AnnéeCivile,6,1),'Semaine 43'!OptionJourSemaine)+1</definedName>
    <definedName name="Juin" localSheetId="6">[0]!JoursEtSemaines+DATE('Semaine 44'!AnnéeCivile,6,1)-WEEKDAY(DATE('Semaine 44'!AnnéeCivile,6,1),'Semaine 44'!OptionJourSemaine)+1</definedName>
    <definedName name="Juin" localSheetId="7">[0]!JoursEtSemaines+DATE('Semaine 45'!AnnéeCivile,6,1)-WEEKDAY(DATE('Semaine 45'!AnnéeCivile,6,1),'Semaine 45'!OptionJourSemaine)+1</definedName>
    <definedName name="Juin" localSheetId="8">[0]!JoursEtSemaines+DATE('Semaine 46'!AnnéeCivile,6,1)-WEEKDAY(DATE('Semaine 46'!AnnéeCivile,6,1),'Semaine 46'!OptionJourSemaine)+1</definedName>
    <definedName name="Juin" localSheetId="9">[0]!JoursEtSemaines+DATE('Semaine 47'!AnnéeCivile,6,1)-WEEKDAY(DATE('Semaine 47'!AnnéeCivile,6,1),'Semaine 47'!OptionJourSemaine)+1</definedName>
    <definedName name="Juin" localSheetId="10">[0]!JoursEtSemaines+DATE('Semaine 48'!AnnéeCivile,6,1)-WEEKDAY(DATE('Semaine 48'!AnnéeCivile,6,1),'Semaine 48'!OptionJourSemaine)+1</definedName>
    <definedName name="Juin" localSheetId="11">[0]!JoursEtSemaines+DATE('Semaine 49'!AnnéeCivile,6,1)-WEEKDAY(DATE('Semaine 49'!AnnéeCivile,6,1),'Semaine 49'!OptionJourSemaine)+1</definedName>
    <definedName name="Juin" localSheetId="12">[0]!JoursEtSemaines+DATE('Semaine 50'!AnnéeCivile,6,1)-WEEKDAY(DATE('Semaine 50'!AnnéeCivile,6,1),'Semaine 50'!OptionJourSemaine)+1</definedName>
    <definedName name="Juin" localSheetId="13">[0]!JoursEtSemaines+DATE('Semaine 51'!AnnéeCivile,6,1)-WEEKDAY(DATE('Semaine 51'!AnnéeCivile,6,1),'Semaine 51'!OptionJourSemaine)+1</definedName>
    <definedName name="Juin" localSheetId="14">[0]!JoursEtSemaines+DATE('Semaine 52'!AnnéeCivile,6,1)-WEEKDAY(DATE('Semaine 52'!AnnéeCivile,6,1),'Semaine 52'!OptionJourSemaine)+1</definedName>
    <definedName name="Juin">JoursEtSemaines+DATE(AnnéeCivile,6,1)-WEEKDAY(DATE(AnnéeCivile,6,1),OptionJourSemaine)+1</definedName>
    <definedName name="Mai" localSheetId="3">[0]!JoursEtSemaines+DATE('Semaine 41'!AnnéeCivile,5,1)-WEEKDAY(DATE('Semaine 41'!AnnéeCivile,5,1),'Semaine 41'!OptionJourSemaine)+1</definedName>
    <definedName name="Mai" localSheetId="4">[0]!JoursEtSemaines+DATE('Semaine 42'!AnnéeCivile,5,1)-WEEKDAY(DATE('Semaine 42'!AnnéeCivile,5,1),'Semaine 42'!OptionJourSemaine)+1</definedName>
    <definedName name="Mai" localSheetId="5">[0]!JoursEtSemaines+DATE('Semaine 43'!AnnéeCivile,5,1)-WEEKDAY(DATE('Semaine 43'!AnnéeCivile,5,1),'Semaine 43'!OptionJourSemaine)+1</definedName>
    <definedName name="Mai" localSheetId="6">[0]!JoursEtSemaines+DATE('Semaine 44'!AnnéeCivile,5,1)-WEEKDAY(DATE('Semaine 44'!AnnéeCivile,5,1),'Semaine 44'!OptionJourSemaine)+1</definedName>
    <definedName name="Mai" localSheetId="7">[0]!JoursEtSemaines+DATE('Semaine 45'!AnnéeCivile,5,1)-WEEKDAY(DATE('Semaine 45'!AnnéeCivile,5,1),'Semaine 45'!OptionJourSemaine)+1</definedName>
    <definedName name="Mai" localSheetId="8">[0]!JoursEtSemaines+DATE('Semaine 46'!AnnéeCivile,5,1)-WEEKDAY(DATE('Semaine 46'!AnnéeCivile,5,1),'Semaine 46'!OptionJourSemaine)+1</definedName>
    <definedName name="Mai" localSheetId="9">[0]!JoursEtSemaines+DATE('Semaine 47'!AnnéeCivile,5,1)-WEEKDAY(DATE('Semaine 47'!AnnéeCivile,5,1),'Semaine 47'!OptionJourSemaine)+1</definedName>
    <definedName name="Mai" localSheetId="10">[0]!JoursEtSemaines+DATE('Semaine 48'!AnnéeCivile,5,1)-WEEKDAY(DATE('Semaine 48'!AnnéeCivile,5,1),'Semaine 48'!OptionJourSemaine)+1</definedName>
    <definedName name="Mai" localSheetId="11">[0]!JoursEtSemaines+DATE('Semaine 49'!AnnéeCivile,5,1)-WEEKDAY(DATE('Semaine 49'!AnnéeCivile,5,1),'Semaine 49'!OptionJourSemaine)+1</definedName>
    <definedName name="Mai" localSheetId="12">[0]!JoursEtSemaines+DATE('Semaine 50'!AnnéeCivile,5,1)-WEEKDAY(DATE('Semaine 50'!AnnéeCivile,5,1),'Semaine 50'!OptionJourSemaine)+1</definedName>
    <definedName name="Mai" localSheetId="13">[0]!JoursEtSemaines+DATE('Semaine 51'!AnnéeCivile,5,1)-WEEKDAY(DATE('Semaine 51'!AnnéeCivile,5,1),'Semaine 51'!OptionJourSemaine)+1</definedName>
    <definedName name="Mai" localSheetId="14">[0]!JoursEtSemaines+DATE('Semaine 52'!AnnéeCivile,5,1)-WEEKDAY(DATE('Semaine 52'!AnnéeCivile,5,1),'Semaine 52'!OptionJourSemaine)+1</definedName>
    <definedName name="Mai">JoursEtSemaines+DATE(AnnéeCivile,5,1)-WEEKDAY(DATE(AnnéeCivile,5,1),OptionJourSemaine)+1</definedName>
    <definedName name="Mar" localSheetId="3">[0]!JoursEtSemaines+DATE('Semaine 41'!AnnéeCivile,3,1)-WEEKDAY(DATE('Semaine 41'!AnnéeCivile,3,1),'Semaine 41'!OptionJourSemaine)+1</definedName>
    <definedName name="Mar" localSheetId="4">[0]!JoursEtSemaines+DATE('Semaine 42'!AnnéeCivile,3,1)-WEEKDAY(DATE('Semaine 42'!AnnéeCivile,3,1),'Semaine 42'!OptionJourSemaine)+1</definedName>
    <definedName name="Mar" localSheetId="5">[0]!JoursEtSemaines+DATE('Semaine 43'!AnnéeCivile,3,1)-WEEKDAY(DATE('Semaine 43'!AnnéeCivile,3,1),'Semaine 43'!OptionJourSemaine)+1</definedName>
    <definedName name="Mar" localSheetId="6">[0]!JoursEtSemaines+DATE('Semaine 44'!AnnéeCivile,3,1)-WEEKDAY(DATE('Semaine 44'!AnnéeCivile,3,1),'Semaine 44'!OptionJourSemaine)+1</definedName>
    <definedName name="Mar" localSheetId="7">[0]!JoursEtSemaines+DATE('Semaine 45'!AnnéeCivile,3,1)-WEEKDAY(DATE('Semaine 45'!AnnéeCivile,3,1),'Semaine 45'!OptionJourSemaine)+1</definedName>
    <definedName name="Mar" localSheetId="8">[0]!JoursEtSemaines+DATE('Semaine 46'!AnnéeCivile,3,1)-WEEKDAY(DATE('Semaine 46'!AnnéeCivile,3,1),'Semaine 46'!OptionJourSemaine)+1</definedName>
    <definedName name="Mar" localSheetId="9">[0]!JoursEtSemaines+DATE('Semaine 47'!AnnéeCivile,3,1)-WEEKDAY(DATE('Semaine 47'!AnnéeCivile,3,1),'Semaine 47'!OptionJourSemaine)+1</definedName>
    <definedName name="Mar" localSheetId="10">[0]!JoursEtSemaines+DATE('Semaine 48'!AnnéeCivile,3,1)-WEEKDAY(DATE('Semaine 48'!AnnéeCivile,3,1),'Semaine 48'!OptionJourSemaine)+1</definedName>
    <definedName name="Mar" localSheetId="11">[0]!JoursEtSemaines+DATE('Semaine 49'!AnnéeCivile,3,1)-WEEKDAY(DATE('Semaine 49'!AnnéeCivile,3,1),'Semaine 49'!OptionJourSemaine)+1</definedName>
    <definedName name="Mar" localSheetId="12">[0]!JoursEtSemaines+DATE('Semaine 50'!AnnéeCivile,3,1)-WEEKDAY(DATE('Semaine 50'!AnnéeCivile,3,1),'Semaine 50'!OptionJourSemaine)+1</definedName>
    <definedName name="Mar" localSheetId="13">[0]!JoursEtSemaines+DATE('Semaine 51'!AnnéeCivile,3,1)-WEEKDAY(DATE('Semaine 51'!AnnéeCivile,3,1),'Semaine 51'!OptionJourSemaine)+1</definedName>
    <definedName name="Mar" localSheetId="14">[0]!JoursEtSemaines+DATE('Semaine 52'!AnnéeCivile,3,1)-WEEKDAY(DATE('Semaine 52'!AnnéeCivile,3,1),'Semaine 52'!OptionJourSemaine)+1</definedName>
    <definedName name="Mar">JoursEtSemaines+DATE(AnnéeCivile,3,1)-WEEKDAY(DATE(AnnéeCivile,3,1),OptionJourSemaine)+1</definedName>
    <definedName name="Nov" localSheetId="3">[0]!JoursEtSemaines+DATE('Semaine 41'!AnnéeCivile,11,1)-WEEKDAY(DATE('Semaine 41'!AnnéeCivile,11,1),'Semaine 41'!OptionJourSemaine)+1</definedName>
    <definedName name="Nov" localSheetId="4">[0]!JoursEtSemaines+DATE('Semaine 42'!AnnéeCivile,11,1)-WEEKDAY(DATE('Semaine 42'!AnnéeCivile,11,1),'Semaine 42'!OptionJourSemaine)+1</definedName>
    <definedName name="Nov" localSheetId="5">[0]!JoursEtSemaines+DATE('Semaine 43'!AnnéeCivile,11,1)-WEEKDAY(DATE('Semaine 43'!AnnéeCivile,11,1),'Semaine 43'!OptionJourSemaine)+1</definedName>
    <definedName name="Nov" localSheetId="6">[0]!JoursEtSemaines+DATE('Semaine 44'!AnnéeCivile,11,1)-WEEKDAY(DATE('Semaine 44'!AnnéeCivile,11,1),'Semaine 44'!OptionJourSemaine)+1</definedName>
    <definedName name="Nov" localSheetId="7">[0]!JoursEtSemaines+DATE('Semaine 45'!AnnéeCivile,11,1)-WEEKDAY(DATE('Semaine 45'!AnnéeCivile,11,1),'Semaine 45'!OptionJourSemaine)+1</definedName>
    <definedName name="Nov" localSheetId="8">[0]!JoursEtSemaines+DATE('Semaine 46'!AnnéeCivile,11,1)-WEEKDAY(DATE('Semaine 46'!AnnéeCivile,11,1),'Semaine 46'!OptionJourSemaine)+1</definedName>
    <definedName name="Nov" localSheetId="9">[0]!JoursEtSemaines+DATE('Semaine 47'!AnnéeCivile,11,1)-WEEKDAY(DATE('Semaine 47'!AnnéeCivile,11,1),'Semaine 47'!OptionJourSemaine)+1</definedName>
    <definedName name="Nov" localSheetId="10">[0]!JoursEtSemaines+DATE('Semaine 48'!AnnéeCivile,11,1)-WEEKDAY(DATE('Semaine 48'!AnnéeCivile,11,1),'Semaine 48'!OptionJourSemaine)+1</definedName>
    <definedName name="Nov" localSheetId="11">[0]!JoursEtSemaines+DATE('Semaine 49'!AnnéeCivile,11,1)-WEEKDAY(DATE('Semaine 49'!AnnéeCivile,11,1),'Semaine 49'!OptionJourSemaine)+1</definedName>
    <definedName name="Nov" localSheetId="12">[0]!JoursEtSemaines+DATE('Semaine 50'!AnnéeCivile,11,1)-WEEKDAY(DATE('Semaine 50'!AnnéeCivile,11,1),'Semaine 50'!OptionJourSemaine)+1</definedName>
    <definedName name="Nov" localSheetId="13">[0]!JoursEtSemaines+DATE('Semaine 51'!AnnéeCivile,11,1)-WEEKDAY(DATE('Semaine 51'!AnnéeCivile,11,1),'Semaine 51'!OptionJourSemaine)+1</definedName>
    <definedName name="Nov" localSheetId="14">[0]!JoursEtSemaines+DATE('Semaine 52'!AnnéeCivile,11,1)-WEEKDAY(DATE('Semaine 52'!AnnéeCivile,11,1),'Semaine 52'!OptionJourSemaine)+1</definedName>
    <definedName name="Nov">JoursEtSemaines+DATE(AnnéeCivile,11,1)-WEEKDAY(DATE(AnnéeCivile,11,1),OptionJourSemaine)+1</definedName>
    <definedName name="NUM_SEMAINE" localSheetId="2">Calendrier!$M$3</definedName>
    <definedName name="Oct" localSheetId="3">[0]!JoursEtSemaines+DATE('Semaine 41'!AnnéeCivile,10,1)-WEEKDAY(DATE('Semaine 41'!AnnéeCivile,10,1),'Semaine 41'!OptionJourSemaine)+1</definedName>
    <definedName name="Oct" localSheetId="4">[0]!JoursEtSemaines+DATE('Semaine 42'!AnnéeCivile,10,1)-WEEKDAY(DATE('Semaine 42'!AnnéeCivile,10,1),'Semaine 42'!OptionJourSemaine)+1</definedName>
    <definedName name="Oct" localSheetId="5">[0]!JoursEtSemaines+DATE('Semaine 43'!AnnéeCivile,10,1)-WEEKDAY(DATE('Semaine 43'!AnnéeCivile,10,1),'Semaine 43'!OptionJourSemaine)+1</definedName>
    <definedName name="Oct" localSheetId="6">[0]!JoursEtSemaines+DATE('Semaine 44'!AnnéeCivile,10,1)-WEEKDAY(DATE('Semaine 44'!AnnéeCivile,10,1),'Semaine 44'!OptionJourSemaine)+1</definedName>
    <definedName name="Oct" localSheetId="7">[0]!JoursEtSemaines+DATE('Semaine 45'!AnnéeCivile,10,1)-WEEKDAY(DATE('Semaine 45'!AnnéeCivile,10,1),'Semaine 45'!OptionJourSemaine)+1</definedName>
    <definedName name="Oct" localSheetId="8">[0]!JoursEtSemaines+DATE('Semaine 46'!AnnéeCivile,10,1)-WEEKDAY(DATE('Semaine 46'!AnnéeCivile,10,1),'Semaine 46'!OptionJourSemaine)+1</definedName>
    <definedName name="Oct" localSheetId="9">[0]!JoursEtSemaines+DATE('Semaine 47'!AnnéeCivile,10,1)-WEEKDAY(DATE('Semaine 47'!AnnéeCivile,10,1),'Semaine 47'!OptionJourSemaine)+1</definedName>
    <definedName name="Oct" localSheetId="10">[0]!JoursEtSemaines+DATE('Semaine 48'!AnnéeCivile,10,1)-WEEKDAY(DATE('Semaine 48'!AnnéeCivile,10,1),'Semaine 48'!OptionJourSemaine)+1</definedName>
    <definedName name="Oct" localSheetId="11">[0]!JoursEtSemaines+DATE('Semaine 49'!AnnéeCivile,10,1)-WEEKDAY(DATE('Semaine 49'!AnnéeCivile,10,1),'Semaine 49'!OptionJourSemaine)+1</definedName>
    <definedName name="Oct" localSheetId="12">[0]!JoursEtSemaines+DATE('Semaine 50'!AnnéeCivile,10,1)-WEEKDAY(DATE('Semaine 50'!AnnéeCivile,10,1),'Semaine 50'!OptionJourSemaine)+1</definedName>
    <definedName name="Oct" localSheetId="13">[0]!JoursEtSemaines+DATE('Semaine 51'!AnnéeCivile,10,1)-WEEKDAY(DATE('Semaine 51'!AnnéeCivile,10,1),'Semaine 51'!OptionJourSemaine)+1</definedName>
    <definedName name="Oct" localSheetId="14">[0]!JoursEtSemaines+DATE('Semaine 52'!AnnéeCivile,10,1)-WEEKDAY(DATE('Semaine 52'!AnnéeCivile,10,1),'Semaine 52'!OptionJourSemaine)+1</definedName>
    <definedName name="Oct">JoursEtSemaines+DATE(AnnéeCivile,10,1)-WEEKDAY(DATE(AnnéeCivile,10,1),OptionJourSemaine)+1</definedName>
    <definedName name="OptionJourSemaine" localSheetId="3">MATCH('Semaine 41'!DébutSemaine,[0]!JoursDeLaSemaine,0)+10</definedName>
    <definedName name="OptionJourSemaine" localSheetId="4">MATCH('Semaine 42'!DébutSemaine,[0]!JoursDeLaSemaine,0)+10</definedName>
    <definedName name="OptionJourSemaine" localSheetId="5">MATCH('Semaine 43'!DébutSemaine,[0]!JoursDeLaSemaine,0)+10</definedName>
    <definedName name="OptionJourSemaine" localSheetId="6">MATCH('Semaine 44'!DébutSemaine,[0]!JoursDeLaSemaine,0)+10</definedName>
    <definedName name="OptionJourSemaine" localSheetId="7">MATCH('Semaine 45'!DébutSemaine,[0]!JoursDeLaSemaine,0)+10</definedName>
    <definedName name="OptionJourSemaine" localSheetId="8">MATCH('Semaine 46'!DébutSemaine,[0]!JoursDeLaSemaine,0)+10</definedName>
    <definedName name="OptionJourSemaine" localSheetId="9">MATCH('Semaine 47'!DébutSemaine,[0]!JoursDeLaSemaine,0)+10</definedName>
    <definedName name="OptionJourSemaine" localSheetId="10">MATCH('Semaine 48'!DébutSemaine,[0]!JoursDeLaSemaine,0)+10</definedName>
    <definedName name="OptionJourSemaine" localSheetId="11">MATCH('Semaine 49'!DébutSemaine,[0]!JoursDeLaSemaine,0)+10</definedName>
    <definedName name="OptionJourSemaine" localSheetId="12">MATCH('Semaine 50'!DébutSemaine,[0]!JoursDeLaSemaine,0)+10</definedName>
    <definedName name="OptionJourSemaine" localSheetId="13">MATCH('Semaine 51'!DébutSemaine,[0]!JoursDeLaSemaine,0)+10</definedName>
    <definedName name="OptionJourSemaine" localSheetId="14">MATCH('Semaine 52'!DébutSemaine,[0]!JoursDeLaSemaine,0)+10</definedName>
    <definedName name="OptionJourSemaine">MATCH(DébutSemaine,JoursDeLaSemaine,0)+10</definedName>
    <definedName name="Sep" localSheetId="3">[0]!JoursEtSemaines+DATE('Semaine 41'!AnnéeCivile,9,1)-WEEKDAY(DATE('Semaine 41'!AnnéeCivile,9,1),'Semaine 41'!OptionJourSemaine)+1</definedName>
    <definedName name="Sep" localSheetId="4">[0]!JoursEtSemaines+DATE('Semaine 42'!AnnéeCivile,9,1)-WEEKDAY(DATE('Semaine 42'!AnnéeCivile,9,1),'Semaine 42'!OptionJourSemaine)+1</definedName>
    <definedName name="Sep" localSheetId="5">[0]!JoursEtSemaines+DATE('Semaine 43'!AnnéeCivile,9,1)-WEEKDAY(DATE('Semaine 43'!AnnéeCivile,9,1),'Semaine 43'!OptionJourSemaine)+1</definedName>
    <definedName name="Sep" localSheetId="6">[0]!JoursEtSemaines+DATE('Semaine 44'!AnnéeCivile,9,1)-WEEKDAY(DATE('Semaine 44'!AnnéeCivile,9,1),'Semaine 44'!OptionJourSemaine)+1</definedName>
    <definedName name="Sep" localSheetId="7">[0]!JoursEtSemaines+DATE('Semaine 45'!AnnéeCivile,9,1)-WEEKDAY(DATE('Semaine 45'!AnnéeCivile,9,1),'Semaine 45'!OptionJourSemaine)+1</definedName>
    <definedName name="Sep" localSheetId="8">[0]!JoursEtSemaines+DATE('Semaine 46'!AnnéeCivile,9,1)-WEEKDAY(DATE('Semaine 46'!AnnéeCivile,9,1),'Semaine 46'!OptionJourSemaine)+1</definedName>
    <definedName name="Sep" localSheetId="9">[0]!JoursEtSemaines+DATE('Semaine 47'!AnnéeCivile,9,1)-WEEKDAY(DATE('Semaine 47'!AnnéeCivile,9,1),'Semaine 47'!OptionJourSemaine)+1</definedName>
    <definedName name="Sep" localSheetId="10">[0]!JoursEtSemaines+DATE('Semaine 48'!AnnéeCivile,9,1)-WEEKDAY(DATE('Semaine 48'!AnnéeCivile,9,1),'Semaine 48'!OptionJourSemaine)+1</definedName>
    <definedName name="Sep" localSheetId="11">[0]!JoursEtSemaines+DATE('Semaine 49'!AnnéeCivile,9,1)-WEEKDAY(DATE('Semaine 49'!AnnéeCivile,9,1),'Semaine 49'!OptionJourSemaine)+1</definedName>
    <definedName name="Sep" localSheetId="12">[0]!JoursEtSemaines+DATE('Semaine 50'!AnnéeCivile,9,1)-WEEKDAY(DATE('Semaine 50'!AnnéeCivile,9,1),'Semaine 50'!OptionJourSemaine)+1</definedName>
    <definedName name="Sep" localSheetId="13">[0]!JoursEtSemaines+DATE('Semaine 51'!AnnéeCivile,9,1)-WEEKDAY(DATE('Semaine 51'!AnnéeCivile,9,1),'Semaine 51'!OptionJourSemaine)+1</definedName>
    <definedName name="Sep" localSheetId="14">[0]!JoursEtSemaines+DATE('Semaine 52'!AnnéeCivile,9,1)-WEEKDAY(DATE('Semaine 52'!AnnéeCivile,9,1),'Semaine 52'!OptionJourSemaine)+1</definedName>
    <definedName name="Sep">JoursEtSemaines+DATE(AnnéeCivile,9,1)-WEEKDAY(DATE(AnnéeCivile,9,1),OptionJourSemaine)+1</definedName>
  </definedNames>
  <calcPr calcId="125725"/>
</workbook>
</file>

<file path=xl/calcChain.xml><?xml version="1.0" encoding="utf-8"?>
<calcChain xmlns="http://schemas.openxmlformats.org/spreadsheetml/2006/main">
  <c r="B1" i="996"/>
  <c r="B1" i="995"/>
  <c r="B1" i="994"/>
  <c r="B1" i="993"/>
  <c r="B1" i="992"/>
  <c r="B1" i="991"/>
  <c r="B1" i="990"/>
  <c r="B1" i="989"/>
  <c r="B1" i="988"/>
  <c r="B1" i="987"/>
  <c r="B1" i="986"/>
  <c r="B1" i="985"/>
  <c r="M1" i="939" l="1"/>
  <c r="M3" s="1"/>
  <c r="N3" s="1"/>
  <c r="M2" l="1"/>
  <c r="N2" s="1"/>
  <c r="C1"/>
  <c r="A3" i="996" l="1"/>
  <c r="A3" i="995"/>
  <c r="A3" i="994"/>
  <c r="A3" i="993"/>
  <c r="A3" i="992"/>
  <c r="A3" i="991"/>
  <c r="A3" i="990"/>
  <c r="A3" i="989"/>
  <c r="A3" i="988"/>
  <c r="A3" i="987"/>
  <c r="A3" i="986"/>
  <c r="A3" i="985"/>
  <c r="A3" i="5"/>
  <c r="E1" i="939"/>
  <c r="B1" i="5"/>
  <c r="D1" i="939" l="1"/>
  <c r="D5" l="1"/>
  <c r="E5" s="1"/>
  <c r="F5" s="1"/>
  <c r="G5" s="1"/>
  <c r="I4"/>
  <c r="G4"/>
  <c r="E4"/>
  <c r="J4"/>
  <c r="H4"/>
  <c r="F4"/>
  <c r="D4"/>
  <c r="H5" l="1"/>
  <c r="I5" s="1"/>
  <c r="J5" s="1"/>
  <c r="D6" s="1"/>
  <c r="E6" s="1"/>
  <c r="F6" s="1"/>
  <c r="G6" s="1"/>
  <c r="H6" s="1"/>
  <c r="I6" s="1"/>
  <c r="J6" s="1"/>
  <c r="D7" s="1"/>
  <c r="E7" s="1"/>
  <c r="F7" s="1"/>
  <c r="G7" s="1"/>
  <c r="H7" s="1"/>
  <c r="I7" s="1"/>
  <c r="J7" s="1"/>
  <c r="D8" s="1"/>
  <c r="E8" s="1"/>
  <c r="F8" s="1"/>
  <c r="G8" s="1"/>
  <c r="H8" s="1"/>
  <c r="I8" s="1"/>
  <c r="J8" s="1"/>
  <c r="D9" s="1"/>
  <c r="E9" s="1"/>
  <c r="F9" s="1"/>
  <c r="G9" s="1"/>
  <c r="H9" s="1"/>
  <c r="I9" s="1"/>
  <c r="J9" s="1"/>
  <c r="D10" s="1"/>
  <c r="E10" s="1"/>
  <c r="F10" s="1"/>
  <c r="G10" s="1"/>
  <c r="H10" s="1"/>
  <c r="I10" s="1"/>
  <c r="J10" s="1"/>
  <c r="D11" s="1"/>
  <c r="E11" s="1"/>
  <c r="F11" s="1"/>
  <c r="G11" s="1"/>
  <c r="H11" s="1"/>
  <c r="I11" s="1"/>
  <c r="J11" s="1"/>
  <c r="D12" s="1"/>
  <c r="E12" s="1"/>
  <c r="F12" s="1"/>
  <c r="G12" s="1"/>
  <c r="H12" s="1"/>
  <c r="I12" s="1"/>
  <c r="J12" s="1"/>
  <c r="D13" s="1"/>
  <c r="E13" s="1"/>
  <c r="F13" s="1"/>
  <c r="G13" s="1"/>
  <c r="H13" s="1"/>
  <c r="I13" s="1"/>
  <c r="J13" s="1"/>
  <c r="D14" s="1"/>
  <c r="E14" s="1"/>
  <c r="F14" s="1"/>
  <c r="G14" s="1"/>
  <c r="H14" s="1"/>
  <c r="I14" s="1"/>
  <c r="J14" s="1"/>
  <c r="D15" s="1"/>
  <c r="E15" s="1"/>
  <c r="F15" s="1"/>
  <c r="G15" s="1"/>
  <c r="H15" s="1"/>
  <c r="I15" s="1"/>
  <c r="J15" s="1"/>
  <c r="D16" s="1"/>
  <c r="E16" s="1"/>
  <c r="F16" s="1"/>
  <c r="G16" s="1"/>
  <c r="H16" s="1"/>
  <c r="I16" s="1"/>
  <c r="J16" s="1"/>
  <c r="D17" s="1"/>
  <c r="E17" s="1"/>
  <c r="F17" s="1"/>
  <c r="G17" s="1"/>
  <c r="H17" s="1"/>
  <c r="I17" s="1"/>
  <c r="J17" s="1"/>
  <c r="D18" s="1"/>
  <c r="E18" s="1"/>
  <c r="F18" s="1"/>
  <c r="G18" s="1"/>
  <c r="H18" s="1"/>
  <c r="I18" s="1"/>
  <c r="J18" s="1"/>
  <c r="D19" s="1"/>
  <c r="E19" s="1"/>
  <c r="F19" s="1"/>
  <c r="G19" s="1"/>
  <c r="H19" s="1"/>
  <c r="I19" s="1"/>
  <c r="J19" s="1"/>
  <c r="D20" s="1"/>
  <c r="E20" s="1"/>
  <c r="F20" s="1"/>
  <c r="G20" s="1"/>
  <c r="H20" s="1"/>
  <c r="I20" s="1"/>
  <c r="J20" s="1"/>
  <c r="D21" s="1"/>
  <c r="E21" s="1"/>
  <c r="F21" s="1"/>
  <c r="G21" s="1"/>
  <c r="H21" s="1"/>
  <c r="I21" s="1"/>
  <c r="J21" s="1"/>
  <c r="D22" s="1"/>
  <c r="E22" s="1"/>
  <c r="F22" s="1"/>
  <c r="G22" s="1"/>
  <c r="H22" s="1"/>
  <c r="I22" s="1"/>
  <c r="J22" s="1"/>
  <c r="D23" s="1"/>
  <c r="E23" s="1"/>
  <c r="F23" s="1"/>
  <c r="G23" s="1"/>
  <c r="H23" s="1"/>
  <c r="I23" s="1"/>
  <c r="J23" s="1"/>
  <c r="D24" s="1"/>
  <c r="E24" s="1"/>
  <c r="F24" s="1"/>
  <c r="G24" s="1"/>
  <c r="H24" s="1"/>
  <c r="I24" s="1"/>
  <c r="J24" s="1"/>
  <c r="D25" s="1"/>
  <c r="E25" s="1"/>
  <c r="F25" s="1"/>
  <c r="G25" s="1"/>
  <c r="H25" s="1"/>
  <c r="I25" s="1"/>
  <c r="J25" s="1"/>
  <c r="D26" s="1"/>
  <c r="E26" s="1"/>
  <c r="F26" s="1"/>
  <c r="G26" s="1"/>
  <c r="H26" s="1"/>
  <c r="I26" s="1"/>
  <c r="J26" s="1"/>
  <c r="D27" s="1"/>
  <c r="E27" s="1"/>
  <c r="F27" s="1"/>
  <c r="G27" s="1"/>
  <c r="H27" s="1"/>
  <c r="I27" s="1"/>
  <c r="J27" s="1"/>
  <c r="D28" s="1"/>
  <c r="E28" s="1"/>
  <c r="F28" s="1"/>
  <c r="G28" s="1"/>
  <c r="H28" s="1"/>
  <c r="I28" s="1"/>
  <c r="J28" s="1"/>
  <c r="D29" s="1"/>
  <c r="E29" s="1"/>
  <c r="F29" s="1"/>
  <c r="G29" s="1"/>
  <c r="H29" s="1"/>
  <c r="I29" s="1"/>
  <c r="J29" s="1"/>
  <c r="D30" s="1"/>
  <c r="E30" s="1"/>
  <c r="F30" s="1"/>
  <c r="G30" s="1"/>
  <c r="H30" s="1"/>
  <c r="I30" s="1"/>
  <c r="J30" s="1"/>
  <c r="D31" s="1"/>
  <c r="E31" s="1"/>
  <c r="F31" s="1"/>
  <c r="G31" s="1"/>
  <c r="H31" s="1"/>
  <c r="I31" s="1"/>
  <c r="J31" s="1"/>
  <c r="D32" s="1"/>
  <c r="E32" s="1"/>
  <c r="F32" s="1"/>
  <c r="G32" s="1"/>
  <c r="H32" s="1"/>
  <c r="I32" s="1"/>
  <c r="J32" s="1"/>
  <c r="D33" s="1"/>
  <c r="E33" s="1"/>
  <c r="F33" s="1"/>
  <c r="G33" s="1"/>
  <c r="H33" s="1"/>
  <c r="I33" s="1"/>
  <c r="J33" s="1"/>
  <c r="D34" s="1"/>
  <c r="E34" s="1"/>
  <c r="F34" s="1"/>
  <c r="G34" s="1"/>
  <c r="H34" s="1"/>
  <c r="I34" s="1"/>
  <c r="J34" s="1"/>
  <c r="D35" s="1"/>
  <c r="E35" s="1"/>
  <c r="F35" s="1"/>
  <c r="G35" s="1"/>
  <c r="H35" s="1"/>
  <c r="I35" s="1"/>
  <c r="J35" s="1"/>
  <c r="D36" s="1"/>
  <c r="E36" s="1"/>
  <c r="F36" s="1"/>
  <c r="G36" s="1"/>
  <c r="H36" s="1"/>
  <c r="I36" s="1"/>
  <c r="J36" s="1"/>
  <c r="D37" s="1"/>
  <c r="E37" s="1"/>
  <c r="F37" s="1"/>
  <c r="G37" s="1"/>
  <c r="H37" s="1"/>
  <c r="I37" s="1"/>
  <c r="J37" s="1"/>
  <c r="D38" s="1"/>
  <c r="E38" s="1"/>
  <c r="F38" s="1"/>
  <c r="G38" s="1"/>
  <c r="H38" s="1"/>
  <c r="I38" s="1"/>
  <c r="J38" s="1"/>
  <c r="D39" s="1"/>
  <c r="E39" s="1"/>
  <c r="F39" s="1"/>
  <c r="G39" s="1"/>
  <c r="H39" s="1"/>
  <c r="I39" s="1"/>
  <c r="J39" s="1"/>
  <c r="D40" s="1"/>
  <c r="E40" s="1"/>
  <c r="F40" s="1"/>
  <c r="G40" s="1"/>
  <c r="H40" s="1"/>
  <c r="I40" s="1"/>
  <c r="J40" s="1"/>
  <c r="D41" s="1"/>
  <c r="E41" s="1"/>
  <c r="F41" s="1"/>
  <c r="G41" s="1"/>
  <c r="H41" s="1"/>
  <c r="I41" s="1"/>
  <c r="J41" s="1"/>
  <c r="D42" s="1"/>
  <c r="E42" s="1"/>
  <c r="F42" s="1"/>
  <c r="G42" s="1"/>
  <c r="H42" s="1"/>
  <c r="I42" s="1"/>
  <c r="J42" s="1"/>
  <c r="D43" s="1"/>
  <c r="E43" s="1"/>
  <c r="F43" s="1"/>
  <c r="G43" s="1"/>
  <c r="H43" s="1"/>
  <c r="I43" s="1"/>
  <c r="J43" s="1"/>
  <c r="D44" s="1"/>
  <c r="E44" s="1"/>
  <c r="F44" s="1"/>
  <c r="G44" s="1"/>
  <c r="H44" s="1"/>
  <c r="I44" s="1"/>
  <c r="J44" s="1"/>
  <c r="D45" s="1"/>
  <c r="E45" s="1"/>
  <c r="F45" s="1"/>
  <c r="G45" s="1"/>
  <c r="H45" s="1"/>
  <c r="I45" s="1"/>
  <c r="J45" s="1"/>
  <c r="D46" s="1"/>
  <c r="E46" s="1"/>
  <c r="F46" s="1"/>
  <c r="G46" s="1"/>
  <c r="H46" s="1"/>
  <c r="I46" s="1"/>
  <c r="J46" s="1"/>
  <c r="D47" s="1"/>
  <c r="E47" s="1"/>
  <c r="F47" s="1"/>
  <c r="G47" s="1"/>
  <c r="H47" s="1"/>
  <c r="I47" s="1"/>
  <c r="J47" s="1"/>
  <c r="D48" s="1"/>
  <c r="E48" s="1"/>
  <c r="F48" s="1"/>
  <c r="G48" s="1"/>
  <c r="H48" s="1"/>
  <c r="I48" s="1"/>
  <c r="J48" s="1"/>
  <c r="D49" s="1"/>
  <c r="E49" s="1"/>
  <c r="F49" s="1"/>
  <c r="G49" s="1"/>
  <c r="H49" s="1"/>
  <c r="I49" s="1"/>
  <c r="J49" s="1"/>
  <c r="D50" s="1"/>
  <c r="E50" s="1"/>
  <c r="F50" s="1"/>
  <c r="G50" s="1"/>
  <c r="H50" s="1"/>
  <c r="I50" s="1"/>
  <c r="J50" s="1"/>
  <c r="D51" s="1"/>
  <c r="E51" s="1"/>
  <c r="F51" s="1"/>
  <c r="G51" s="1"/>
  <c r="H51" s="1"/>
  <c r="I51" s="1"/>
  <c r="J51" s="1"/>
  <c r="D52" s="1"/>
  <c r="E52" s="1"/>
  <c r="F52" s="1"/>
  <c r="G52" s="1"/>
  <c r="H52" s="1"/>
  <c r="I52" s="1"/>
  <c r="J52" s="1"/>
  <c r="D53" s="1"/>
  <c r="E53" s="1"/>
  <c r="F53" s="1"/>
  <c r="G53" s="1"/>
  <c r="H53" s="1"/>
  <c r="I53" s="1"/>
  <c r="J53" s="1"/>
  <c r="D54" s="1"/>
  <c r="E54" s="1"/>
  <c r="F54" s="1"/>
  <c r="G54" s="1"/>
  <c r="H54" s="1"/>
  <c r="I54" s="1"/>
  <c r="J54" s="1"/>
  <c r="D55" s="1"/>
  <c r="E55" s="1"/>
  <c r="F55" s="1"/>
  <c r="G55" s="1"/>
  <c r="H55" s="1"/>
  <c r="I55" s="1"/>
  <c r="J55" s="1"/>
  <c r="D56" s="1"/>
  <c r="E56" s="1"/>
  <c r="F56" s="1"/>
  <c r="G56" s="1"/>
  <c r="H56" s="1"/>
  <c r="I56" s="1"/>
  <c r="J56" s="1"/>
  <c r="D57" s="1"/>
  <c r="E57" s="1"/>
  <c r="F57" s="1"/>
  <c r="G57" s="1"/>
  <c r="H57" s="1"/>
  <c r="I57" s="1"/>
  <c r="J57" s="1"/>
  <c r="A5"/>
  <c r="A6" l="1"/>
  <c r="B5"/>
  <c r="A7" l="1"/>
  <c r="B6"/>
  <c r="A8" l="1"/>
  <c r="B7"/>
  <c r="A9" l="1"/>
  <c r="B8"/>
  <c r="A10" l="1"/>
  <c r="B9"/>
  <c r="A11" l="1"/>
  <c r="B10"/>
  <c r="A12" l="1"/>
  <c r="B11"/>
  <c r="A13" l="1"/>
  <c r="B12"/>
  <c r="A14" l="1"/>
  <c r="B13"/>
  <c r="A15" l="1"/>
  <c r="B14"/>
  <c r="A16" l="1"/>
  <c r="B15"/>
  <c r="A17" l="1"/>
  <c r="B16"/>
  <c r="A18" l="1"/>
  <c r="B17"/>
  <c r="A19" l="1"/>
  <c r="B18"/>
  <c r="A20" l="1"/>
  <c r="B19"/>
  <c r="A21" l="1"/>
  <c r="B20"/>
  <c r="A22" l="1"/>
  <c r="B21"/>
  <c r="A23" l="1"/>
  <c r="B22"/>
  <c r="A24" l="1"/>
  <c r="B23"/>
  <c r="A25" l="1"/>
  <c r="B24"/>
  <c r="A26" l="1"/>
  <c r="B25"/>
  <c r="A27" l="1"/>
  <c r="B26"/>
  <c r="A28" l="1"/>
  <c r="B27"/>
  <c r="A29" l="1"/>
  <c r="B28"/>
  <c r="A30" l="1"/>
  <c r="B29"/>
  <c r="A31" l="1"/>
  <c r="B30"/>
  <c r="A32" l="1"/>
  <c r="B31"/>
  <c r="A33" l="1"/>
  <c r="B32"/>
  <c r="A34" l="1"/>
  <c r="B33"/>
  <c r="A35" l="1"/>
  <c r="B34"/>
  <c r="A36" l="1"/>
  <c r="B35"/>
  <c r="A37" l="1"/>
  <c r="B36"/>
  <c r="A38" l="1"/>
  <c r="B37"/>
  <c r="A39" l="1"/>
  <c r="B38"/>
  <c r="A40" l="1"/>
  <c r="B39"/>
  <c r="A41" l="1"/>
  <c r="B40"/>
  <c r="A42" l="1"/>
  <c r="B41"/>
  <c r="A43" l="1"/>
  <c r="B42"/>
  <c r="A44" l="1"/>
  <c r="B43"/>
  <c r="A45" l="1"/>
  <c r="B44"/>
  <c r="A46" l="1"/>
  <c r="B45"/>
  <c r="A47" l="1"/>
  <c r="B46"/>
  <c r="A48" l="1"/>
  <c r="B47"/>
  <c r="A49" l="1"/>
  <c r="B48"/>
  <c r="A50" l="1"/>
  <c r="B49"/>
  <c r="A51" l="1"/>
  <c r="B50"/>
  <c r="A52" l="1"/>
  <c r="B51"/>
  <c r="A53" l="1"/>
  <c r="B52"/>
  <c r="A54" l="1"/>
  <c r="B53"/>
  <c r="A55" l="1"/>
  <c r="B54"/>
  <c r="A56" l="1"/>
  <c r="B55"/>
  <c r="A57" l="1"/>
  <c r="B56"/>
  <c r="A58" l="1"/>
  <c r="B57"/>
  <c r="B11" i="989" l="1"/>
  <c r="T6" s="1"/>
  <c r="B8" i="985"/>
  <c r="H6" s="1"/>
  <c r="B10" i="991"/>
  <c r="P6" s="1"/>
  <c r="B11" i="986"/>
  <c r="T6" s="1"/>
  <c r="B10" i="995"/>
  <c r="P6" s="1"/>
  <c r="B11" i="993"/>
  <c r="T6" s="1"/>
  <c r="B11" i="990"/>
  <c r="T6" s="1"/>
  <c r="B11" i="988"/>
  <c r="T6" s="1"/>
  <c r="B7"/>
  <c r="D6" s="1"/>
  <c r="B10" i="990"/>
  <c r="P6" s="1"/>
  <c r="B9" i="993"/>
  <c r="L6" s="1"/>
  <c r="B11" i="996"/>
  <c r="T6" s="1"/>
  <c r="B9" i="992"/>
  <c r="L6" s="1"/>
  <c r="B9" i="991"/>
  <c r="L6" s="1"/>
  <c r="B7" i="993"/>
  <c r="D6" s="1"/>
  <c r="A2" i="992"/>
  <c r="K1" s="1"/>
  <c r="B11" i="985"/>
  <c r="T6" s="1"/>
  <c r="B10" i="988"/>
  <c r="P6" s="1"/>
  <c r="B11" i="992"/>
  <c r="T6" s="1"/>
  <c r="B11" i="994"/>
  <c r="T6" s="1"/>
  <c r="B9"/>
  <c r="L6" s="1"/>
  <c r="B10" i="985"/>
  <c r="P6" s="1"/>
  <c r="B7" i="987"/>
  <c r="D6" s="1"/>
  <c r="B10" i="986"/>
  <c r="P6" s="1"/>
  <c r="B9" i="987"/>
  <c r="L6" s="1"/>
  <c r="B9" i="989"/>
  <c r="L6" s="1"/>
  <c r="B8" i="994"/>
  <c r="H6" s="1"/>
  <c r="B9" i="996"/>
  <c r="L6" s="1"/>
  <c r="B7" i="994"/>
  <c r="D6" s="1"/>
  <c r="B8" i="996"/>
  <c r="H6" s="1"/>
  <c r="B9" i="988"/>
  <c r="L6" s="1"/>
  <c r="B10" i="996"/>
  <c r="P6" s="1"/>
  <c r="B8" i="995"/>
  <c r="H6" s="1"/>
  <c r="B7" i="996"/>
  <c r="D6" s="1"/>
  <c r="A2" i="990"/>
  <c r="K1" s="1"/>
  <c r="B11" i="991"/>
  <c r="T6" s="1"/>
  <c r="B7" i="990"/>
  <c r="D6" s="1"/>
  <c r="B7" i="985"/>
  <c r="D6" s="1"/>
  <c r="B9"/>
  <c r="L6" s="1"/>
  <c r="B8" i="991"/>
  <c r="H6" s="1"/>
  <c r="B9" i="986"/>
  <c r="L6" s="1"/>
  <c r="B11" i="987"/>
  <c r="T6" s="1"/>
  <c r="B7" i="991"/>
  <c r="D6" s="1"/>
  <c r="B8" i="993"/>
  <c r="H6" s="1"/>
  <c r="A2" i="996"/>
  <c r="K1" s="1"/>
  <c r="B10" i="993"/>
  <c r="P6" s="1"/>
  <c r="A2" i="995"/>
  <c r="K1" s="1"/>
  <c r="B8" i="987"/>
  <c r="H6" s="1"/>
  <c r="A2" i="988"/>
  <c r="K1" s="1"/>
  <c r="A2" i="986"/>
  <c r="K1" s="1"/>
  <c r="A2" i="987"/>
  <c r="K1" s="1"/>
  <c r="B8" i="989"/>
  <c r="H6" s="1"/>
  <c r="A2" i="985"/>
  <c r="K1" s="1"/>
  <c r="A2" i="993"/>
  <c r="K1" s="1"/>
  <c r="B7" i="986"/>
  <c r="D6" s="1"/>
  <c r="A2" i="991"/>
  <c r="K1" s="1"/>
  <c r="B9" i="990"/>
  <c r="L6" s="1"/>
  <c r="B11" i="995"/>
  <c r="T6" s="1"/>
  <c r="B10" i="994"/>
  <c r="P6" s="1"/>
  <c r="A2"/>
  <c r="K1" s="1"/>
  <c r="B7" i="989"/>
  <c r="D6" s="1"/>
  <c r="B7" i="995"/>
  <c r="D6" s="1"/>
  <c r="B8" i="988"/>
  <c r="H6" s="1"/>
  <c r="B8" i="986"/>
  <c r="H6" s="1"/>
  <c r="B10" i="989"/>
  <c r="P6" s="1"/>
  <c r="A2"/>
  <c r="K1" s="1"/>
  <c r="B8" i="990"/>
  <c r="H6" s="1"/>
  <c r="B8" i="992"/>
  <c r="H6" s="1"/>
  <c r="B10"/>
  <c r="P6" s="1"/>
  <c r="B9" i="995"/>
  <c r="L6" s="1"/>
  <c r="B10" i="987"/>
  <c r="P6" s="1"/>
  <c r="B7" i="992"/>
  <c r="D6" s="1"/>
  <c r="B8" i="5"/>
  <c r="H6" s="1"/>
  <c r="B11"/>
  <c r="T6" s="1"/>
  <c r="B7"/>
  <c r="D6" s="1"/>
  <c r="B10"/>
  <c r="P6" s="1"/>
  <c r="A2"/>
  <c r="K1" s="1"/>
  <c r="B9"/>
  <c r="L6" s="1"/>
</calcChain>
</file>

<file path=xl/sharedStrings.xml><?xml version="1.0" encoding="utf-8"?>
<sst xmlns="http://schemas.openxmlformats.org/spreadsheetml/2006/main" count="462" uniqueCount="48">
  <si>
    <t>HORAIRES</t>
  </si>
  <si>
    <t>KANGOO</t>
  </si>
  <si>
    <t>7H - 8H</t>
  </si>
  <si>
    <t>8H - 9H</t>
  </si>
  <si>
    <t>9H - 10H</t>
  </si>
  <si>
    <t>10H - 11H</t>
  </si>
  <si>
    <t>11H - 12H</t>
  </si>
  <si>
    <t>12H - 13H</t>
  </si>
  <si>
    <t>13H - 14H</t>
  </si>
  <si>
    <t>14H - 15H</t>
  </si>
  <si>
    <t>15H - 16H</t>
  </si>
  <si>
    <t>16H - 17H</t>
  </si>
  <si>
    <t>17H* - 18H</t>
  </si>
  <si>
    <t>18H* - 19H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</si>
  <si>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</si>
  <si>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</si>
  <si>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</si>
  <si>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</si>
  <si>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</si>
  <si>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</si>
  <si>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</si>
  <si>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</si>
  <si>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</si>
  <si>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</si>
  <si>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</si>
  <si>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</si>
  <si>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Lundi</t>
  </si>
  <si>
    <t>Mardi</t>
  </si>
  <si>
    <t>Mercredi</t>
  </si>
  <si>
    <t>Jeudi</t>
  </si>
  <si>
    <t>Vendredi</t>
  </si>
  <si>
    <t>Calendrier :</t>
  </si>
  <si>
    <t>Samedi</t>
  </si>
  <si>
    <t>Dimanche</t>
  </si>
  <si>
    <t>Mois sous revue :</t>
  </si>
  <si>
    <t>Semaine</t>
  </si>
  <si>
    <t>Retour vers l'accueil</t>
  </si>
  <si>
    <t>1 - SAISIR LA DATE POUR LA MISE A JOUR DU CALENDRIER (format jj/mm/aaaa) :</t>
  </si>
  <si>
    <t>2 - GENERATION DES ONGLETS :</t>
  </si>
  <si>
    <t xml:space="preserve">Cet onglet est réservé au service des moyens généraux. </t>
  </si>
  <si>
    <t>=&gt; les onglets relatifs à chacune des semaines sont générés, le fichier est sauvegardé dans le même répertoire.</t>
  </si>
  <si>
    <t>Date du jour</t>
  </si>
  <si>
    <t>semaine EXCEL</t>
  </si>
  <si>
    <t>semaine NORME ISO</t>
  </si>
  <si>
    <t>MOYENS GX</t>
  </si>
  <si>
    <t>oli</t>
  </si>
  <si>
    <t>poiu</t>
  </si>
  <si>
    <t>poi</t>
  </si>
</sst>
</file>

<file path=xl/styles.xml><?xml version="1.0" encoding="utf-8"?>
<styleSheet xmlns="http://schemas.openxmlformats.org/spreadsheetml/2006/main">
  <numFmts count="3">
    <numFmt numFmtId="164" formatCode="d"/>
    <numFmt numFmtId="165" formatCode="dd"/>
    <numFmt numFmtId="166" formatCode="dddd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 tint="0.14993743705557422"/>
      <name val="Cambria"/>
      <family val="2"/>
      <scheme val="major"/>
    </font>
    <font>
      <sz val="8"/>
      <color theme="1" tint="0.1499679555650502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 applyFill="0" applyBorder="0" applyProtection="0">
      <alignment horizontal="right" vertical="center"/>
    </xf>
    <xf numFmtId="0" fontId="7" fillId="0" borderId="0">
      <alignment vertical="center"/>
    </xf>
    <xf numFmtId="164" fontId="8" fillId="5" borderId="0" applyNumberFormat="0" applyFont="0" applyBorder="0" applyAlignment="0" applyProtection="0">
      <alignment horizontal="center"/>
    </xf>
  </cellStyleXfs>
  <cellXfs count="65">
    <xf numFmtId="0" fontId="0" fillId="0" borderId="0" xfId="0"/>
    <xf numFmtId="0" fontId="2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Alignment="1"/>
    <xf numFmtId="0" fontId="2" fillId="0" borderId="0" xfId="0" applyFont="1" applyAlignment="1"/>
    <xf numFmtId="0" fontId="4" fillId="3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0" borderId="0" xfId="0" applyFont="1" applyFill="1" applyAlignment="1"/>
    <xf numFmtId="0" fontId="1" fillId="0" borderId="0" xfId="0" applyFont="1" applyAlignment="1">
      <alignment horizontal="left" vertic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9" fillId="6" borderId="0" xfId="0" applyFont="1" applyFill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165" fontId="9" fillId="6" borderId="0" xfId="0" applyNumberFormat="1" applyFont="1" applyFill="1" applyProtection="1">
      <protection locked="0"/>
    </xf>
    <xf numFmtId="14" fontId="10" fillId="2" borderId="0" xfId="0" applyNumberFormat="1" applyFont="1" applyFill="1"/>
    <xf numFmtId="0" fontId="11" fillId="8" borderId="0" xfId="0" applyFont="1" applyFill="1"/>
    <xf numFmtId="0" fontId="13" fillId="0" borderId="0" xfId="0" quotePrefix="1" applyFont="1"/>
    <xf numFmtId="14" fontId="0" fillId="0" borderId="0" xfId="0" applyNumberFormat="1"/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 wrapText="1"/>
    </xf>
    <xf numFmtId="0" fontId="12" fillId="7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4">
    <cellStyle name="Banner" xfId="3"/>
    <cellStyle name="Input Label" xfId="1"/>
    <cellStyle name="Normal" xfId="0" builtinId="0"/>
    <cellStyle name="Tip" xfId="2"/>
  </cellStyles>
  <dxfs count="3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2143125</xdr:colOff>
      <xdr:row>10</xdr:row>
      <xdr:rowOff>9525</xdr:rowOff>
    </xdr:from>
    <xdr:to>
      <xdr:col>2</xdr:col>
      <xdr:colOff>752475</xdr:colOff>
      <xdr:row>13</xdr:row>
      <xdr:rowOff>142875</xdr:rowOff>
    </xdr:to>
    <xdr:sp macro="[0]!CONFIRMATION_GENERATION_ONGLETS" textlink="">
      <xdr:nvSpPr>
        <xdr:cNvPr id="3" name="ZoneTexte 2"/>
        <xdr:cNvSpPr txBox="1"/>
      </xdr:nvSpPr>
      <xdr:spPr>
        <a:xfrm>
          <a:off x="2143125" y="2257425"/>
          <a:ext cx="2847975" cy="7048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/>
            <a:t>Génération des </a:t>
          </a:r>
          <a:r>
            <a:rPr lang="fr-FR" sz="1500" baseline="0"/>
            <a:t>onglets</a:t>
          </a:r>
          <a:endParaRPr lang="fr-FR" sz="15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5263" y="54767"/>
          <a:ext cx="4226719" cy="61674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21468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11" name="ZoneTexte 10"/>
        <xdr:cNvSpPr txBox="1"/>
      </xdr:nvSpPr>
      <xdr:spPr>
        <a:xfrm>
          <a:off x="10084511" y="6293643"/>
          <a:ext cx="4536281" cy="7973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3200" y="7203279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13" name="Image 1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5384" y="7227092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14" name="ZoneTexte 13"/>
        <xdr:cNvSpPr txBox="1"/>
      </xdr:nvSpPr>
      <xdr:spPr>
        <a:xfrm>
          <a:off x="297668" y="6300786"/>
          <a:ext cx="4536000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7323" y="6298405"/>
          <a:ext cx="4536000" cy="1202533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4" name="Image 3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17" y="7679530"/>
          <a:ext cx="1987733" cy="216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6"/>
  <sheetViews>
    <sheetView showGridLines="0" workbookViewId="0">
      <selection activeCell="F15" sqref="F15"/>
    </sheetView>
  </sheetViews>
  <sheetFormatPr baseColWidth="10" defaultRowHeight="15"/>
  <cols>
    <col min="1" max="1" width="42.42578125" bestFit="1" customWidth="1"/>
    <col min="2" max="2" width="21.140625" bestFit="1" customWidth="1"/>
  </cols>
  <sheetData>
    <row r="1" spans="1:6" ht="45.75" customHeight="1">
      <c r="A1" s="57" t="s">
        <v>39</v>
      </c>
      <c r="B1" s="57"/>
      <c r="C1" s="57"/>
      <c r="D1" s="57"/>
      <c r="E1" s="57"/>
      <c r="F1" s="57"/>
    </row>
    <row r="4" spans="1:6">
      <c r="A4" s="41" t="s">
        <v>37</v>
      </c>
      <c r="B4" s="41"/>
      <c r="C4" s="41"/>
      <c r="D4" s="41"/>
      <c r="E4" s="41"/>
      <c r="F4" s="41"/>
    </row>
    <row r="6" spans="1:6" ht="26.25">
      <c r="B6" s="40">
        <v>42370</v>
      </c>
    </row>
    <row r="9" spans="1:6">
      <c r="A9" s="41" t="s">
        <v>38</v>
      </c>
      <c r="B9" s="41"/>
      <c r="C9" s="41"/>
      <c r="D9" s="41"/>
      <c r="E9" s="41"/>
      <c r="F9" s="41"/>
    </row>
    <row r="16" spans="1:6">
      <c r="A16" s="42" t="s">
        <v>40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MASQUE</v>
      </c>
      <c r="C1" s="1"/>
      <c r="D1" s="1"/>
      <c r="E1" s="2"/>
      <c r="F1" s="2"/>
      <c r="G1" s="2"/>
      <c r="H1" s="2"/>
      <c r="I1" s="2"/>
      <c r="J1" s="2"/>
      <c r="K1" s="62" t="e">
        <f ca="1">"PLANNING VEHICULES "&amp;A2&amp;" "&amp;A3</f>
        <v>#N/A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e">
        <f ca="1">VLOOKUP(B1,Calendrier!B:H,2,FALSE)</f>
        <v>#N/A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e">
        <f ca="1">"LUNDI "&amp;B7</f>
        <v>#N/A</v>
      </c>
      <c r="E6" s="59"/>
      <c r="F6" s="59"/>
      <c r="G6" s="60"/>
      <c r="H6" s="58" t="e">
        <f ca="1">"MARDI "&amp;B8</f>
        <v>#N/A</v>
      </c>
      <c r="I6" s="59"/>
      <c r="J6" s="59"/>
      <c r="K6" s="60"/>
      <c r="L6" s="58" t="e">
        <f ca="1">"MERCREDI "&amp;B9</f>
        <v>#N/A</v>
      </c>
      <c r="M6" s="59"/>
      <c r="N6" s="59"/>
      <c r="O6" s="60"/>
      <c r="P6" s="58" t="e">
        <f ca="1">"JEUDI "&amp;B10</f>
        <v>#N/A</v>
      </c>
      <c r="Q6" s="59"/>
      <c r="R6" s="59"/>
      <c r="S6" s="60"/>
      <c r="T6" s="58" t="e">
        <f ca="1">"VENDREDI "&amp;B11</f>
        <v>#N/A</v>
      </c>
      <c r="U6" s="59"/>
      <c r="V6" s="59"/>
      <c r="W6" s="60"/>
    </row>
    <row r="7" spans="1:23" s="8" customFormat="1" ht="30" customHeight="1">
      <c r="A7" s="30" t="s">
        <v>26</v>
      </c>
      <c r="B7" s="31" t="e">
        <f ca="1">TEXT(VLOOKUP($B$1,Calendrier!B:H,3,FALSE),"jj")</f>
        <v>#N/A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e">
        <f ca="1">TEXT(VLOOKUP($B$1,Calendrier!B:H,4,FALSE),"jj")</f>
        <v>#N/A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e">
        <f ca="1">TEXT(VLOOKUP($B$1,Calendrier!B:H,5,FALSE),"jj")</f>
        <v>#N/A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e">
        <f ca="1">TEXT(VLOOKUP($B$1,Calendrier!B:H,6,FALSE),"jj")</f>
        <v>#N/A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e">
        <f ca="1">TEXT(VLOOKUP($B$1,Calendrier!B:H,7,FALSE),"jj")</f>
        <v>#N/A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38" priority="1" operator="equal">
      <formula>"FERIE"</formula>
    </cfRule>
    <cfRule type="containsBlanks" dxfId="37" priority="2">
      <formula>LEN(TRIM(D8))=0</formula>
    </cfRule>
    <cfRule type="notContainsBlanks" dxfId="36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76"/>
  <sheetViews>
    <sheetView workbookViewId="0">
      <selection activeCell="N19" sqref="N19"/>
    </sheetView>
  </sheetViews>
  <sheetFormatPr baseColWidth="10" defaultRowHeight="15"/>
  <cols>
    <col min="1" max="1" width="11.42578125" customWidth="1"/>
    <col min="11" max="11" width="2.5703125" customWidth="1"/>
    <col min="12" max="12" width="19.28515625" bestFit="1" customWidth="1"/>
  </cols>
  <sheetData>
    <row r="1" spans="1:14">
      <c r="B1" s="33" t="s">
        <v>31</v>
      </c>
      <c r="C1" s="34">
        <f>'Mise à jour annuelle'!B6</f>
        <v>42370</v>
      </c>
      <c r="D1" s="35" t="str">
        <f>TEXT(C1,"jjjj")</f>
        <v>vendredi</v>
      </c>
      <c r="E1" s="33" t="str">
        <f>TEXT(C1,"aaaa")</f>
        <v>2016</v>
      </c>
      <c r="F1" s="33"/>
      <c r="G1" s="33"/>
      <c r="H1" s="33"/>
      <c r="I1" s="33"/>
      <c r="J1" s="33"/>
      <c r="L1" t="s">
        <v>41</v>
      </c>
      <c r="M1" s="43">
        <f ca="1">TODAY()</f>
        <v>41958</v>
      </c>
    </row>
    <row r="2" spans="1:14">
      <c r="B2" s="33"/>
      <c r="C2" s="34"/>
      <c r="D2" s="35"/>
      <c r="E2" s="33"/>
      <c r="F2" s="33"/>
      <c r="G2" s="33"/>
      <c r="H2" s="33"/>
      <c r="I2" s="33"/>
      <c r="J2" s="33"/>
      <c r="L2" t="s">
        <v>42</v>
      </c>
      <c r="M2">
        <f ca="1">WEEKNUM(M1)</f>
        <v>46</v>
      </c>
      <c r="N2" t="str">
        <f ca="1">"Semaine "&amp;VALUE(M2)</f>
        <v>Semaine 46</v>
      </c>
    </row>
    <row r="3" spans="1:14">
      <c r="A3" t="s">
        <v>35</v>
      </c>
      <c r="B3" s="33"/>
      <c r="C3" s="33"/>
      <c r="D3" s="33" t="s">
        <v>26</v>
      </c>
      <c r="E3" s="33" t="s">
        <v>27</v>
      </c>
      <c r="F3" s="33" t="s">
        <v>28</v>
      </c>
      <c r="G3" s="33" t="s">
        <v>29</v>
      </c>
      <c r="H3" s="33" t="s">
        <v>30</v>
      </c>
      <c r="I3" s="36" t="s">
        <v>32</v>
      </c>
      <c r="J3" s="36" t="s">
        <v>33</v>
      </c>
      <c r="L3" t="s">
        <v>43</v>
      </c>
      <c r="M3">
        <f ca="1">INT(MOD(INT((M1-2)/7)+0.6,52+5/28))+1</f>
        <v>46</v>
      </c>
      <c r="N3" t="str">
        <f ca="1">"Semaine "&amp;VALUE(M3)</f>
        <v>Semaine 46</v>
      </c>
    </row>
    <row r="4" spans="1:14">
      <c r="B4" s="33"/>
      <c r="C4" s="33"/>
      <c r="D4" s="37" t="str">
        <f t="shared" ref="D4:J4" si="0">IF(D3=$D$1,$C$1,"")</f>
        <v/>
      </c>
      <c r="E4" s="37" t="str">
        <f t="shared" si="0"/>
        <v/>
      </c>
      <c r="F4" s="37" t="str">
        <f t="shared" si="0"/>
        <v/>
      </c>
      <c r="G4" s="37" t="str">
        <f t="shared" si="0"/>
        <v/>
      </c>
      <c r="H4" s="37">
        <f t="shared" si="0"/>
        <v>42370</v>
      </c>
      <c r="I4" s="37" t="str">
        <f t="shared" si="0"/>
        <v/>
      </c>
      <c r="J4" s="37" t="str">
        <f t="shared" si="0"/>
        <v/>
      </c>
    </row>
    <row r="5" spans="1:14">
      <c r="A5" s="33" t="str">
        <f>IF(G5="","0","1")</f>
        <v>0</v>
      </c>
      <c r="B5" s="33" t="str">
        <f>$A$3&amp;" "&amp;A5</f>
        <v>Semaine 0</v>
      </c>
      <c r="C5" s="38" t="s">
        <v>14</v>
      </c>
      <c r="D5" s="37" t="str">
        <f>IF(D3=$D$1,C1,"")</f>
        <v/>
      </c>
      <c r="E5" s="37" t="str">
        <f t="shared" ref="E5:J5" si="1">IF(D5&lt;&gt;"",SUM(D5,1),IF(E3=$D$1,$C$1,""))</f>
        <v/>
      </c>
      <c r="F5" s="37" t="str">
        <f t="shared" si="1"/>
        <v/>
      </c>
      <c r="G5" s="37" t="str">
        <f t="shared" si="1"/>
        <v/>
      </c>
      <c r="H5" s="37">
        <f t="shared" si="1"/>
        <v>42370</v>
      </c>
      <c r="I5" s="39">
        <f t="shared" si="1"/>
        <v>42371</v>
      </c>
      <c r="J5" s="39">
        <f t="shared" si="1"/>
        <v>42372</v>
      </c>
    </row>
    <row r="6" spans="1:14">
      <c r="A6">
        <f>A5+1</f>
        <v>1</v>
      </c>
      <c r="B6" s="33" t="str">
        <f t="shared" ref="B6:B57" si="2">$A$3&amp;" "&amp;A6</f>
        <v>Semaine 1</v>
      </c>
      <c r="C6" s="38" t="s">
        <v>14</v>
      </c>
      <c r="D6" s="37">
        <f>J5+1</f>
        <v>42373</v>
      </c>
      <c r="E6" s="37">
        <f>D6+1</f>
        <v>42374</v>
      </c>
      <c r="F6" s="37">
        <f t="shared" ref="F6:J9" si="3">E6+1</f>
        <v>42375</v>
      </c>
      <c r="G6" s="37">
        <f t="shared" si="3"/>
        <v>42376</v>
      </c>
      <c r="H6" s="37">
        <f t="shared" si="3"/>
        <v>42377</v>
      </c>
      <c r="I6" s="39">
        <f t="shared" si="3"/>
        <v>42378</v>
      </c>
      <c r="J6" s="39">
        <f t="shared" si="3"/>
        <v>42379</v>
      </c>
    </row>
    <row r="7" spans="1:14">
      <c r="A7">
        <f t="shared" ref="A7:A57" si="4">A6+1</f>
        <v>2</v>
      </c>
      <c r="B7" s="33" t="str">
        <f t="shared" si="2"/>
        <v>Semaine 2</v>
      </c>
      <c r="C7" s="38" t="s">
        <v>14</v>
      </c>
      <c r="D7" s="37">
        <f>J6+1</f>
        <v>42380</v>
      </c>
      <c r="E7" s="37">
        <f>D7+1</f>
        <v>42381</v>
      </c>
      <c r="F7" s="37">
        <f t="shared" si="3"/>
        <v>42382</v>
      </c>
      <c r="G7" s="37">
        <f t="shared" si="3"/>
        <v>42383</v>
      </c>
      <c r="H7" s="37">
        <f t="shared" si="3"/>
        <v>42384</v>
      </c>
      <c r="I7" s="39">
        <f t="shared" si="3"/>
        <v>42385</v>
      </c>
      <c r="J7" s="39">
        <f t="shared" si="3"/>
        <v>42386</v>
      </c>
    </row>
    <row r="8" spans="1:14">
      <c r="A8">
        <f t="shared" si="4"/>
        <v>3</v>
      </c>
      <c r="B8" s="33" t="str">
        <f t="shared" si="2"/>
        <v>Semaine 3</v>
      </c>
      <c r="C8" s="38" t="s">
        <v>14</v>
      </c>
      <c r="D8" s="37">
        <f t="shared" ref="D8:D57" si="5">J7+1</f>
        <v>42387</v>
      </c>
      <c r="E8" s="37">
        <f>D8+1</f>
        <v>42388</v>
      </c>
      <c r="F8" s="37">
        <f t="shared" si="3"/>
        <v>42389</v>
      </c>
      <c r="G8" s="37">
        <f t="shared" si="3"/>
        <v>42390</v>
      </c>
      <c r="H8" s="37">
        <f t="shared" si="3"/>
        <v>42391</v>
      </c>
      <c r="I8" s="39">
        <f t="shared" si="3"/>
        <v>42392</v>
      </c>
      <c r="J8" s="39">
        <f t="shared" si="3"/>
        <v>42393</v>
      </c>
    </row>
    <row r="9" spans="1:14">
      <c r="A9">
        <f t="shared" si="4"/>
        <v>4</v>
      </c>
      <c r="B9" s="33" t="str">
        <f t="shared" si="2"/>
        <v>Semaine 4</v>
      </c>
      <c r="C9" s="38" t="s">
        <v>14</v>
      </c>
      <c r="D9" s="37">
        <f t="shared" si="5"/>
        <v>42394</v>
      </c>
      <c r="E9" s="37">
        <f>D9+1</f>
        <v>42395</v>
      </c>
      <c r="F9" s="37">
        <f t="shared" si="3"/>
        <v>42396</v>
      </c>
      <c r="G9" s="37">
        <f t="shared" si="3"/>
        <v>42397</v>
      </c>
      <c r="H9" s="37">
        <f t="shared" si="3"/>
        <v>42398</v>
      </c>
      <c r="I9" s="39">
        <f t="shared" si="3"/>
        <v>42399</v>
      </c>
      <c r="J9" s="39">
        <f t="shared" si="3"/>
        <v>42400</v>
      </c>
    </row>
    <row r="10" spans="1:14">
      <c r="A10">
        <f t="shared" si="4"/>
        <v>5</v>
      </c>
      <c r="B10" s="33" t="str">
        <f t="shared" si="2"/>
        <v>Semaine 5</v>
      </c>
      <c r="C10" s="38" t="s">
        <v>15</v>
      </c>
      <c r="D10" s="37">
        <f t="shared" si="5"/>
        <v>42401</v>
      </c>
      <c r="E10" s="37">
        <f t="shared" ref="E10:J25" si="6">D10+1</f>
        <v>42402</v>
      </c>
      <c r="F10" s="37">
        <f t="shared" si="6"/>
        <v>42403</v>
      </c>
      <c r="G10" s="37">
        <f t="shared" si="6"/>
        <v>42404</v>
      </c>
      <c r="H10" s="37">
        <f t="shared" si="6"/>
        <v>42405</v>
      </c>
      <c r="I10" s="39">
        <f t="shared" si="6"/>
        <v>42406</v>
      </c>
      <c r="J10" s="39">
        <f t="shared" si="6"/>
        <v>42407</v>
      </c>
    </row>
    <row r="11" spans="1:14">
      <c r="A11">
        <f t="shared" si="4"/>
        <v>6</v>
      </c>
      <c r="B11" s="33" t="str">
        <f t="shared" si="2"/>
        <v>Semaine 6</v>
      </c>
      <c r="C11" s="38" t="s">
        <v>15</v>
      </c>
      <c r="D11" s="37">
        <f t="shared" si="5"/>
        <v>42408</v>
      </c>
      <c r="E11" s="37">
        <f t="shared" si="6"/>
        <v>42409</v>
      </c>
      <c r="F11" s="37">
        <f t="shared" si="6"/>
        <v>42410</v>
      </c>
      <c r="G11" s="37">
        <f t="shared" si="6"/>
        <v>42411</v>
      </c>
      <c r="H11" s="37">
        <f t="shared" si="6"/>
        <v>42412</v>
      </c>
      <c r="I11" s="39">
        <f t="shared" si="6"/>
        <v>42413</v>
      </c>
      <c r="J11" s="39">
        <f t="shared" si="6"/>
        <v>42414</v>
      </c>
    </row>
    <row r="12" spans="1:14">
      <c r="A12">
        <f t="shared" si="4"/>
        <v>7</v>
      </c>
      <c r="B12" s="33" t="str">
        <f t="shared" si="2"/>
        <v>Semaine 7</v>
      </c>
      <c r="C12" s="38" t="s">
        <v>15</v>
      </c>
      <c r="D12" s="37">
        <f t="shared" si="5"/>
        <v>42415</v>
      </c>
      <c r="E12" s="37">
        <f t="shared" si="6"/>
        <v>42416</v>
      </c>
      <c r="F12" s="37">
        <f t="shared" si="6"/>
        <v>42417</v>
      </c>
      <c r="G12" s="37">
        <f t="shared" si="6"/>
        <v>42418</v>
      </c>
      <c r="H12" s="37">
        <f t="shared" si="6"/>
        <v>42419</v>
      </c>
      <c r="I12" s="39">
        <f t="shared" si="6"/>
        <v>42420</v>
      </c>
      <c r="J12" s="39">
        <f t="shared" si="6"/>
        <v>42421</v>
      </c>
    </row>
    <row r="13" spans="1:14">
      <c r="A13">
        <f t="shared" si="4"/>
        <v>8</v>
      </c>
      <c r="B13" s="33" t="str">
        <f t="shared" si="2"/>
        <v>Semaine 8</v>
      </c>
      <c r="C13" s="38" t="s">
        <v>15</v>
      </c>
      <c r="D13" s="37">
        <f t="shared" si="5"/>
        <v>42422</v>
      </c>
      <c r="E13" s="37">
        <f t="shared" si="6"/>
        <v>42423</v>
      </c>
      <c r="F13" s="37">
        <f t="shared" si="6"/>
        <v>42424</v>
      </c>
      <c r="G13" s="37">
        <f t="shared" si="6"/>
        <v>42425</v>
      </c>
      <c r="H13" s="37">
        <f t="shared" si="6"/>
        <v>42426</v>
      </c>
      <c r="I13" s="39">
        <f t="shared" si="6"/>
        <v>42427</v>
      </c>
      <c r="J13" s="39">
        <f t="shared" si="6"/>
        <v>42428</v>
      </c>
    </row>
    <row r="14" spans="1:14">
      <c r="A14">
        <f t="shared" si="4"/>
        <v>9</v>
      </c>
      <c r="B14" s="33" t="str">
        <f t="shared" si="2"/>
        <v>Semaine 9</v>
      </c>
      <c r="C14" s="38" t="s">
        <v>16</v>
      </c>
      <c r="D14" s="37">
        <f t="shared" si="5"/>
        <v>42429</v>
      </c>
      <c r="E14" s="37">
        <f t="shared" si="6"/>
        <v>42430</v>
      </c>
      <c r="F14" s="37">
        <f t="shared" si="6"/>
        <v>42431</v>
      </c>
      <c r="G14" s="37">
        <f t="shared" si="6"/>
        <v>42432</v>
      </c>
      <c r="H14" s="37">
        <f t="shared" si="6"/>
        <v>42433</v>
      </c>
      <c r="I14" s="39">
        <f t="shared" si="6"/>
        <v>42434</v>
      </c>
      <c r="J14" s="39">
        <f t="shared" si="6"/>
        <v>42435</v>
      </c>
    </row>
    <row r="15" spans="1:14">
      <c r="A15">
        <f t="shared" si="4"/>
        <v>10</v>
      </c>
      <c r="B15" s="33" t="str">
        <f t="shared" si="2"/>
        <v>Semaine 10</v>
      </c>
      <c r="C15" s="38" t="s">
        <v>16</v>
      </c>
      <c r="D15" s="37">
        <f t="shared" si="5"/>
        <v>42436</v>
      </c>
      <c r="E15" s="37">
        <f t="shared" si="6"/>
        <v>42437</v>
      </c>
      <c r="F15" s="37">
        <f t="shared" si="6"/>
        <v>42438</v>
      </c>
      <c r="G15" s="37">
        <f t="shared" si="6"/>
        <v>42439</v>
      </c>
      <c r="H15" s="37">
        <f t="shared" si="6"/>
        <v>42440</v>
      </c>
      <c r="I15" s="39">
        <f t="shared" si="6"/>
        <v>42441</v>
      </c>
      <c r="J15" s="39">
        <f t="shared" si="6"/>
        <v>42442</v>
      </c>
    </row>
    <row r="16" spans="1:14">
      <c r="A16">
        <f t="shared" si="4"/>
        <v>11</v>
      </c>
      <c r="B16" s="33" t="str">
        <f t="shared" si="2"/>
        <v>Semaine 11</v>
      </c>
      <c r="C16" s="38" t="s">
        <v>16</v>
      </c>
      <c r="D16" s="37">
        <f t="shared" si="5"/>
        <v>42443</v>
      </c>
      <c r="E16" s="37">
        <f t="shared" si="6"/>
        <v>42444</v>
      </c>
      <c r="F16" s="37">
        <f t="shared" si="6"/>
        <v>42445</v>
      </c>
      <c r="G16" s="37">
        <f t="shared" si="6"/>
        <v>42446</v>
      </c>
      <c r="H16" s="37">
        <f t="shared" si="6"/>
        <v>42447</v>
      </c>
      <c r="I16" s="39">
        <f t="shared" si="6"/>
        <v>42448</v>
      </c>
      <c r="J16" s="39">
        <f t="shared" si="6"/>
        <v>42449</v>
      </c>
    </row>
    <row r="17" spans="1:10">
      <c r="A17">
        <f t="shared" si="4"/>
        <v>12</v>
      </c>
      <c r="B17" s="33" t="str">
        <f t="shared" si="2"/>
        <v>Semaine 12</v>
      </c>
      <c r="C17" s="38" t="s">
        <v>16</v>
      </c>
      <c r="D17" s="37">
        <f t="shared" si="5"/>
        <v>42450</v>
      </c>
      <c r="E17" s="37">
        <f t="shared" si="6"/>
        <v>42451</v>
      </c>
      <c r="F17" s="37">
        <f t="shared" si="6"/>
        <v>42452</v>
      </c>
      <c r="G17" s="37">
        <f t="shared" si="6"/>
        <v>42453</v>
      </c>
      <c r="H17" s="37">
        <f t="shared" si="6"/>
        <v>42454</v>
      </c>
      <c r="I17" s="39">
        <f t="shared" si="6"/>
        <v>42455</v>
      </c>
      <c r="J17" s="39">
        <f t="shared" si="6"/>
        <v>42456</v>
      </c>
    </row>
    <row r="18" spans="1:10">
      <c r="A18">
        <f t="shared" si="4"/>
        <v>13</v>
      </c>
      <c r="B18" s="33" t="str">
        <f t="shared" si="2"/>
        <v>Semaine 13</v>
      </c>
      <c r="C18" s="38" t="s">
        <v>17</v>
      </c>
      <c r="D18" s="37">
        <f t="shared" si="5"/>
        <v>42457</v>
      </c>
      <c r="E18" s="37">
        <f t="shared" si="6"/>
        <v>42458</v>
      </c>
      <c r="F18" s="37">
        <f t="shared" si="6"/>
        <v>42459</v>
      </c>
      <c r="G18" s="37">
        <f t="shared" si="6"/>
        <v>42460</v>
      </c>
      <c r="H18" s="37">
        <f t="shared" si="6"/>
        <v>42461</v>
      </c>
      <c r="I18" s="39">
        <f t="shared" si="6"/>
        <v>42462</v>
      </c>
      <c r="J18" s="39">
        <f t="shared" si="6"/>
        <v>42463</v>
      </c>
    </row>
    <row r="19" spans="1:10">
      <c r="A19">
        <f t="shared" si="4"/>
        <v>14</v>
      </c>
      <c r="B19" s="33" t="str">
        <f t="shared" si="2"/>
        <v>Semaine 14</v>
      </c>
      <c r="C19" s="38" t="s">
        <v>17</v>
      </c>
      <c r="D19" s="37">
        <f t="shared" si="5"/>
        <v>42464</v>
      </c>
      <c r="E19" s="37">
        <f t="shared" si="6"/>
        <v>42465</v>
      </c>
      <c r="F19" s="37">
        <f t="shared" si="6"/>
        <v>42466</v>
      </c>
      <c r="G19" s="37">
        <f t="shared" si="6"/>
        <v>42467</v>
      </c>
      <c r="H19" s="37">
        <f t="shared" si="6"/>
        <v>42468</v>
      </c>
      <c r="I19" s="39">
        <f t="shared" si="6"/>
        <v>42469</v>
      </c>
      <c r="J19" s="39">
        <f t="shared" si="6"/>
        <v>42470</v>
      </c>
    </row>
    <row r="20" spans="1:10">
      <c r="A20">
        <f t="shared" si="4"/>
        <v>15</v>
      </c>
      <c r="B20" s="33" t="str">
        <f t="shared" si="2"/>
        <v>Semaine 15</v>
      </c>
      <c r="C20" s="38" t="s">
        <v>17</v>
      </c>
      <c r="D20" s="37">
        <f t="shared" si="5"/>
        <v>42471</v>
      </c>
      <c r="E20" s="37">
        <f t="shared" si="6"/>
        <v>42472</v>
      </c>
      <c r="F20" s="37">
        <f t="shared" si="6"/>
        <v>42473</v>
      </c>
      <c r="G20" s="37">
        <f t="shared" si="6"/>
        <v>42474</v>
      </c>
      <c r="H20" s="37">
        <f t="shared" si="6"/>
        <v>42475</v>
      </c>
      <c r="I20" s="39">
        <f t="shared" si="6"/>
        <v>42476</v>
      </c>
      <c r="J20" s="39">
        <f t="shared" si="6"/>
        <v>42477</v>
      </c>
    </row>
    <row r="21" spans="1:10">
      <c r="A21">
        <f t="shared" si="4"/>
        <v>16</v>
      </c>
      <c r="B21" s="33" t="str">
        <f t="shared" si="2"/>
        <v>Semaine 16</v>
      </c>
      <c r="C21" s="38" t="s">
        <v>17</v>
      </c>
      <c r="D21" s="37">
        <f t="shared" si="5"/>
        <v>42478</v>
      </c>
      <c r="E21" s="37">
        <f t="shared" si="6"/>
        <v>42479</v>
      </c>
      <c r="F21" s="37">
        <f t="shared" si="6"/>
        <v>42480</v>
      </c>
      <c r="G21" s="37">
        <f t="shared" si="6"/>
        <v>42481</v>
      </c>
      <c r="H21" s="37">
        <f t="shared" si="6"/>
        <v>42482</v>
      </c>
      <c r="I21" s="39">
        <f t="shared" si="6"/>
        <v>42483</v>
      </c>
      <c r="J21" s="39">
        <f t="shared" si="6"/>
        <v>42484</v>
      </c>
    </row>
    <row r="22" spans="1:10">
      <c r="A22">
        <f t="shared" si="4"/>
        <v>17</v>
      </c>
      <c r="B22" s="33" t="str">
        <f t="shared" si="2"/>
        <v>Semaine 17</v>
      </c>
      <c r="C22" s="38" t="s">
        <v>17</v>
      </c>
      <c r="D22" s="37">
        <f t="shared" si="5"/>
        <v>42485</v>
      </c>
      <c r="E22" s="37">
        <f t="shared" si="6"/>
        <v>42486</v>
      </c>
      <c r="F22" s="37">
        <f t="shared" si="6"/>
        <v>42487</v>
      </c>
      <c r="G22" s="37">
        <f t="shared" si="6"/>
        <v>42488</v>
      </c>
      <c r="H22" s="37">
        <f t="shared" si="6"/>
        <v>42489</v>
      </c>
      <c r="I22" s="39">
        <f t="shared" si="6"/>
        <v>42490</v>
      </c>
      <c r="J22" s="39">
        <f t="shared" si="6"/>
        <v>42491</v>
      </c>
    </row>
    <row r="23" spans="1:10">
      <c r="A23">
        <f t="shared" si="4"/>
        <v>18</v>
      </c>
      <c r="B23" s="33" t="str">
        <f t="shared" si="2"/>
        <v>Semaine 18</v>
      </c>
      <c r="C23" s="38" t="s">
        <v>18</v>
      </c>
      <c r="D23" s="37">
        <f t="shared" si="5"/>
        <v>42492</v>
      </c>
      <c r="E23" s="37">
        <f t="shared" si="6"/>
        <v>42493</v>
      </c>
      <c r="F23" s="37">
        <f t="shared" si="6"/>
        <v>42494</v>
      </c>
      <c r="G23" s="37">
        <f t="shared" si="6"/>
        <v>42495</v>
      </c>
      <c r="H23" s="37">
        <f t="shared" si="6"/>
        <v>42496</v>
      </c>
      <c r="I23" s="39">
        <f t="shared" si="6"/>
        <v>42497</v>
      </c>
      <c r="J23" s="39">
        <f t="shared" si="6"/>
        <v>42498</v>
      </c>
    </row>
    <row r="24" spans="1:10">
      <c r="A24">
        <f t="shared" si="4"/>
        <v>19</v>
      </c>
      <c r="B24" s="33" t="str">
        <f t="shared" si="2"/>
        <v>Semaine 19</v>
      </c>
      <c r="C24" s="38" t="s">
        <v>18</v>
      </c>
      <c r="D24" s="37">
        <f t="shared" si="5"/>
        <v>42499</v>
      </c>
      <c r="E24" s="37">
        <f t="shared" si="6"/>
        <v>42500</v>
      </c>
      <c r="F24" s="37">
        <f t="shared" si="6"/>
        <v>42501</v>
      </c>
      <c r="G24" s="37">
        <f t="shared" si="6"/>
        <v>42502</v>
      </c>
      <c r="H24" s="37">
        <f t="shared" si="6"/>
        <v>42503</v>
      </c>
      <c r="I24" s="39">
        <f t="shared" si="6"/>
        <v>42504</v>
      </c>
      <c r="J24" s="39">
        <f t="shared" si="6"/>
        <v>42505</v>
      </c>
    </row>
    <row r="25" spans="1:10">
      <c r="A25">
        <f t="shared" si="4"/>
        <v>20</v>
      </c>
      <c r="B25" s="33" t="str">
        <f t="shared" si="2"/>
        <v>Semaine 20</v>
      </c>
      <c r="C25" s="38" t="s">
        <v>18</v>
      </c>
      <c r="D25" s="37">
        <f t="shared" si="5"/>
        <v>42506</v>
      </c>
      <c r="E25" s="37">
        <f t="shared" si="6"/>
        <v>42507</v>
      </c>
      <c r="F25" s="37">
        <f t="shared" si="6"/>
        <v>42508</v>
      </c>
      <c r="G25" s="37">
        <f t="shared" si="6"/>
        <v>42509</v>
      </c>
      <c r="H25" s="37">
        <f t="shared" si="6"/>
        <v>42510</v>
      </c>
      <c r="I25" s="39">
        <f t="shared" si="6"/>
        <v>42511</v>
      </c>
      <c r="J25" s="39">
        <f t="shared" si="6"/>
        <v>42512</v>
      </c>
    </row>
    <row r="26" spans="1:10">
      <c r="A26">
        <f t="shared" si="4"/>
        <v>21</v>
      </c>
      <c r="B26" s="33" t="str">
        <f t="shared" si="2"/>
        <v>Semaine 21</v>
      </c>
      <c r="C26" s="38" t="s">
        <v>18</v>
      </c>
      <c r="D26" s="37">
        <f t="shared" si="5"/>
        <v>42513</v>
      </c>
      <c r="E26" s="37">
        <f t="shared" ref="E26:J41" si="7">D26+1</f>
        <v>42514</v>
      </c>
      <c r="F26" s="37">
        <f t="shared" si="7"/>
        <v>42515</v>
      </c>
      <c r="G26" s="37">
        <f t="shared" si="7"/>
        <v>42516</v>
      </c>
      <c r="H26" s="37">
        <f t="shared" si="7"/>
        <v>42517</v>
      </c>
      <c r="I26" s="39">
        <f t="shared" si="7"/>
        <v>42518</v>
      </c>
      <c r="J26" s="39">
        <f t="shared" si="7"/>
        <v>42519</v>
      </c>
    </row>
    <row r="27" spans="1:10">
      <c r="A27">
        <f t="shared" si="4"/>
        <v>22</v>
      </c>
      <c r="B27" s="33" t="str">
        <f t="shared" si="2"/>
        <v>Semaine 22</v>
      </c>
      <c r="C27" s="38" t="s">
        <v>19</v>
      </c>
      <c r="D27" s="37">
        <f t="shared" si="5"/>
        <v>42520</v>
      </c>
      <c r="E27" s="37">
        <f t="shared" si="7"/>
        <v>42521</v>
      </c>
      <c r="F27" s="37">
        <f t="shared" si="7"/>
        <v>42522</v>
      </c>
      <c r="G27" s="37">
        <f t="shared" si="7"/>
        <v>42523</v>
      </c>
      <c r="H27" s="37">
        <f t="shared" si="7"/>
        <v>42524</v>
      </c>
      <c r="I27" s="39">
        <f t="shared" si="7"/>
        <v>42525</v>
      </c>
      <c r="J27" s="39">
        <f t="shared" si="7"/>
        <v>42526</v>
      </c>
    </row>
    <row r="28" spans="1:10">
      <c r="A28">
        <f t="shared" si="4"/>
        <v>23</v>
      </c>
      <c r="B28" s="33" t="str">
        <f t="shared" si="2"/>
        <v>Semaine 23</v>
      </c>
      <c r="C28" s="38" t="s">
        <v>19</v>
      </c>
      <c r="D28" s="37">
        <f t="shared" si="5"/>
        <v>42527</v>
      </c>
      <c r="E28" s="37">
        <f t="shared" si="7"/>
        <v>42528</v>
      </c>
      <c r="F28" s="37">
        <f t="shared" si="7"/>
        <v>42529</v>
      </c>
      <c r="G28" s="37">
        <f t="shared" si="7"/>
        <v>42530</v>
      </c>
      <c r="H28" s="37">
        <f t="shared" si="7"/>
        <v>42531</v>
      </c>
      <c r="I28" s="39">
        <f t="shared" si="7"/>
        <v>42532</v>
      </c>
      <c r="J28" s="39">
        <f t="shared" si="7"/>
        <v>42533</v>
      </c>
    </row>
    <row r="29" spans="1:10">
      <c r="A29">
        <f t="shared" si="4"/>
        <v>24</v>
      </c>
      <c r="B29" s="33" t="str">
        <f t="shared" si="2"/>
        <v>Semaine 24</v>
      </c>
      <c r="C29" s="38" t="s">
        <v>19</v>
      </c>
      <c r="D29" s="37">
        <f t="shared" si="5"/>
        <v>42534</v>
      </c>
      <c r="E29" s="37">
        <f t="shared" si="7"/>
        <v>42535</v>
      </c>
      <c r="F29" s="37">
        <f t="shared" si="7"/>
        <v>42536</v>
      </c>
      <c r="G29" s="37">
        <f t="shared" si="7"/>
        <v>42537</v>
      </c>
      <c r="H29" s="37">
        <f t="shared" si="7"/>
        <v>42538</v>
      </c>
      <c r="I29" s="39">
        <f t="shared" si="7"/>
        <v>42539</v>
      </c>
      <c r="J29" s="39">
        <f t="shared" si="7"/>
        <v>42540</v>
      </c>
    </row>
    <row r="30" spans="1:10">
      <c r="A30">
        <f t="shared" si="4"/>
        <v>25</v>
      </c>
      <c r="B30" s="33" t="str">
        <f t="shared" si="2"/>
        <v>Semaine 25</v>
      </c>
      <c r="C30" s="38" t="s">
        <v>19</v>
      </c>
      <c r="D30" s="37">
        <f t="shared" si="5"/>
        <v>42541</v>
      </c>
      <c r="E30" s="37">
        <f t="shared" si="7"/>
        <v>42542</v>
      </c>
      <c r="F30" s="37">
        <f t="shared" si="7"/>
        <v>42543</v>
      </c>
      <c r="G30" s="37">
        <f t="shared" si="7"/>
        <v>42544</v>
      </c>
      <c r="H30" s="37">
        <f t="shared" si="7"/>
        <v>42545</v>
      </c>
      <c r="I30" s="39">
        <f t="shared" si="7"/>
        <v>42546</v>
      </c>
      <c r="J30" s="39">
        <f t="shared" si="7"/>
        <v>42547</v>
      </c>
    </row>
    <row r="31" spans="1:10">
      <c r="A31">
        <f t="shared" si="4"/>
        <v>26</v>
      </c>
      <c r="B31" s="33" t="str">
        <f t="shared" si="2"/>
        <v>Semaine 26</v>
      </c>
      <c r="C31" s="38" t="s">
        <v>20</v>
      </c>
      <c r="D31" s="37">
        <f t="shared" si="5"/>
        <v>42548</v>
      </c>
      <c r="E31" s="37">
        <f t="shared" si="7"/>
        <v>42549</v>
      </c>
      <c r="F31" s="37">
        <f t="shared" si="7"/>
        <v>42550</v>
      </c>
      <c r="G31" s="37">
        <f t="shared" si="7"/>
        <v>42551</v>
      </c>
      <c r="H31" s="37">
        <f t="shared" si="7"/>
        <v>42552</v>
      </c>
      <c r="I31" s="39">
        <f t="shared" si="7"/>
        <v>42553</v>
      </c>
      <c r="J31" s="39">
        <f t="shared" si="7"/>
        <v>42554</v>
      </c>
    </row>
    <row r="32" spans="1:10">
      <c r="A32">
        <f t="shared" si="4"/>
        <v>27</v>
      </c>
      <c r="B32" s="33" t="str">
        <f t="shared" si="2"/>
        <v>Semaine 27</v>
      </c>
      <c r="C32" s="38" t="s">
        <v>20</v>
      </c>
      <c r="D32" s="37">
        <f t="shared" si="5"/>
        <v>42555</v>
      </c>
      <c r="E32" s="37">
        <f t="shared" si="7"/>
        <v>42556</v>
      </c>
      <c r="F32" s="37">
        <f t="shared" si="7"/>
        <v>42557</v>
      </c>
      <c r="G32" s="37">
        <f t="shared" si="7"/>
        <v>42558</v>
      </c>
      <c r="H32" s="37">
        <f t="shared" si="7"/>
        <v>42559</v>
      </c>
      <c r="I32" s="39">
        <f t="shared" si="7"/>
        <v>42560</v>
      </c>
      <c r="J32" s="39">
        <f t="shared" si="7"/>
        <v>42561</v>
      </c>
    </row>
    <row r="33" spans="1:10">
      <c r="A33">
        <f t="shared" si="4"/>
        <v>28</v>
      </c>
      <c r="B33" s="33" t="str">
        <f t="shared" si="2"/>
        <v>Semaine 28</v>
      </c>
      <c r="C33" s="38" t="s">
        <v>20</v>
      </c>
      <c r="D33" s="37">
        <f t="shared" si="5"/>
        <v>42562</v>
      </c>
      <c r="E33" s="37">
        <f t="shared" si="7"/>
        <v>42563</v>
      </c>
      <c r="F33" s="37">
        <f t="shared" si="7"/>
        <v>42564</v>
      </c>
      <c r="G33" s="37">
        <f t="shared" si="7"/>
        <v>42565</v>
      </c>
      <c r="H33" s="37">
        <f t="shared" si="7"/>
        <v>42566</v>
      </c>
      <c r="I33" s="39">
        <f t="shared" si="7"/>
        <v>42567</v>
      </c>
      <c r="J33" s="39">
        <f t="shared" si="7"/>
        <v>42568</v>
      </c>
    </row>
    <row r="34" spans="1:10">
      <c r="A34">
        <f t="shared" si="4"/>
        <v>29</v>
      </c>
      <c r="B34" s="33" t="str">
        <f t="shared" si="2"/>
        <v>Semaine 29</v>
      </c>
      <c r="C34" s="38" t="s">
        <v>20</v>
      </c>
      <c r="D34" s="37">
        <f t="shared" si="5"/>
        <v>42569</v>
      </c>
      <c r="E34" s="37">
        <f t="shared" si="7"/>
        <v>42570</v>
      </c>
      <c r="F34" s="37">
        <f t="shared" si="7"/>
        <v>42571</v>
      </c>
      <c r="G34" s="37">
        <f t="shared" si="7"/>
        <v>42572</v>
      </c>
      <c r="H34" s="37">
        <f t="shared" si="7"/>
        <v>42573</v>
      </c>
      <c r="I34" s="39">
        <f t="shared" si="7"/>
        <v>42574</v>
      </c>
      <c r="J34" s="39">
        <f t="shared" si="7"/>
        <v>42575</v>
      </c>
    </row>
    <row r="35" spans="1:10">
      <c r="A35">
        <f t="shared" si="4"/>
        <v>30</v>
      </c>
      <c r="B35" s="33" t="str">
        <f t="shared" si="2"/>
        <v>Semaine 30</v>
      </c>
      <c r="C35" s="38" t="s">
        <v>20</v>
      </c>
      <c r="D35" s="37">
        <f t="shared" si="5"/>
        <v>42576</v>
      </c>
      <c r="E35" s="37">
        <f t="shared" si="7"/>
        <v>42577</v>
      </c>
      <c r="F35" s="37">
        <f t="shared" si="7"/>
        <v>42578</v>
      </c>
      <c r="G35" s="37">
        <f t="shared" si="7"/>
        <v>42579</v>
      </c>
      <c r="H35" s="37">
        <f t="shared" si="7"/>
        <v>42580</v>
      </c>
      <c r="I35" s="39">
        <f t="shared" si="7"/>
        <v>42581</v>
      </c>
      <c r="J35" s="39">
        <f t="shared" si="7"/>
        <v>42582</v>
      </c>
    </row>
    <row r="36" spans="1:10">
      <c r="A36">
        <f t="shared" si="4"/>
        <v>31</v>
      </c>
      <c r="B36" s="33" t="str">
        <f t="shared" si="2"/>
        <v>Semaine 31</v>
      </c>
      <c r="C36" s="38" t="s">
        <v>21</v>
      </c>
      <c r="D36" s="37">
        <f t="shared" si="5"/>
        <v>42583</v>
      </c>
      <c r="E36" s="37">
        <f t="shared" si="7"/>
        <v>42584</v>
      </c>
      <c r="F36" s="37">
        <f t="shared" si="7"/>
        <v>42585</v>
      </c>
      <c r="G36" s="37">
        <f t="shared" si="7"/>
        <v>42586</v>
      </c>
      <c r="H36" s="37">
        <f t="shared" si="7"/>
        <v>42587</v>
      </c>
      <c r="I36" s="39">
        <f t="shared" si="7"/>
        <v>42588</v>
      </c>
      <c r="J36" s="39">
        <f t="shared" si="7"/>
        <v>42589</v>
      </c>
    </row>
    <row r="37" spans="1:10">
      <c r="A37">
        <f t="shared" si="4"/>
        <v>32</v>
      </c>
      <c r="B37" s="33" t="str">
        <f t="shared" si="2"/>
        <v>Semaine 32</v>
      </c>
      <c r="C37" s="38" t="s">
        <v>21</v>
      </c>
      <c r="D37" s="37">
        <f t="shared" si="5"/>
        <v>42590</v>
      </c>
      <c r="E37" s="37">
        <f t="shared" si="7"/>
        <v>42591</v>
      </c>
      <c r="F37" s="37">
        <f t="shared" si="7"/>
        <v>42592</v>
      </c>
      <c r="G37" s="37">
        <f t="shared" si="7"/>
        <v>42593</v>
      </c>
      <c r="H37" s="37">
        <f t="shared" si="7"/>
        <v>42594</v>
      </c>
      <c r="I37" s="39">
        <f t="shared" si="7"/>
        <v>42595</v>
      </c>
      <c r="J37" s="39">
        <f t="shared" si="7"/>
        <v>42596</v>
      </c>
    </row>
    <row r="38" spans="1:10">
      <c r="A38">
        <f t="shared" si="4"/>
        <v>33</v>
      </c>
      <c r="B38" s="33" t="str">
        <f t="shared" si="2"/>
        <v>Semaine 33</v>
      </c>
      <c r="C38" s="38" t="s">
        <v>21</v>
      </c>
      <c r="D38" s="37">
        <f t="shared" si="5"/>
        <v>42597</v>
      </c>
      <c r="E38" s="37">
        <f t="shared" si="7"/>
        <v>42598</v>
      </c>
      <c r="F38" s="37">
        <f t="shared" si="7"/>
        <v>42599</v>
      </c>
      <c r="G38" s="37">
        <f t="shared" si="7"/>
        <v>42600</v>
      </c>
      <c r="H38" s="37">
        <f t="shared" si="7"/>
        <v>42601</v>
      </c>
      <c r="I38" s="39">
        <f t="shared" si="7"/>
        <v>42602</v>
      </c>
      <c r="J38" s="39">
        <f t="shared" si="7"/>
        <v>42603</v>
      </c>
    </row>
    <row r="39" spans="1:10">
      <c r="A39">
        <f t="shared" si="4"/>
        <v>34</v>
      </c>
      <c r="B39" s="33" t="str">
        <f t="shared" si="2"/>
        <v>Semaine 34</v>
      </c>
      <c r="C39" s="38" t="s">
        <v>21</v>
      </c>
      <c r="D39" s="37">
        <f t="shared" si="5"/>
        <v>42604</v>
      </c>
      <c r="E39" s="37">
        <f t="shared" si="7"/>
        <v>42605</v>
      </c>
      <c r="F39" s="37">
        <f t="shared" si="7"/>
        <v>42606</v>
      </c>
      <c r="G39" s="37">
        <f t="shared" si="7"/>
        <v>42607</v>
      </c>
      <c r="H39" s="37">
        <f t="shared" si="7"/>
        <v>42608</v>
      </c>
      <c r="I39" s="39">
        <f t="shared" si="7"/>
        <v>42609</v>
      </c>
      <c r="J39" s="39">
        <f t="shared" si="7"/>
        <v>42610</v>
      </c>
    </row>
    <row r="40" spans="1:10">
      <c r="A40">
        <f t="shared" si="4"/>
        <v>35</v>
      </c>
      <c r="B40" s="33" t="str">
        <f t="shared" si="2"/>
        <v>Semaine 35</v>
      </c>
      <c r="C40" s="38" t="s">
        <v>22</v>
      </c>
      <c r="D40" s="37">
        <f t="shared" si="5"/>
        <v>42611</v>
      </c>
      <c r="E40" s="37">
        <f t="shared" si="7"/>
        <v>42612</v>
      </c>
      <c r="F40" s="37">
        <f t="shared" si="7"/>
        <v>42613</v>
      </c>
      <c r="G40" s="37">
        <f t="shared" si="7"/>
        <v>42614</v>
      </c>
      <c r="H40" s="37">
        <f t="shared" si="7"/>
        <v>42615</v>
      </c>
      <c r="I40" s="39">
        <f t="shared" si="7"/>
        <v>42616</v>
      </c>
      <c r="J40" s="39">
        <f t="shared" si="7"/>
        <v>42617</v>
      </c>
    </row>
    <row r="41" spans="1:10">
      <c r="A41">
        <f t="shared" si="4"/>
        <v>36</v>
      </c>
      <c r="B41" s="33" t="str">
        <f t="shared" si="2"/>
        <v>Semaine 36</v>
      </c>
      <c r="C41" s="38" t="s">
        <v>22</v>
      </c>
      <c r="D41" s="37">
        <f t="shared" si="5"/>
        <v>42618</v>
      </c>
      <c r="E41" s="37">
        <f t="shared" si="7"/>
        <v>42619</v>
      </c>
      <c r="F41" s="37">
        <f t="shared" si="7"/>
        <v>42620</v>
      </c>
      <c r="G41" s="37">
        <f t="shared" si="7"/>
        <v>42621</v>
      </c>
      <c r="H41" s="37">
        <f t="shared" si="7"/>
        <v>42622</v>
      </c>
      <c r="I41" s="39">
        <f t="shared" si="7"/>
        <v>42623</v>
      </c>
      <c r="J41" s="39">
        <f t="shared" si="7"/>
        <v>42624</v>
      </c>
    </row>
    <row r="42" spans="1:10">
      <c r="A42">
        <f t="shared" si="4"/>
        <v>37</v>
      </c>
      <c r="B42" s="33" t="str">
        <f t="shared" si="2"/>
        <v>Semaine 37</v>
      </c>
      <c r="C42" s="38" t="s">
        <v>22</v>
      </c>
      <c r="D42" s="37">
        <f t="shared" si="5"/>
        <v>42625</v>
      </c>
      <c r="E42" s="37">
        <f t="shared" ref="E42:J57" si="8">D42+1</f>
        <v>42626</v>
      </c>
      <c r="F42" s="37">
        <f t="shared" si="8"/>
        <v>42627</v>
      </c>
      <c r="G42" s="37">
        <f t="shared" si="8"/>
        <v>42628</v>
      </c>
      <c r="H42" s="37">
        <f t="shared" si="8"/>
        <v>42629</v>
      </c>
      <c r="I42" s="39">
        <f t="shared" si="8"/>
        <v>42630</v>
      </c>
      <c r="J42" s="39">
        <f t="shared" si="8"/>
        <v>42631</v>
      </c>
    </row>
    <row r="43" spans="1:10">
      <c r="A43">
        <f t="shared" si="4"/>
        <v>38</v>
      </c>
      <c r="B43" s="33" t="str">
        <f t="shared" si="2"/>
        <v>Semaine 38</v>
      </c>
      <c r="C43" s="38" t="s">
        <v>22</v>
      </c>
      <c r="D43" s="37">
        <f t="shared" si="5"/>
        <v>42632</v>
      </c>
      <c r="E43" s="37">
        <f t="shared" si="8"/>
        <v>42633</v>
      </c>
      <c r="F43" s="37">
        <f t="shared" si="8"/>
        <v>42634</v>
      </c>
      <c r="G43" s="37">
        <f t="shared" si="8"/>
        <v>42635</v>
      </c>
      <c r="H43" s="37">
        <f t="shared" si="8"/>
        <v>42636</v>
      </c>
      <c r="I43" s="39">
        <f t="shared" si="8"/>
        <v>42637</v>
      </c>
      <c r="J43" s="39">
        <f t="shared" si="8"/>
        <v>42638</v>
      </c>
    </row>
    <row r="44" spans="1:10">
      <c r="A44">
        <f t="shared" si="4"/>
        <v>39</v>
      </c>
      <c r="B44" s="33" t="str">
        <f t="shared" si="2"/>
        <v>Semaine 39</v>
      </c>
      <c r="C44" s="38" t="s">
        <v>23</v>
      </c>
      <c r="D44" s="37">
        <f t="shared" si="5"/>
        <v>42639</v>
      </c>
      <c r="E44" s="37">
        <f t="shared" si="8"/>
        <v>42640</v>
      </c>
      <c r="F44" s="37">
        <f t="shared" si="8"/>
        <v>42641</v>
      </c>
      <c r="G44" s="37">
        <f t="shared" si="8"/>
        <v>42642</v>
      </c>
      <c r="H44" s="37">
        <f t="shared" si="8"/>
        <v>42643</v>
      </c>
      <c r="I44" s="39">
        <f t="shared" si="8"/>
        <v>42644</v>
      </c>
      <c r="J44" s="39">
        <f t="shared" si="8"/>
        <v>42645</v>
      </c>
    </row>
    <row r="45" spans="1:10">
      <c r="A45">
        <f t="shared" si="4"/>
        <v>40</v>
      </c>
      <c r="B45" s="33" t="str">
        <f t="shared" si="2"/>
        <v>Semaine 40</v>
      </c>
      <c r="C45" s="38" t="s">
        <v>23</v>
      </c>
      <c r="D45" s="37">
        <f t="shared" si="5"/>
        <v>42646</v>
      </c>
      <c r="E45" s="37">
        <f t="shared" si="8"/>
        <v>42647</v>
      </c>
      <c r="F45" s="37">
        <f t="shared" si="8"/>
        <v>42648</v>
      </c>
      <c r="G45" s="37">
        <f t="shared" si="8"/>
        <v>42649</v>
      </c>
      <c r="H45" s="37">
        <f t="shared" si="8"/>
        <v>42650</v>
      </c>
      <c r="I45" s="39">
        <f t="shared" si="8"/>
        <v>42651</v>
      </c>
      <c r="J45" s="39">
        <f t="shared" si="8"/>
        <v>42652</v>
      </c>
    </row>
    <row r="46" spans="1:10">
      <c r="A46">
        <f t="shared" si="4"/>
        <v>41</v>
      </c>
      <c r="B46" s="33" t="str">
        <f t="shared" si="2"/>
        <v>Semaine 41</v>
      </c>
      <c r="C46" s="38" t="s">
        <v>23</v>
      </c>
      <c r="D46" s="37">
        <f t="shared" si="5"/>
        <v>42653</v>
      </c>
      <c r="E46" s="37">
        <f t="shared" si="8"/>
        <v>42654</v>
      </c>
      <c r="F46" s="37">
        <f t="shared" si="8"/>
        <v>42655</v>
      </c>
      <c r="G46" s="37">
        <f t="shared" si="8"/>
        <v>42656</v>
      </c>
      <c r="H46" s="37">
        <f t="shared" si="8"/>
        <v>42657</v>
      </c>
      <c r="I46" s="39">
        <f t="shared" si="8"/>
        <v>42658</v>
      </c>
      <c r="J46" s="39">
        <f t="shared" si="8"/>
        <v>42659</v>
      </c>
    </row>
    <row r="47" spans="1:10">
      <c r="A47">
        <f t="shared" si="4"/>
        <v>42</v>
      </c>
      <c r="B47" s="33" t="str">
        <f t="shared" si="2"/>
        <v>Semaine 42</v>
      </c>
      <c r="C47" s="38" t="s">
        <v>23</v>
      </c>
      <c r="D47" s="37">
        <f t="shared" si="5"/>
        <v>42660</v>
      </c>
      <c r="E47" s="37">
        <f t="shared" si="8"/>
        <v>42661</v>
      </c>
      <c r="F47" s="37">
        <f t="shared" si="8"/>
        <v>42662</v>
      </c>
      <c r="G47" s="37">
        <f t="shared" si="8"/>
        <v>42663</v>
      </c>
      <c r="H47" s="37">
        <f t="shared" si="8"/>
        <v>42664</v>
      </c>
      <c r="I47" s="39">
        <f t="shared" si="8"/>
        <v>42665</v>
      </c>
      <c r="J47" s="39">
        <f t="shared" si="8"/>
        <v>42666</v>
      </c>
    </row>
    <row r="48" spans="1:10">
      <c r="A48">
        <f t="shared" si="4"/>
        <v>43</v>
      </c>
      <c r="B48" s="33" t="str">
        <f t="shared" si="2"/>
        <v>Semaine 43</v>
      </c>
      <c r="C48" s="38" t="s">
        <v>23</v>
      </c>
      <c r="D48" s="37">
        <f t="shared" si="5"/>
        <v>42667</v>
      </c>
      <c r="E48" s="37">
        <f t="shared" si="8"/>
        <v>42668</v>
      </c>
      <c r="F48" s="37">
        <f t="shared" si="8"/>
        <v>42669</v>
      </c>
      <c r="G48" s="37">
        <f t="shared" si="8"/>
        <v>42670</v>
      </c>
      <c r="H48" s="37">
        <f t="shared" si="8"/>
        <v>42671</v>
      </c>
      <c r="I48" s="39">
        <f t="shared" si="8"/>
        <v>42672</v>
      </c>
      <c r="J48" s="39">
        <f t="shared" si="8"/>
        <v>42673</v>
      </c>
    </row>
    <row r="49" spans="1:10">
      <c r="A49">
        <f t="shared" si="4"/>
        <v>44</v>
      </c>
      <c r="B49" s="33" t="str">
        <f t="shared" si="2"/>
        <v>Semaine 44</v>
      </c>
      <c r="C49" s="38" t="s">
        <v>24</v>
      </c>
      <c r="D49" s="37">
        <f t="shared" si="5"/>
        <v>42674</v>
      </c>
      <c r="E49" s="37">
        <f t="shared" si="8"/>
        <v>42675</v>
      </c>
      <c r="F49" s="37">
        <f t="shared" si="8"/>
        <v>42676</v>
      </c>
      <c r="G49" s="37">
        <f t="shared" si="8"/>
        <v>42677</v>
      </c>
      <c r="H49" s="37">
        <f t="shared" si="8"/>
        <v>42678</v>
      </c>
      <c r="I49" s="39">
        <f t="shared" si="8"/>
        <v>42679</v>
      </c>
      <c r="J49" s="39">
        <f t="shared" si="8"/>
        <v>42680</v>
      </c>
    </row>
    <row r="50" spans="1:10">
      <c r="A50">
        <f t="shared" si="4"/>
        <v>45</v>
      </c>
      <c r="B50" s="33" t="str">
        <f t="shared" si="2"/>
        <v>Semaine 45</v>
      </c>
      <c r="C50" s="38" t="s">
        <v>24</v>
      </c>
      <c r="D50" s="37">
        <f t="shared" si="5"/>
        <v>42681</v>
      </c>
      <c r="E50" s="37">
        <f t="shared" si="8"/>
        <v>42682</v>
      </c>
      <c r="F50" s="37">
        <f t="shared" si="8"/>
        <v>42683</v>
      </c>
      <c r="G50" s="37">
        <f t="shared" si="8"/>
        <v>42684</v>
      </c>
      <c r="H50" s="37">
        <f t="shared" si="8"/>
        <v>42685</v>
      </c>
      <c r="I50" s="39">
        <f t="shared" si="8"/>
        <v>42686</v>
      </c>
      <c r="J50" s="39">
        <f t="shared" si="8"/>
        <v>42687</v>
      </c>
    </row>
    <row r="51" spans="1:10">
      <c r="A51">
        <f t="shared" si="4"/>
        <v>46</v>
      </c>
      <c r="B51" s="33" t="str">
        <f t="shared" si="2"/>
        <v>Semaine 46</v>
      </c>
      <c r="C51" s="38" t="s">
        <v>24</v>
      </c>
      <c r="D51" s="37">
        <f t="shared" si="5"/>
        <v>42688</v>
      </c>
      <c r="E51" s="37">
        <f t="shared" si="8"/>
        <v>42689</v>
      </c>
      <c r="F51" s="37">
        <f t="shared" si="8"/>
        <v>42690</v>
      </c>
      <c r="G51" s="37">
        <f t="shared" si="8"/>
        <v>42691</v>
      </c>
      <c r="H51" s="37">
        <f t="shared" si="8"/>
        <v>42692</v>
      </c>
      <c r="I51" s="39">
        <f t="shared" si="8"/>
        <v>42693</v>
      </c>
      <c r="J51" s="39">
        <f t="shared" si="8"/>
        <v>42694</v>
      </c>
    </row>
    <row r="52" spans="1:10">
      <c r="A52">
        <f t="shared" si="4"/>
        <v>47</v>
      </c>
      <c r="B52" s="33" t="str">
        <f t="shared" si="2"/>
        <v>Semaine 47</v>
      </c>
      <c r="C52" s="38" t="s">
        <v>24</v>
      </c>
      <c r="D52" s="37">
        <f t="shared" si="5"/>
        <v>42695</v>
      </c>
      <c r="E52" s="37">
        <f t="shared" si="8"/>
        <v>42696</v>
      </c>
      <c r="F52" s="37">
        <f t="shared" si="8"/>
        <v>42697</v>
      </c>
      <c r="G52" s="37">
        <f t="shared" si="8"/>
        <v>42698</v>
      </c>
      <c r="H52" s="37">
        <f t="shared" si="8"/>
        <v>42699</v>
      </c>
      <c r="I52" s="39">
        <f t="shared" si="8"/>
        <v>42700</v>
      </c>
      <c r="J52" s="39">
        <f t="shared" si="8"/>
        <v>42701</v>
      </c>
    </row>
    <row r="53" spans="1:10">
      <c r="A53">
        <f t="shared" si="4"/>
        <v>48</v>
      </c>
      <c r="B53" s="33" t="str">
        <f t="shared" si="2"/>
        <v>Semaine 48</v>
      </c>
      <c r="C53" s="38" t="s">
        <v>25</v>
      </c>
      <c r="D53" s="37">
        <f t="shared" si="5"/>
        <v>42702</v>
      </c>
      <c r="E53" s="37">
        <f t="shared" si="8"/>
        <v>42703</v>
      </c>
      <c r="F53" s="37">
        <f t="shared" si="8"/>
        <v>42704</v>
      </c>
      <c r="G53" s="37">
        <f t="shared" si="8"/>
        <v>42705</v>
      </c>
      <c r="H53" s="37">
        <f t="shared" si="8"/>
        <v>42706</v>
      </c>
      <c r="I53" s="39">
        <f t="shared" si="8"/>
        <v>42707</v>
      </c>
      <c r="J53" s="39">
        <f t="shared" si="8"/>
        <v>42708</v>
      </c>
    </row>
    <row r="54" spans="1:10">
      <c r="A54">
        <f t="shared" si="4"/>
        <v>49</v>
      </c>
      <c r="B54" s="33" t="str">
        <f t="shared" si="2"/>
        <v>Semaine 49</v>
      </c>
      <c r="C54" s="38" t="s">
        <v>25</v>
      </c>
      <c r="D54" s="37">
        <f t="shared" si="5"/>
        <v>42709</v>
      </c>
      <c r="E54" s="37">
        <f t="shared" si="8"/>
        <v>42710</v>
      </c>
      <c r="F54" s="37">
        <f t="shared" si="8"/>
        <v>42711</v>
      </c>
      <c r="G54" s="37">
        <f t="shared" si="8"/>
        <v>42712</v>
      </c>
      <c r="H54" s="37">
        <f t="shared" si="8"/>
        <v>42713</v>
      </c>
      <c r="I54" s="39">
        <f t="shared" si="8"/>
        <v>42714</v>
      </c>
      <c r="J54" s="39">
        <f t="shared" si="8"/>
        <v>42715</v>
      </c>
    </row>
    <row r="55" spans="1:10">
      <c r="A55">
        <f t="shared" si="4"/>
        <v>50</v>
      </c>
      <c r="B55" s="33" t="str">
        <f t="shared" si="2"/>
        <v>Semaine 50</v>
      </c>
      <c r="C55" s="38" t="s">
        <v>25</v>
      </c>
      <c r="D55" s="37">
        <f t="shared" si="5"/>
        <v>42716</v>
      </c>
      <c r="E55" s="37">
        <f t="shared" si="8"/>
        <v>42717</v>
      </c>
      <c r="F55" s="37">
        <f t="shared" si="8"/>
        <v>42718</v>
      </c>
      <c r="G55" s="37">
        <f t="shared" si="8"/>
        <v>42719</v>
      </c>
      <c r="H55" s="37">
        <f t="shared" si="8"/>
        <v>42720</v>
      </c>
      <c r="I55" s="39">
        <f t="shared" si="8"/>
        <v>42721</v>
      </c>
      <c r="J55" s="39">
        <f t="shared" si="8"/>
        <v>42722</v>
      </c>
    </row>
    <row r="56" spans="1:10">
      <c r="A56">
        <f t="shared" si="4"/>
        <v>51</v>
      </c>
      <c r="B56" s="33" t="str">
        <f t="shared" si="2"/>
        <v>Semaine 51</v>
      </c>
      <c r="C56" s="38" t="s">
        <v>25</v>
      </c>
      <c r="D56" s="37">
        <f t="shared" si="5"/>
        <v>42723</v>
      </c>
      <c r="E56" s="37">
        <f t="shared" si="8"/>
        <v>42724</v>
      </c>
      <c r="F56" s="37">
        <f t="shared" si="8"/>
        <v>42725</v>
      </c>
      <c r="G56" s="37">
        <f t="shared" si="8"/>
        <v>42726</v>
      </c>
      <c r="H56" s="37">
        <f t="shared" si="8"/>
        <v>42727</v>
      </c>
      <c r="I56" s="39">
        <f t="shared" si="8"/>
        <v>42728</v>
      </c>
      <c r="J56" s="39">
        <f t="shared" si="8"/>
        <v>42729</v>
      </c>
    </row>
    <row r="57" spans="1:10">
      <c r="A57">
        <f t="shared" si="4"/>
        <v>52</v>
      </c>
      <c r="B57" s="33" t="str">
        <f t="shared" si="2"/>
        <v>Semaine 52</v>
      </c>
      <c r="C57" s="38" t="s">
        <v>25</v>
      </c>
      <c r="D57" s="37">
        <f t="shared" si="5"/>
        <v>42730</v>
      </c>
      <c r="E57" s="37">
        <f t="shared" si="8"/>
        <v>42731</v>
      </c>
      <c r="F57" s="37">
        <f t="shared" si="8"/>
        <v>42732</v>
      </c>
      <c r="G57" s="37">
        <f t="shared" si="8"/>
        <v>42733</v>
      </c>
      <c r="H57" s="37">
        <f t="shared" si="8"/>
        <v>42734</v>
      </c>
      <c r="I57" s="39">
        <f t="shared" si="8"/>
        <v>42735</v>
      </c>
      <c r="J57" s="39">
        <f t="shared" si="8"/>
        <v>42736</v>
      </c>
    </row>
    <row r="58" spans="1:10">
      <c r="A58">
        <f>A57+1</f>
        <v>53</v>
      </c>
      <c r="D58" s="32"/>
      <c r="E58" s="32"/>
      <c r="F58" s="32"/>
      <c r="G58" s="32"/>
      <c r="H58" s="32"/>
      <c r="I58" s="32"/>
      <c r="J58" s="32"/>
    </row>
    <row r="59" spans="1:10">
      <c r="D59" s="32"/>
      <c r="E59" s="32"/>
      <c r="F59" s="32"/>
      <c r="G59" s="32"/>
      <c r="H59" s="32"/>
      <c r="I59" s="32"/>
      <c r="J59" s="32"/>
    </row>
    <row r="60" spans="1:10">
      <c r="D60" s="32"/>
      <c r="E60" s="32"/>
      <c r="F60" s="32"/>
      <c r="G60" s="32"/>
      <c r="H60" s="32"/>
      <c r="I60" s="32"/>
      <c r="J60" s="32"/>
    </row>
    <row r="61" spans="1:10">
      <c r="D61" s="32"/>
      <c r="E61" s="32"/>
      <c r="F61" s="32"/>
      <c r="G61" s="32"/>
      <c r="H61" s="32"/>
      <c r="I61" s="32"/>
      <c r="J61" s="32"/>
    </row>
    <row r="62" spans="1:10">
      <c r="D62" s="32"/>
      <c r="E62" s="32"/>
      <c r="F62" s="32"/>
      <c r="G62" s="32"/>
      <c r="H62" s="32"/>
      <c r="I62" s="32"/>
      <c r="J62" s="32"/>
    </row>
    <row r="63" spans="1:10">
      <c r="D63" s="32"/>
      <c r="E63" s="32"/>
      <c r="F63" s="32"/>
      <c r="G63" s="32"/>
      <c r="H63" s="32"/>
      <c r="I63" s="32"/>
      <c r="J63" s="32"/>
    </row>
    <row r="64" spans="1:10">
      <c r="D64" s="32"/>
      <c r="E64" s="32"/>
      <c r="F64" s="32"/>
      <c r="G64" s="32"/>
      <c r="H64" s="32"/>
      <c r="I64" s="32"/>
      <c r="J64" s="32"/>
    </row>
    <row r="65" spans="4:10">
      <c r="D65" s="32"/>
      <c r="E65" s="32"/>
      <c r="F65" s="32"/>
      <c r="G65" s="32"/>
      <c r="H65" s="32"/>
      <c r="I65" s="32"/>
      <c r="J65" s="32"/>
    </row>
    <row r="66" spans="4:10">
      <c r="D66" s="32"/>
      <c r="E66" s="32"/>
      <c r="F66" s="32"/>
      <c r="G66" s="32"/>
      <c r="H66" s="32"/>
      <c r="I66" s="32"/>
      <c r="J66" s="32"/>
    </row>
    <row r="67" spans="4:10">
      <c r="D67" s="32"/>
      <c r="E67" s="32"/>
      <c r="F67" s="32"/>
      <c r="G67" s="32"/>
      <c r="H67" s="32"/>
      <c r="I67" s="32"/>
      <c r="J67" s="32"/>
    </row>
    <row r="68" spans="4:10">
      <c r="D68" s="32"/>
      <c r="E68" s="32"/>
      <c r="F68" s="32"/>
      <c r="G68" s="32"/>
      <c r="H68" s="32"/>
      <c r="I68" s="32"/>
      <c r="J68" s="32"/>
    </row>
    <row r="69" spans="4:10">
      <c r="D69" s="32"/>
      <c r="E69" s="32"/>
      <c r="F69" s="32"/>
      <c r="G69" s="32"/>
      <c r="H69" s="32"/>
      <c r="I69" s="32"/>
      <c r="J69" s="32"/>
    </row>
    <row r="70" spans="4:10">
      <c r="D70" s="32"/>
      <c r="E70" s="32"/>
      <c r="F70" s="32"/>
      <c r="G70" s="32"/>
      <c r="H70" s="32"/>
      <c r="I70" s="32"/>
      <c r="J70" s="32"/>
    </row>
    <row r="71" spans="4:10">
      <c r="D71" s="32"/>
      <c r="E71" s="32"/>
      <c r="F71" s="32"/>
      <c r="G71" s="32"/>
      <c r="H71" s="32"/>
      <c r="I71" s="32"/>
      <c r="J71" s="32"/>
    </row>
    <row r="72" spans="4:10">
      <c r="D72" s="32"/>
      <c r="E72" s="32"/>
      <c r="F72" s="32"/>
      <c r="G72" s="32"/>
      <c r="H72" s="32"/>
      <c r="I72" s="32"/>
      <c r="J72" s="32"/>
    </row>
    <row r="73" spans="4:10">
      <c r="D73" s="32"/>
      <c r="E73" s="32"/>
      <c r="F73" s="32"/>
      <c r="G73" s="32"/>
      <c r="H73" s="32"/>
      <c r="I73" s="32"/>
      <c r="J73" s="32"/>
    </row>
    <row r="74" spans="4:10">
      <c r="D74" s="32"/>
      <c r="E74" s="32"/>
      <c r="F74" s="32"/>
      <c r="G74" s="32"/>
      <c r="H74" s="32"/>
      <c r="I74" s="32"/>
      <c r="J74" s="32"/>
    </row>
    <row r="75" spans="4:10">
      <c r="D75" s="32"/>
      <c r="E75" s="32"/>
      <c r="F75" s="32"/>
      <c r="G75" s="32"/>
      <c r="H75" s="32"/>
      <c r="I75" s="32"/>
      <c r="J75" s="32"/>
    </row>
    <row r="76" spans="4:10">
      <c r="D76" s="32"/>
      <c r="E76" s="32"/>
      <c r="F76" s="32"/>
      <c r="G76" s="32"/>
      <c r="H76" s="32"/>
      <c r="I76" s="32"/>
      <c r="J76" s="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6">
    <pageSetUpPr fitToPage="1"/>
  </sheetPr>
  <dimension ref="A1:W21"/>
  <sheetViews>
    <sheetView showGridLines="0" topLeftCell="C1" zoomScale="80" zoomScaleNormal="80" workbookViewId="0">
      <selection activeCell="N16" sqref="N16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41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OCTOBRE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OCTOBRE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10</v>
      </c>
      <c r="E6" s="59"/>
      <c r="F6" s="59"/>
      <c r="G6" s="60"/>
      <c r="H6" s="58" t="str">
        <f ca="1">"MARDI "&amp;B8</f>
        <v>MARDI 11</v>
      </c>
      <c r="I6" s="59"/>
      <c r="J6" s="59"/>
      <c r="K6" s="60"/>
      <c r="L6" s="58" t="str">
        <f ca="1">"MERCREDI "&amp;B9</f>
        <v>MERCREDI 12</v>
      </c>
      <c r="M6" s="59"/>
      <c r="N6" s="59"/>
      <c r="O6" s="60"/>
      <c r="P6" s="58" t="str">
        <f ca="1">"JEUDI "&amp;B10</f>
        <v>JEUDI 13</v>
      </c>
      <c r="Q6" s="59"/>
      <c r="R6" s="59"/>
      <c r="S6" s="60"/>
      <c r="T6" s="58" t="str">
        <f ca="1">"VENDREDI "&amp;B11</f>
        <v>VENDREDI 14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10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11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12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13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14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35" priority="1" operator="equal">
      <formula>"FERIE"</formula>
    </cfRule>
    <cfRule type="containsBlanks" dxfId="34" priority="2">
      <formula>LEN(TRIM(D8))=0</formula>
    </cfRule>
    <cfRule type="notContainsBlanks" dxfId="33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7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42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OCTOBRE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OCTOBRE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17</v>
      </c>
      <c r="E6" s="59"/>
      <c r="F6" s="59"/>
      <c r="G6" s="60"/>
      <c r="H6" s="58" t="str">
        <f ca="1">"MARDI "&amp;B8</f>
        <v>MARDI 18</v>
      </c>
      <c r="I6" s="59"/>
      <c r="J6" s="59"/>
      <c r="K6" s="60"/>
      <c r="L6" s="58" t="str">
        <f ca="1">"MERCREDI "&amp;B9</f>
        <v>MERCREDI 19</v>
      </c>
      <c r="M6" s="59"/>
      <c r="N6" s="59"/>
      <c r="O6" s="60"/>
      <c r="P6" s="58" t="str">
        <f ca="1">"JEUDI "&amp;B10</f>
        <v>JEUDI 20</v>
      </c>
      <c r="Q6" s="59"/>
      <c r="R6" s="59"/>
      <c r="S6" s="60"/>
      <c r="T6" s="58" t="str">
        <f ca="1">"VENDREDI "&amp;B11</f>
        <v>VENDREDI 21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17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18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19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20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21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32" priority="1" operator="equal">
      <formula>"FERIE"</formula>
    </cfRule>
    <cfRule type="containsBlanks" dxfId="31" priority="2">
      <formula>LEN(TRIM(D8))=0</formula>
    </cfRule>
    <cfRule type="notContainsBlanks" dxfId="30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8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43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OCTOBRE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OCTOBRE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24</v>
      </c>
      <c r="E6" s="59"/>
      <c r="F6" s="59"/>
      <c r="G6" s="60"/>
      <c r="H6" s="58" t="str">
        <f ca="1">"MARDI "&amp;B8</f>
        <v>MARDI 25</v>
      </c>
      <c r="I6" s="59"/>
      <c r="J6" s="59"/>
      <c r="K6" s="60"/>
      <c r="L6" s="58" t="str">
        <f ca="1">"MERCREDI "&amp;B9</f>
        <v>MERCREDI 26</v>
      </c>
      <c r="M6" s="59"/>
      <c r="N6" s="59"/>
      <c r="O6" s="60"/>
      <c r="P6" s="58" t="str">
        <f ca="1">"JEUDI "&amp;B10</f>
        <v>JEUDI 27</v>
      </c>
      <c r="Q6" s="59"/>
      <c r="R6" s="59"/>
      <c r="S6" s="60"/>
      <c r="T6" s="58" t="str">
        <f ca="1">"VENDREDI "&amp;B11</f>
        <v>VENDREDI 28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24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25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26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27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28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9" priority="1" operator="equal">
      <formula>"FERIE"</formula>
    </cfRule>
    <cfRule type="containsBlanks" dxfId="28" priority="2">
      <formula>LEN(TRIM(D8))=0</formula>
    </cfRule>
    <cfRule type="notContainsBlanks" dxfId="27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9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44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NOVEMBRE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NOVEMBRE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31</v>
      </c>
      <c r="E6" s="59"/>
      <c r="F6" s="59"/>
      <c r="G6" s="60"/>
      <c r="H6" s="58" t="str">
        <f ca="1">"MARDI "&amp;B8</f>
        <v>MARDI 01</v>
      </c>
      <c r="I6" s="59"/>
      <c r="J6" s="59"/>
      <c r="K6" s="60"/>
      <c r="L6" s="58" t="str">
        <f ca="1">"MERCREDI "&amp;B9</f>
        <v>MERCREDI 02</v>
      </c>
      <c r="M6" s="59"/>
      <c r="N6" s="59"/>
      <c r="O6" s="60"/>
      <c r="P6" s="58" t="str">
        <f ca="1">"JEUDI "&amp;B10</f>
        <v>JEUDI 03</v>
      </c>
      <c r="Q6" s="59"/>
      <c r="R6" s="59"/>
      <c r="S6" s="60"/>
      <c r="T6" s="58" t="str">
        <f ca="1">"VENDREDI "&amp;B11</f>
        <v>VENDREDI 04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31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01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02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03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04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6" priority="1" operator="equal">
      <formula>"FERIE"</formula>
    </cfRule>
    <cfRule type="containsBlanks" dxfId="25" priority="2">
      <formula>LEN(TRIM(D8))=0</formula>
    </cfRule>
    <cfRule type="notContainsBlanks" dxfId="24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0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45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NOVEMBRE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NOVEMBRE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07</v>
      </c>
      <c r="E6" s="59"/>
      <c r="F6" s="59"/>
      <c r="G6" s="60"/>
      <c r="H6" s="58" t="str">
        <f ca="1">"MARDI "&amp;B8</f>
        <v>MARDI 08</v>
      </c>
      <c r="I6" s="59"/>
      <c r="J6" s="59"/>
      <c r="K6" s="60"/>
      <c r="L6" s="58" t="str">
        <f ca="1">"MERCREDI "&amp;B9</f>
        <v>MERCREDI 09</v>
      </c>
      <c r="M6" s="59"/>
      <c r="N6" s="59"/>
      <c r="O6" s="60"/>
      <c r="P6" s="58" t="str">
        <f ca="1">"JEUDI "&amp;B10</f>
        <v>JEUDI 10</v>
      </c>
      <c r="Q6" s="59"/>
      <c r="R6" s="59"/>
      <c r="S6" s="60"/>
      <c r="T6" s="58" t="str">
        <f ca="1">"VENDREDI "&amp;B11</f>
        <v>VENDREDI 11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07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08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09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10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11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3" priority="1" operator="equal">
      <formula>"FERIE"</formula>
    </cfRule>
    <cfRule type="containsBlanks" dxfId="22" priority="2">
      <formula>LEN(TRIM(D8))=0</formula>
    </cfRule>
    <cfRule type="notContainsBlanks" dxfId="21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1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46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NOVEMBRE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NOVEMBRE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14</v>
      </c>
      <c r="E6" s="59"/>
      <c r="F6" s="59"/>
      <c r="G6" s="60"/>
      <c r="H6" s="58" t="str">
        <f ca="1">"MARDI "&amp;B8</f>
        <v>MARDI 15</v>
      </c>
      <c r="I6" s="59"/>
      <c r="J6" s="59"/>
      <c r="K6" s="60"/>
      <c r="L6" s="58" t="str">
        <f ca="1">"MERCREDI "&amp;B9</f>
        <v>MERCREDI 16</v>
      </c>
      <c r="M6" s="59"/>
      <c r="N6" s="59"/>
      <c r="O6" s="60"/>
      <c r="P6" s="58" t="str">
        <f ca="1">"JEUDI "&amp;B10</f>
        <v>JEUDI 17</v>
      </c>
      <c r="Q6" s="59"/>
      <c r="R6" s="59"/>
      <c r="S6" s="60"/>
      <c r="T6" s="58" t="str">
        <f ca="1">"VENDREDI "&amp;B11</f>
        <v>VENDREDI 18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14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15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16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17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18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0" priority="1" operator="equal">
      <formula>"FERIE"</formula>
    </cfRule>
    <cfRule type="containsBlanks" dxfId="19" priority="2">
      <formula>LEN(TRIM(D8))=0</formula>
    </cfRule>
    <cfRule type="notContainsBlanks" dxfId="18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52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47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NOVEMBRE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NOVEMBRE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21</v>
      </c>
      <c r="E6" s="59"/>
      <c r="F6" s="59"/>
      <c r="G6" s="60"/>
      <c r="H6" s="58" t="str">
        <f ca="1">"MARDI "&amp;B8</f>
        <v>MARDI 22</v>
      </c>
      <c r="I6" s="59"/>
      <c r="J6" s="59"/>
      <c r="K6" s="60"/>
      <c r="L6" s="58" t="str">
        <f ca="1">"MERCREDI "&amp;B9</f>
        <v>MERCREDI 23</v>
      </c>
      <c r="M6" s="59"/>
      <c r="N6" s="59"/>
      <c r="O6" s="60"/>
      <c r="P6" s="58" t="str">
        <f ca="1">"JEUDI "&amp;B10</f>
        <v>JEUDI 24</v>
      </c>
      <c r="Q6" s="59"/>
      <c r="R6" s="59"/>
      <c r="S6" s="60"/>
      <c r="T6" s="58" t="str">
        <f ca="1">"VENDREDI "&amp;B11</f>
        <v>VENDREDI 25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21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22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23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24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25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17" priority="1" operator="equal">
      <formula>"FERIE"</formula>
    </cfRule>
    <cfRule type="containsBlanks" dxfId="16" priority="2">
      <formula>LEN(TRIM(D8))=0</formula>
    </cfRule>
    <cfRule type="notContainsBlanks" dxfId="15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53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48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DECEMBRE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28</v>
      </c>
      <c r="E6" s="59"/>
      <c r="F6" s="59"/>
      <c r="G6" s="60"/>
      <c r="H6" s="58" t="str">
        <f ca="1">"MARDI "&amp;B8</f>
        <v>MARDI 29</v>
      </c>
      <c r="I6" s="59"/>
      <c r="J6" s="59"/>
      <c r="K6" s="60"/>
      <c r="L6" s="58" t="str">
        <f ca="1">"MERCREDI "&amp;B9</f>
        <v>MERCREDI 30</v>
      </c>
      <c r="M6" s="59"/>
      <c r="N6" s="59"/>
      <c r="O6" s="60"/>
      <c r="P6" s="58" t="str">
        <f ca="1">"JEUDI "&amp;B10</f>
        <v>JEUDI 01</v>
      </c>
      <c r="Q6" s="59"/>
      <c r="R6" s="59"/>
      <c r="S6" s="60"/>
      <c r="T6" s="58" t="str">
        <f ca="1">"VENDREDI "&amp;B11</f>
        <v>VENDREDI 02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28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29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30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01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02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14" priority="1" operator="equal">
      <formula>"FERIE"</formula>
    </cfRule>
    <cfRule type="containsBlanks" dxfId="13" priority="2">
      <formula>LEN(TRIM(D8))=0</formula>
    </cfRule>
    <cfRule type="notContainsBlanks" dxfId="12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54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49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DECEMBRE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05</v>
      </c>
      <c r="E6" s="59"/>
      <c r="F6" s="59"/>
      <c r="G6" s="60"/>
      <c r="H6" s="58" t="str">
        <f ca="1">"MARDI "&amp;B8</f>
        <v>MARDI 06</v>
      </c>
      <c r="I6" s="59"/>
      <c r="J6" s="59"/>
      <c r="K6" s="60"/>
      <c r="L6" s="58" t="str">
        <f ca="1">"MERCREDI "&amp;B9</f>
        <v>MERCREDI 07</v>
      </c>
      <c r="M6" s="59"/>
      <c r="N6" s="59"/>
      <c r="O6" s="60"/>
      <c r="P6" s="58" t="str">
        <f ca="1">"JEUDI "&amp;B10</f>
        <v>JEUDI 08</v>
      </c>
      <c r="Q6" s="59"/>
      <c r="R6" s="59"/>
      <c r="S6" s="60"/>
      <c r="T6" s="58" t="str">
        <f ca="1">"VENDREDI "&amp;B11</f>
        <v>VENDREDI 09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05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06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07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08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09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11" priority="1" operator="equal">
      <formula>"FERIE"</formula>
    </cfRule>
    <cfRule type="containsBlanks" dxfId="10" priority="2">
      <formula>LEN(TRIM(D8))=0</formula>
    </cfRule>
    <cfRule type="notContainsBlanks" dxfId="9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55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50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DECEMBRE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12</v>
      </c>
      <c r="E6" s="59"/>
      <c r="F6" s="59"/>
      <c r="G6" s="60"/>
      <c r="H6" s="58" t="str">
        <f ca="1">"MARDI "&amp;B8</f>
        <v>MARDI 13</v>
      </c>
      <c r="I6" s="59"/>
      <c r="J6" s="59"/>
      <c r="K6" s="60"/>
      <c r="L6" s="58" t="str">
        <f ca="1">"MERCREDI "&amp;B9</f>
        <v>MERCREDI 14</v>
      </c>
      <c r="M6" s="59"/>
      <c r="N6" s="59"/>
      <c r="O6" s="60"/>
      <c r="P6" s="58" t="str">
        <f ca="1">"JEUDI "&amp;B10</f>
        <v>JEUDI 15</v>
      </c>
      <c r="Q6" s="59"/>
      <c r="R6" s="59"/>
      <c r="S6" s="60"/>
      <c r="T6" s="58" t="str">
        <f ca="1">"VENDREDI "&amp;B11</f>
        <v>VENDREDI 16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12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13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14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15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16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8" priority="1" operator="equal">
      <formula>"FERIE"</formula>
    </cfRule>
    <cfRule type="containsBlanks" dxfId="7" priority="2">
      <formula>LEN(TRIM(D8))=0</formula>
    </cfRule>
    <cfRule type="notContainsBlanks" dxfId="6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56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51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DECEMBRE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19</v>
      </c>
      <c r="E6" s="59"/>
      <c r="F6" s="59"/>
      <c r="G6" s="60"/>
      <c r="H6" s="58" t="str">
        <f ca="1">"MARDI "&amp;B8</f>
        <v>MARDI 20</v>
      </c>
      <c r="I6" s="59"/>
      <c r="J6" s="59"/>
      <c r="K6" s="60"/>
      <c r="L6" s="58" t="str">
        <f ca="1">"MERCREDI "&amp;B9</f>
        <v>MERCREDI 21</v>
      </c>
      <c r="M6" s="59"/>
      <c r="N6" s="59"/>
      <c r="O6" s="60"/>
      <c r="P6" s="58" t="str">
        <f ca="1">"JEUDI "&amp;B10</f>
        <v>JEUDI 22</v>
      </c>
      <c r="Q6" s="59"/>
      <c r="R6" s="59"/>
      <c r="S6" s="60"/>
      <c r="T6" s="58" t="str">
        <f ca="1">"VENDREDI "&amp;B11</f>
        <v>VENDREDI 23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19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20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>
      <c r="A9" s="30" t="s">
        <v>28</v>
      </c>
      <c r="B9" s="31" t="str">
        <f ca="1">TEXT(VLOOKUP($B$1,Calendrier!B:H,5,FALSE),"jj")</f>
        <v>21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>
      <c r="A10" s="30" t="s">
        <v>29</v>
      </c>
      <c r="B10" s="31" t="str">
        <f ca="1">TEXT(VLOOKUP($B$1,Calendrier!B:H,6,FALSE),"jj")</f>
        <v>22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>
      <c r="A11" s="30" t="s">
        <v>30</v>
      </c>
      <c r="B11" s="31" t="str">
        <f ca="1">TEXT(VLOOKUP($B$1,Calendrier!B:H,7,FALSE),"jj")</f>
        <v>23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/>
    <row r="21" spans="3:23" ht="4.5" customHeight="1">
      <c r="C21" s="12"/>
      <c r="D21" s="61"/>
      <c r="E21" s="61"/>
      <c r="F21" s="61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5" priority="1" operator="equal">
      <formula>"FERIE"</formula>
    </cfRule>
    <cfRule type="containsBlanks" dxfId="4" priority="2">
      <formula>LEN(TRIM(D8))=0</formula>
    </cfRule>
    <cfRule type="notContainsBlanks" dxfId="3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57">
    <pageSetUpPr fitToPage="1"/>
  </sheetPr>
  <dimension ref="A1:W21"/>
  <sheetViews>
    <sheetView showGridLines="0" tabSelected="1" topLeftCell="C1" zoomScale="80" zoomScaleNormal="80" workbookViewId="0">
      <selection activeCell="N12" sqref="N12"/>
    </sheetView>
  </sheetViews>
  <sheetFormatPr baseColWidth="10" defaultRowHeight="30" customHeight="1"/>
  <cols>
    <col min="1" max="2" width="17.140625" hidden="1" customWidth="1"/>
    <col min="3" max="3" width="12.7109375" customWidth="1"/>
  </cols>
  <sheetData>
    <row r="1" spans="1:23" ht="15.95" customHeight="1" thickBot="1">
      <c r="A1" t="s">
        <v>34</v>
      </c>
      <c r="B1" t="str">
        <f ca="1">RIGHT(CELL("nomfichier",A1),LEN(CELL("nomfichier",A1))-FIND("]",CELL("nomfichier",A1)))</f>
        <v>Semaine 52</v>
      </c>
      <c r="C1" s="1"/>
      <c r="D1" s="1"/>
      <c r="E1" s="2"/>
      <c r="F1" s="2"/>
      <c r="G1" s="2"/>
      <c r="H1" s="2"/>
      <c r="I1" s="2"/>
      <c r="J1" s="2"/>
      <c r="K1" s="62" t="str">
        <f ca="1">"PLANNING VEHICULES "&amp;A2&amp;" "&amp;A3</f>
        <v>PLANNING VEHICULES DECEMBRE 2016</v>
      </c>
      <c r="L1" s="63"/>
      <c r="M1" s="63"/>
      <c r="N1" s="63"/>
      <c r="O1" s="63"/>
      <c r="P1" s="64"/>
      <c r="Q1" s="3"/>
      <c r="R1" s="3"/>
      <c r="S1" s="3"/>
      <c r="T1" s="3"/>
    </row>
    <row r="2" spans="1:23" ht="15.75" customHeight="1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>
      <c r="C4" s="29"/>
      <c r="D4" s="4"/>
      <c r="E4" s="3"/>
      <c r="F4" s="3"/>
      <c r="G4" s="3"/>
      <c r="H4" s="3"/>
    </row>
    <row r="5" spans="1:23" ht="7.5" customHeight="1" thickBot="1"/>
    <row r="6" spans="1:23" s="6" customFormat="1" ht="30" customHeight="1" thickBot="1">
      <c r="C6" s="5" t="s">
        <v>0</v>
      </c>
      <c r="D6" s="58" t="str">
        <f ca="1">"LUNDI "&amp;B7</f>
        <v>LUNDI 26</v>
      </c>
      <c r="E6" s="59"/>
      <c r="F6" s="59"/>
      <c r="G6" s="60"/>
      <c r="H6" s="58" t="str">
        <f ca="1">"MARDI "&amp;B8</f>
        <v>MARDI 27</v>
      </c>
      <c r="I6" s="59"/>
      <c r="J6" s="59"/>
      <c r="K6" s="60"/>
      <c r="L6" s="58" t="str">
        <f ca="1">"MERCREDI "&amp;B9</f>
        <v>MERCREDI 28</v>
      </c>
      <c r="M6" s="59"/>
      <c r="N6" s="59"/>
      <c r="O6" s="60"/>
      <c r="P6" s="58" t="str">
        <f ca="1">"JEUDI "&amp;B10</f>
        <v>JEUDI 29</v>
      </c>
      <c r="Q6" s="59"/>
      <c r="R6" s="59"/>
      <c r="S6" s="60"/>
      <c r="T6" s="58" t="str">
        <f ca="1">"VENDREDI "&amp;B11</f>
        <v>VENDREDI 30</v>
      </c>
      <c r="U6" s="59"/>
      <c r="V6" s="59"/>
      <c r="W6" s="60"/>
    </row>
    <row r="7" spans="1:23" s="8" customFormat="1" ht="30" customHeight="1">
      <c r="A7" s="30" t="s">
        <v>26</v>
      </c>
      <c r="B7" s="31" t="str">
        <f ca="1">TEXT(VLOOKUP($B$1,Calendrier!B:H,3,FALSE),"jj")</f>
        <v>26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>
      <c r="A8" s="30" t="s">
        <v>27</v>
      </c>
      <c r="B8" s="31" t="str">
        <f ca="1">TEXT(VLOOKUP($B$1,Calendrier!B:H,4,FALSE),"jj")</f>
        <v>27</v>
      </c>
      <c r="C8" s="9" t="s">
        <v>2</v>
      </c>
      <c r="D8" s="44"/>
      <c r="E8" s="45"/>
      <c r="F8" s="45"/>
      <c r="G8" s="46"/>
      <c r="H8" s="44"/>
      <c r="I8" s="45"/>
      <c r="J8" s="45"/>
      <c r="K8" s="47"/>
      <c r="L8" s="48"/>
      <c r="M8" s="45"/>
      <c r="N8" s="45"/>
      <c r="O8" s="46"/>
      <c r="P8" s="44"/>
      <c r="Q8" s="45"/>
      <c r="R8" s="45"/>
      <c r="S8" s="47"/>
      <c r="T8" s="48"/>
      <c r="U8" s="45"/>
      <c r="V8" s="45"/>
      <c r="W8" s="47"/>
    </row>
    <row r="9" spans="1:23" ht="30" customHeight="1">
      <c r="A9" s="30" t="s">
        <v>28</v>
      </c>
      <c r="B9" s="31" t="str">
        <f ca="1">TEXT(VLOOKUP($B$1,Calendrier!B:H,5,FALSE),"jj")</f>
        <v>28</v>
      </c>
      <c r="C9" s="9" t="s">
        <v>3</v>
      </c>
      <c r="D9" s="44"/>
      <c r="E9" s="45"/>
      <c r="F9" s="45"/>
      <c r="G9" s="46"/>
      <c r="H9" s="44"/>
      <c r="I9" s="45"/>
      <c r="J9" s="45"/>
      <c r="K9" s="47"/>
      <c r="L9" s="48"/>
      <c r="M9" s="45"/>
      <c r="N9" s="45"/>
      <c r="O9" s="46"/>
      <c r="P9" s="44"/>
      <c r="Q9" s="45"/>
      <c r="R9" s="45"/>
      <c r="S9" s="55" t="s">
        <v>44</v>
      </c>
      <c r="T9" s="48"/>
      <c r="U9" s="45"/>
      <c r="V9" s="45"/>
      <c r="W9" s="47"/>
    </row>
    <row r="10" spans="1:23" ht="30" customHeight="1">
      <c r="A10" s="30" t="s">
        <v>29</v>
      </c>
      <c r="B10" s="31" t="str">
        <f ca="1">TEXT(VLOOKUP($B$1,Calendrier!B:H,6,FALSE),"jj")</f>
        <v>29</v>
      </c>
      <c r="C10" s="9" t="s">
        <v>4</v>
      </c>
      <c r="D10" s="44"/>
      <c r="E10" s="45"/>
      <c r="F10" s="45"/>
      <c r="G10" s="46"/>
      <c r="H10" s="44"/>
      <c r="I10" s="45"/>
      <c r="J10" s="45"/>
      <c r="K10" s="47"/>
      <c r="L10" s="48"/>
      <c r="M10" s="45"/>
      <c r="N10" s="45"/>
      <c r="O10" s="46"/>
      <c r="P10" s="44"/>
      <c r="Q10" s="45"/>
      <c r="R10" s="45"/>
      <c r="S10" s="55" t="s">
        <v>44</v>
      </c>
      <c r="T10" s="48"/>
      <c r="U10" s="45"/>
      <c r="V10" s="45"/>
      <c r="W10" s="47"/>
    </row>
    <row r="11" spans="1:23" ht="30" customHeight="1">
      <c r="A11" s="30" t="s">
        <v>30</v>
      </c>
      <c r="B11" s="31" t="str">
        <f ca="1">TEXT(VLOOKUP($B$1,Calendrier!B:H,7,FALSE),"jj")</f>
        <v>30</v>
      </c>
      <c r="C11" s="9" t="s">
        <v>5</v>
      </c>
      <c r="D11" s="44"/>
      <c r="E11" s="45"/>
      <c r="F11" s="45"/>
      <c r="G11" s="46"/>
      <c r="H11" s="44"/>
      <c r="I11" s="45"/>
      <c r="J11" s="45"/>
      <c r="K11" s="47"/>
      <c r="L11" s="48"/>
      <c r="M11" s="45"/>
      <c r="N11" s="56" t="s">
        <v>47</v>
      </c>
      <c r="O11" s="46"/>
      <c r="P11" s="44"/>
      <c r="Q11" s="45"/>
      <c r="R11" s="45"/>
      <c r="S11" s="55" t="s">
        <v>44</v>
      </c>
      <c r="T11" s="48"/>
      <c r="U11" s="45"/>
      <c r="V11" s="45"/>
      <c r="W11" s="47"/>
    </row>
    <row r="12" spans="1:23" ht="30" customHeight="1">
      <c r="C12" s="9" t="s">
        <v>6</v>
      </c>
      <c r="D12" s="44"/>
      <c r="E12" s="45"/>
      <c r="F12" s="45"/>
      <c r="G12" s="46"/>
      <c r="H12" s="44"/>
      <c r="I12" s="45"/>
      <c r="J12" s="56" t="s">
        <v>46</v>
      </c>
      <c r="K12" s="47"/>
      <c r="L12" s="48"/>
      <c r="M12" s="45"/>
      <c r="N12" s="45"/>
      <c r="O12" s="46"/>
      <c r="P12" s="44"/>
      <c r="Q12" s="45"/>
      <c r="R12" s="45"/>
      <c r="S12" s="55" t="s">
        <v>44</v>
      </c>
      <c r="T12" s="48"/>
      <c r="U12" s="45"/>
      <c r="V12" s="45"/>
      <c r="W12" s="47"/>
    </row>
    <row r="13" spans="1:23" ht="30" customHeight="1">
      <c r="C13" s="9" t="s">
        <v>7</v>
      </c>
      <c r="D13" s="44"/>
      <c r="E13" s="45"/>
      <c r="F13" s="45"/>
      <c r="G13" s="46"/>
      <c r="H13" s="44"/>
      <c r="I13" s="45"/>
      <c r="J13" s="45"/>
      <c r="K13" s="47"/>
      <c r="L13" s="48"/>
      <c r="M13" s="49"/>
      <c r="N13" s="45"/>
      <c r="O13" s="46"/>
      <c r="P13" s="44"/>
      <c r="Q13" s="45"/>
      <c r="R13" s="45"/>
      <c r="S13" s="55" t="s">
        <v>44</v>
      </c>
      <c r="T13" s="48"/>
      <c r="U13" s="45"/>
      <c r="V13" s="45"/>
      <c r="W13" s="47"/>
    </row>
    <row r="14" spans="1:23" ht="30" customHeight="1">
      <c r="C14" s="9" t="s">
        <v>8</v>
      </c>
      <c r="D14" s="44"/>
      <c r="E14" s="45"/>
      <c r="F14" s="45"/>
      <c r="G14" s="46"/>
      <c r="H14" s="44"/>
      <c r="I14" s="45"/>
      <c r="J14" s="45"/>
      <c r="K14" s="47"/>
      <c r="L14" s="48"/>
      <c r="M14" s="45"/>
      <c r="N14" s="56" t="s">
        <v>45</v>
      </c>
      <c r="O14" s="46"/>
      <c r="P14" s="44"/>
      <c r="Q14" s="45"/>
      <c r="R14" s="45"/>
      <c r="S14" s="47"/>
      <c r="T14" s="48"/>
      <c r="U14" s="45"/>
      <c r="V14" s="45"/>
      <c r="W14" s="47"/>
    </row>
    <row r="15" spans="1:23" ht="30" customHeight="1">
      <c r="C15" s="9" t="s">
        <v>9</v>
      </c>
      <c r="D15" s="44"/>
      <c r="E15" s="45"/>
      <c r="F15" s="45"/>
      <c r="G15" s="46"/>
      <c r="H15" s="44"/>
      <c r="I15" s="45"/>
      <c r="J15" s="45"/>
      <c r="K15" s="47"/>
      <c r="L15" s="48"/>
      <c r="M15" s="45"/>
      <c r="N15" s="45"/>
      <c r="O15" s="46"/>
      <c r="P15" s="44"/>
      <c r="Q15" s="45"/>
      <c r="R15" s="45"/>
      <c r="S15" s="47"/>
      <c r="T15" s="48"/>
      <c r="U15" s="45"/>
      <c r="V15" s="45"/>
      <c r="W15" s="47"/>
    </row>
    <row r="16" spans="1:23" ht="30" customHeight="1">
      <c r="C16" s="9" t="s">
        <v>10</v>
      </c>
      <c r="D16" s="44"/>
      <c r="E16" s="45"/>
      <c r="F16" s="45"/>
      <c r="G16" s="46"/>
      <c r="H16" s="44"/>
      <c r="I16" s="45"/>
      <c r="J16" s="45"/>
      <c r="K16" s="47"/>
      <c r="L16" s="48"/>
      <c r="M16" s="45"/>
      <c r="N16" s="45"/>
      <c r="O16" s="46"/>
      <c r="P16" s="44"/>
      <c r="Q16" s="45"/>
      <c r="R16" s="45"/>
      <c r="S16" s="47"/>
      <c r="T16" s="48"/>
      <c r="U16" s="45"/>
      <c r="V16" s="45"/>
      <c r="W16" s="47"/>
    </row>
    <row r="17" spans="3:23" ht="30" customHeight="1">
      <c r="C17" s="9" t="s">
        <v>11</v>
      </c>
      <c r="D17" s="44"/>
      <c r="E17" s="45"/>
      <c r="F17" s="45"/>
      <c r="G17" s="46"/>
      <c r="H17" s="44"/>
      <c r="I17" s="45"/>
      <c r="J17" s="45"/>
      <c r="K17" s="47"/>
      <c r="L17" s="48"/>
      <c r="M17" s="45"/>
      <c r="N17" s="45"/>
      <c r="O17" s="46"/>
      <c r="P17" s="44"/>
      <c r="Q17" s="45"/>
      <c r="R17" s="45"/>
      <c r="S17" s="47"/>
      <c r="T17" s="48"/>
      <c r="U17" s="45"/>
      <c r="V17" s="45"/>
      <c r="W17" s="47"/>
    </row>
    <row r="18" spans="3:23" ht="30" customHeight="1">
      <c r="C18" s="10" t="s">
        <v>12</v>
      </c>
      <c r="D18" s="44"/>
      <c r="E18" s="45"/>
      <c r="F18" s="45"/>
      <c r="G18" s="46"/>
      <c r="H18" s="44"/>
      <c r="I18" s="45"/>
      <c r="J18" s="45"/>
      <c r="K18" s="47"/>
      <c r="L18" s="48"/>
      <c r="M18" s="45"/>
      <c r="N18" s="45"/>
      <c r="O18" s="46"/>
      <c r="P18" s="44"/>
      <c r="Q18" s="45"/>
      <c r="R18" s="45"/>
      <c r="S18" s="47"/>
      <c r="T18" s="48"/>
      <c r="U18" s="45"/>
      <c r="V18" s="45"/>
      <c r="W18" s="47"/>
    </row>
    <row r="19" spans="3:23" ht="30" customHeight="1" thickBot="1">
      <c r="C19" s="11" t="s">
        <v>13</v>
      </c>
      <c r="D19" s="50"/>
      <c r="E19" s="51"/>
      <c r="F19" s="51"/>
      <c r="G19" s="52"/>
      <c r="H19" s="50"/>
      <c r="I19" s="51"/>
      <c r="J19" s="51"/>
      <c r="K19" s="53"/>
      <c r="L19" s="54"/>
      <c r="M19" s="51"/>
      <c r="N19" s="51"/>
      <c r="O19" s="52"/>
      <c r="P19" s="50"/>
      <c r="Q19" s="51"/>
      <c r="R19" s="51"/>
      <c r="S19" s="53"/>
      <c r="T19" s="54"/>
      <c r="U19" s="51"/>
      <c r="V19" s="51"/>
      <c r="W19" s="53"/>
    </row>
    <row r="20" spans="3:23" ht="10.5" customHeight="1"/>
    <row r="21" spans="3:23" ht="4.5" customHeight="1">
      <c r="C21" s="12"/>
      <c r="D21" s="61"/>
      <c r="E21" s="61"/>
      <c r="F21" s="61"/>
    </row>
  </sheetData>
  <sheetProtection password="CDB8" sheet="1" objects="1" scenarios="1"/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" priority="1" operator="equal">
      <formula>"FERIE"</formula>
    </cfRule>
    <cfRule type="containsBlanks" dxfId="1" priority="2">
      <formula>LEN(TRIM(D8))=0</formula>
    </cfRule>
    <cfRule type="notContainsBlanks" dxfId="0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15</vt:i4>
      </vt:variant>
    </vt:vector>
  </HeadingPairs>
  <TitlesOfParts>
    <vt:vector size="30" baseType="lpstr">
      <vt:lpstr>Mise à jour annuelle</vt:lpstr>
      <vt:lpstr>MASQUE</vt:lpstr>
      <vt:lpstr>Calendrier</vt:lpstr>
      <vt:lpstr>Semaine 41</vt:lpstr>
      <vt:lpstr>Semaine 42</vt:lpstr>
      <vt:lpstr>Semaine 43</vt:lpstr>
      <vt:lpstr>Semaine 44</vt:lpstr>
      <vt:lpstr>Semaine 45</vt:lpstr>
      <vt:lpstr>Semaine 46</vt:lpstr>
      <vt:lpstr>Semaine 47</vt:lpstr>
      <vt:lpstr>Semaine 48</vt:lpstr>
      <vt:lpstr>Semaine 49</vt:lpstr>
      <vt:lpstr>Semaine 50</vt:lpstr>
      <vt:lpstr>Semaine 51</vt:lpstr>
      <vt:lpstr>Semaine 52</vt:lpstr>
      <vt:lpstr>Calendrier!ANNEE</vt:lpstr>
      <vt:lpstr>MASQUE!ANNEE</vt:lpstr>
      <vt:lpstr>'Semaine 41'!ANNEE</vt:lpstr>
      <vt:lpstr>'Semaine 42'!ANNEE</vt:lpstr>
      <vt:lpstr>'Semaine 43'!ANNEE</vt:lpstr>
      <vt:lpstr>'Semaine 44'!ANNEE</vt:lpstr>
      <vt:lpstr>'Semaine 45'!ANNEE</vt:lpstr>
      <vt:lpstr>'Semaine 46'!ANNEE</vt:lpstr>
      <vt:lpstr>'Semaine 47'!ANNEE</vt:lpstr>
      <vt:lpstr>'Semaine 48'!ANNEE</vt:lpstr>
      <vt:lpstr>'Semaine 49'!ANNEE</vt:lpstr>
      <vt:lpstr>'Semaine 50'!ANNEE</vt:lpstr>
      <vt:lpstr>'Semaine 51'!ANNEE</vt:lpstr>
      <vt:lpstr>'Semaine 52'!ANNEE</vt:lpstr>
      <vt:lpstr>Calendrier!NUM_SEMAINE</vt:lpstr>
    </vt:vector>
  </TitlesOfParts>
  <Company>Banque de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BERIL</dc:creator>
  <cp:lastModifiedBy>Olivier</cp:lastModifiedBy>
  <cp:lastPrinted>2014-10-28T08:30:38Z</cp:lastPrinted>
  <dcterms:created xsi:type="dcterms:W3CDTF">2014-10-08T09:24:26Z</dcterms:created>
  <dcterms:modified xsi:type="dcterms:W3CDTF">2014-11-15T22:27:54Z</dcterms:modified>
</cp:coreProperties>
</file>