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3715" windowHeight="8505" activeTab="2"/>
  </bookViews>
  <sheets>
    <sheet name="Tabdonnées" sheetId="2" r:id="rId1"/>
    <sheet name="BASE" sheetId="3" r:id="rId2"/>
    <sheet name="Planche Suivi" sheetId="1" r:id="rId3"/>
  </sheets>
  <calcPr calcId="125725"/>
</workbook>
</file>

<file path=xl/calcChain.xml><?xml version="1.0" encoding="utf-8"?>
<calcChain xmlns="http://schemas.openxmlformats.org/spreadsheetml/2006/main">
  <c r="H4" i="1"/>
  <c r="G4" s="1"/>
  <c r="F4" s="1"/>
  <c r="E4" s="1"/>
  <c r="D4" s="1"/>
  <c r="C4" s="1"/>
  <c r="C5" s="1"/>
  <c r="C8" s="1"/>
  <c r="I5"/>
  <c r="I8" s="1"/>
  <c r="I7" l="1"/>
  <c r="I11"/>
  <c r="I9"/>
  <c r="I13"/>
  <c r="I10"/>
  <c r="C7"/>
  <c r="I12"/>
  <c r="C13"/>
  <c r="C11"/>
  <c r="C9"/>
  <c r="C12"/>
  <c r="C10"/>
  <c r="H5"/>
  <c r="D5"/>
  <c r="G5"/>
  <c r="F5"/>
  <c r="E5"/>
  <c r="G8" l="1"/>
  <c r="G10"/>
  <c r="G12"/>
  <c r="G9"/>
  <c r="G11"/>
  <c r="G13"/>
  <c r="G7"/>
  <c r="D7"/>
  <c r="D8"/>
  <c r="D10"/>
  <c r="D9"/>
  <c r="D13"/>
  <c r="D12"/>
  <c r="D11"/>
  <c r="E9"/>
  <c r="E11"/>
  <c r="E13"/>
  <c r="E7"/>
  <c r="E8"/>
  <c r="E10"/>
  <c r="E12"/>
  <c r="H7"/>
  <c r="H8"/>
  <c r="H10"/>
  <c r="H12"/>
  <c r="H9"/>
  <c r="H11"/>
  <c r="H13"/>
  <c r="F9"/>
  <c r="F11"/>
  <c r="F7"/>
  <c r="F10"/>
  <c r="F12"/>
  <c r="F13"/>
  <c r="F8"/>
</calcChain>
</file>

<file path=xl/sharedStrings.xml><?xml version="1.0" encoding="utf-8"?>
<sst xmlns="http://schemas.openxmlformats.org/spreadsheetml/2006/main" count="44" uniqueCount="13">
  <si>
    <t>secteurs num</t>
  </si>
  <si>
    <t>code INSEE</t>
  </si>
  <si>
    <t>commune</t>
  </si>
  <si>
    <t>Année de départ</t>
  </si>
  <si>
    <t>Années antérieures</t>
  </si>
  <si>
    <t>-</t>
  </si>
  <si>
    <t>TABLEAU ANNEES</t>
  </si>
  <si>
    <t>Source1</t>
  </si>
  <si>
    <t>Source2</t>
  </si>
  <si>
    <t>Source3</t>
  </si>
  <si>
    <t>Source4</t>
  </si>
  <si>
    <t>Source5</t>
  </si>
  <si>
    <t>SOURCE 1</t>
  </si>
</sst>
</file>

<file path=xl/styles.xml><?xml version="1.0" encoding="utf-8"?>
<styleSheet xmlns="http://schemas.openxmlformats.org/spreadsheetml/2006/main">
  <numFmts count="3">
    <numFmt numFmtId="164" formatCode=";;;"/>
    <numFmt numFmtId="165" formatCode="_(* #,##0_);_(* \(#,##0\);_(* &quot;-&quot;_);_(@_)"/>
    <numFmt numFmtId="166" formatCode="_(&quot;$&quot;* #,##0_);_(&quot;$&quot;* \(#,##0\);_(&quot;$&quot;* &quot;-&quot;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0"/>
      <name val="MS Sans Serif"/>
      <family val="2"/>
    </font>
    <font>
      <b/>
      <sz val="9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5EBF3"/>
        <bgColor indexed="64"/>
      </patternFill>
    </fill>
    <fill>
      <patternFill patternType="solid">
        <fgColor rgb="FFB5C5D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/>
      <bottom style="double">
        <color indexed="64"/>
      </bottom>
      <diagonal/>
    </border>
  </borders>
  <cellStyleXfs count="27">
    <xf numFmtId="0" fontId="0" fillId="0" borderId="0"/>
    <xf numFmtId="0" fontId="6" fillId="6" borderId="0">
      <alignment horizontal="left"/>
    </xf>
    <xf numFmtId="0" fontId="6" fillId="7" borderId="0">
      <alignment horizontal="left"/>
    </xf>
    <xf numFmtId="164" fontId="6" fillId="0" borderId="0">
      <alignment horizontal="left"/>
    </xf>
    <xf numFmtId="0" fontId="7" fillId="0" borderId="0"/>
    <xf numFmtId="165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8" fillId="0" borderId="0"/>
    <xf numFmtId="0" fontId="1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7" fillId="0" borderId="0"/>
    <xf numFmtId="0" fontId="8" fillId="0" borderId="0"/>
  </cellStyleXfs>
  <cellXfs count="26">
    <xf numFmtId="0" fontId="0" fillId="0" borderId="0" xfId="0"/>
    <xf numFmtId="0" fontId="0" fillId="0" borderId="0" xfId="0"/>
    <xf numFmtId="0" fontId="4" fillId="5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3" xfId="0" applyFont="1" applyFill="1" applyBorder="1"/>
    <xf numFmtId="0" fontId="5" fillId="0" borderId="1" xfId="0" applyFont="1" applyFill="1" applyBorder="1"/>
    <xf numFmtId="0" fontId="4" fillId="4" borderId="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5" borderId="0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0" fillId="2" borderId="2" xfId="0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5" fillId="0" borderId="3" xfId="0" applyFont="1" applyFill="1" applyBorder="1"/>
    <xf numFmtId="0" fontId="5" fillId="0" borderId="1" xfId="0" applyFont="1" applyFill="1" applyBorder="1"/>
    <xf numFmtId="0" fontId="0" fillId="9" borderId="0" xfId="0" applyFill="1" applyAlignment="1"/>
    <xf numFmtId="0" fontId="9" fillId="3" borderId="0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0" fillId="5" borderId="0" xfId="0" applyFill="1" applyAlignment="1"/>
    <xf numFmtId="0" fontId="0" fillId="10" borderId="0" xfId="0" applyFill="1" applyAlignment="1"/>
    <xf numFmtId="0" fontId="3" fillId="3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9" fillId="3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27">
    <cellStyle name="___col1" xfId="1"/>
    <cellStyle name="___col2" xfId="2"/>
    <cellStyle name="__col2" xfId="3"/>
    <cellStyle name="Comma [0]" xfId="5"/>
    <cellStyle name="Currency [0]" xfId="6"/>
    <cellStyle name="Normal" xfId="0" builtinId="0"/>
    <cellStyle name="Normal 2" xfId="7"/>
    <cellStyle name="Normal 2 2" xfId="10"/>
    <cellStyle name="Normal 3" xfId="9"/>
    <cellStyle name="Normal 3 2" xfId="13"/>
    <cellStyle name="Normal 3 2 2" xfId="25"/>
    <cellStyle name="Normal 3 3" xfId="16"/>
    <cellStyle name="Normal 3 3 2" xfId="20"/>
    <cellStyle name="Normal 3 4" xfId="19"/>
    <cellStyle name="Normal 3 5" xfId="17"/>
    <cellStyle name="Normal 3 5 2" xfId="18"/>
    <cellStyle name="Normal 4" xfId="11"/>
    <cellStyle name="Normal 4 2" xfId="14"/>
    <cellStyle name="Normal 4 2 2" xfId="26"/>
    <cellStyle name="Normal 5" xfId="8"/>
    <cellStyle name="Normal 5 2" xfId="23"/>
    <cellStyle name="Normal 6" xfId="12"/>
    <cellStyle name="Normal 6 2" xfId="24"/>
    <cellStyle name="Normal 7" xfId="4"/>
    <cellStyle name="Normal 7 2" xfId="15"/>
    <cellStyle name="Normal 8" xfId="21"/>
    <cellStyle name="Normal 9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962025</xdr:colOff>
      <xdr:row>1</xdr:row>
      <xdr:rowOff>180975</xdr:rowOff>
    </xdr:from>
    <xdr:to>
      <xdr:col>10</xdr:col>
      <xdr:colOff>66675</xdr:colOff>
      <xdr:row>3</xdr:row>
      <xdr:rowOff>57150</xdr:rowOff>
    </xdr:to>
    <xdr:cxnSp macro="">
      <xdr:nvCxnSpPr>
        <xdr:cNvPr id="3" name="Connecteur droit avec flèche 2"/>
        <xdr:cNvCxnSpPr/>
      </xdr:nvCxnSpPr>
      <xdr:spPr>
        <a:xfrm flipV="1">
          <a:off x="7058025" y="371475"/>
          <a:ext cx="923925" cy="2571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133349</xdr:colOff>
      <xdr:row>0</xdr:row>
      <xdr:rowOff>85725</xdr:rowOff>
    </xdr:from>
    <xdr:to>
      <xdr:col>16</xdr:col>
      <xdr:colOff>504825</xdr:colOff>
      <xdr:row>3</xdr:row>
      <xdr:rowOff>85724</xdr:rowOff>
    </xdr:to>
    <xdr:sp macro="" textlink="">
      <xdr:nvSpPr>
        <xdr:cNvPr id="4" name="ZoneTexte 3"/>
        <xdr:cNvSpPr txBox="1"/>
      </xdr:nvSpPr>
      <xdr:spPr>
        <a:xfrm>
          <a:off x="8048624" y="85725"/>
          <a:ext cx="4943476" cy="628649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On note l'année de départ manuellement</a:t>
          </a:r>
        </a:p>
        <a:p>
          <a:pPr algn="ctr"/>
          <a:r>
            <a:rPr lang="fr-FR" sz="1100"/>
            <a:t>Puis</a:t>
          </a:r>
          <a:r>
            <a:rPr lang="fr-FR" sz="1100" baseline="0"/>
            <a:t> calcul automatique entre C4 et H4 pour avoir les années précédentes</a:t>
          </a:r>
        </a:p>
        <a:p>
          <a:pPr algn="ctr"/>
          <a:r>
            <a:rPr lang="fr-FR" sz="1100" baseline="0"/>
            <a:t>Notons que les données antérieures à 2006 sont indisponibles</a:t>
          </a:r>
        </a:p>
        <a:p>
          <a:pPr algn="ctr"/>
          <a:endParaRPr lang="fr-FR" sz="1100"/>
        </a:p>
        <a:p>
          <a:pPr algn="ctr"/>
          <a:endParaRPr lang="fr-FR" sz="1100"/>
        </a:p>
      </xdr:txBody>
    </xdr:sp>
    <xdr:clientData/>
  </xdr:twoCellAnchor>
  <xdr:twoCellAnchor>
    <xdr:from>
      <xdr:col>8</xdr:col>
      <xdr:colOff>981075</xdr:colOff>
      <xdr:row>4</xdr:row>
      <xdr:rowOff>76201</xdr:rowOff>
    </xdr:from>
    <xdr:to>
      <xdr:col>10</xdr:col>
      <xdr:colOff>257175</xdr:colOff>
      <xdr:row>5</xdr:row>
      <xdr:rowOff>9525</xdr:rowOff>
    </xdr:to>
    <xdr:cxnSp macro="">
      <xdr:nvCxnSpPr>
        <xdr:cNvPr id="5" name="Connecteur droit avec flèche 4"/>
        <xdr:cNvCxnSpPr/>
      </xdr:nvCxnSpPr>
      <xdr:spPr>
        <a:xfrm>
          <a:off x="7077075" y="838201"/>
          <a:ext cx="1095375" cy="123824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361949</xdr:colOff>
      <xdr:row>4</xdr:row>
      <xdr:rowOff>104775</xdr:rowOff>
    </xdr:from>
    <xdr:to>
      <xdr:col>21</xdr:col>
      <xdr:colOff>523874</xdr:colOff>
      <xdr:row>7</xdr:row>
      <xdr:rowOff>142875</xdr:rowOff>
    </xdr:to>
    <xdr:sp macro="" textlink="">
      <xdr:nvSpPr>
        <xdr:cNvPr id="8" name="ZoneTexte 7"/>
        <xdr:cNvSpPr txBox="1"/>
      </xdr:nvSpPr>
      <xdr:spPr>
        <a:xfrm>
          <a:off x="8277224" y="933450"/>
          <a:ext cx="8543925" cy="504825"/>
        </a:xfrm>
        <a:prstGeom prst="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Avec</a:t>
          </a:r>
          <a:r>
            <a:rPr lang="fr-FR" sz="1100" baseline="0"/>
            <a:t> le tableau de correspondance des dates, on fait correspondre l'année de départ à la date de la source (ex : les données INSEE sur la population "arrivent" avec 2 ans de décalage)</a:t>
          </a:r>
          <a:endParaRPr lang="fr-FR" sz="1100"/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7"/>
  <sheetViews>
    <sheetView workbookViewId="0">
      <selection activeCell="C10" sqref="C10"/>
    </sheetView>
  </sheetViews>
  <sheetFormatPr baseColWidth="10" defaultRowHeight="15"/>
  <sheetData>
    <row r="1" spans="1:6" s="7" customFormat="1">
      <c r="B1" s="21" t="s">
        <v>6</v>
      </c>
      <c r="C1" s="21"/>
      <c r="D1" s="21"/>
      <c r="E1" s="21"/>
    </row>
    <row r="2" spans="1:6" s="7" customFormat="1">
      <c r="B2" s="21"/>
      <c r="C2" s="21"/>
      <c r="D2" s="21"/>
      <c r="E2" s="21"/>
    </row>
    <row r="3" spans="1:6" s="7" customFormat="1" ht="15.75" thickBot="1">
      <c r="B3" s="8" t="s">
        <v>7</v>
      </c>
      <c r="C3" s="8" t="s">
        <v>8</v>
      </c>
      <c r="D3" s="8" t="s">
        <v>9</v>
      </c>
      <c r="E3" s="8" t="s">
        <v>10</v>
      </c>
      <c r="F3" s="8" t="s">
        <v>11</v>
      </c>
    </row>
    <row r="4" spans="1:6" ht="15.75" thickBot="1">
      <c r="A4" s="12">
        <v>2006</v>
      </c>
      <c r="B4" s="9">
        <v>2006</v>
      </c>
      <c r="C4" s="13" t="s">
        <v>5</v>
      </c>
      <c r="D4" s="13">
        <v>2004</v>
      </c>
      <c r="E4" s="13" t="s">
        <v>5</v>
      </c>
      <c r="F4" s="13">
        <v>2005</v>
      </c>
    </row>
    <row r="5" spans="1:6" ht="15.75" thickBot="1">
      <c r="A5" s="12">
        <v>2007</v>
      </c>
      <c r="B5" s="9" t="s">
        <v>5</v>
      </c>
      <c r="C5" s="13" t="s">
        <v>5</v>
      </c>
      <c r="D5" s="13">
        <v>2005</v>
      </c>
      <c r="E5" s="13" t="s">
        <v>5</v>
      </c>
      <c r="F5" s="13">
        <v>2006</v>
      </c>
    </row>
    <row r="6" spans="1:6" ht="15.75" thickBot="1">
      <c r="A6" s="12">
        <v>2008</v>
      </c>
      <c r="B6" s="9" t="s">
        <v>5</v>
      </c>
      <c r="C6" s="13" t="s">
        <v>5</v>
      </c>
      <c r="D6" s="13">
        <v>2006</v>
      </c>
      <c r="E6" s="13" t="s">
        <v>5</v>
      </c>
      <c r="F6" s="13">
        <v>2007</v>
      </c>
    </row>
    <row r="7" spans="1:6" ht="15.75" thickBot="1">
      <c r="A7" s="12">
        <v>2009</v>
      </c>
      <c r="B7" s="9" t="s">
        <v>5</v>
      </c>
      <c r="C7" s="13">
        <v>2008</v>
      </c>
      <c r="D7" s="13">
        <v>2007</v>
      </c>
      <c r="E7" s="13" t="s">
        <v>5</v>
      </c>
      <c r="F7" s="13">
        <v>2008</v>
      </c>
    </row>
    <row r="8" spans="1:6" ht="15.75" thickBot="1">
      <c r="A8" s="12">
        <v>2010</v>
      </c>
      <c r="B8" s="9" t="s">
        <v>5</v>
      </c>
      <c r="C8" s="13">
        <v>2009</v>
      </c>
      <c r="D8" s="13">
        <v>2008</v>
      </c>
      <c r="E8" s="13" t="s">
        <v>5</v>
      </c>
      <c r="F8" s="13">
        <v>2009</v>
      </c>
    </row>
    <row r="9" spans="1:6" ht="15.75" thickBot="1">
      <c r="A9" s="12">
        <v>2011</v>
      </c>
      <c r="B9" s="9" t="s">
        <v>5</v>
      </c>
      <c r="C9" s="13">
        <v>2010</v>
      </c>
      <c r="D9" s="13">
        <v>2009</v>
      </c>
      <c r="E9" s="13" t="s">
        <v>5</v>
      </c>
      <c r="F9" s="13">
        <v>2010</v>
      </c>
    </row>
    <row r="10" spans="1:6" ht="15.75" thickBot="1">
      <c r="A10" s="12">
        <v>2012</v>
      </c>
      <c r="B10" s="9">
        <v>2009</v>
      </c>
      <c r="C10" s="13">
        <v>2011</v>
      </c>
      <c r="D10" s="13">
        <v>2010</v>
      </c>
      <c r="E10" s="13">
        <v>2011</v>
      </c>
      <c r="F10" s="13">
        <v>2011</v>
      </c>
    </row>
    <row r="11" spans="1:6" ht="15.75" thickBot="1">
      <c r="A11" s="12">
        <v>2013</v>
      </c>
      <c r="B11" s="9">
        <v>2010</v>
      </c>
      <c r="C11" s="13">
        <v>2012</v>
      </c>
      <c r="D11" s="13">
        <v>2011</v>
      </c>
      <c r="E11" s="13">
        <v>2012</v>
      </c>
      <c r="F11" s="13">
        <v>2012</v>
      </c>
    </row>
    <row r="12" spans="1:6" ht="15.75" thickBot="1">
      <c r="A12" s="12">
        <v>2014</v>
      </c>
      <c r="B12" s="9">
        <v>2011</v>
      </c>
      <c r="C12" s="13">
        <v>2013</v>
      </c>
      <c r="D12" s="13">
        <v>2012</v>
      </c>
      <c r="E12" s="13">
        <v>2013</v>
      </c>
      <c r="F12" s="13">
        <v>2013</v>
      </c>
    </row>
    <row r="13" spans="1:6" ht="15.75" thickBot="1">
      <c r="A13" s="12">
        <v>2015</v>
      </c>
      <c r="B13" s="9">
        <v>2012</v>
      </c>
      <c r="C13" s="13">
        <v>2014</v>
      </c>
      <c r="D13" s="13">
        <v>2013</v>
      </c>
      <c r="E13" s="13">
        <v>2014</v>
      </c>
      <c r="F13" s="13">
        <v>2014</v>
      </c>
    </row>
    <row r="14" spans="1:6" ht="15.75" thickBot="1">
      <c r="A14" s="12">
        <v>2016</v>
      </c>
      <c r="B14" s="9">
        <v>2013</v>
      </c>
      <c r="C14" s="13">
        <v>2015</v>
      </c>
      <c r="D14" s="13">
        <v>2014</v>
      </c>
      <c r="E14" s="13">
        <v>2015</v>
      </c>
      <c r="F14" s="13">
        <v>2015</v>
      </c>
    </row>
    <row r="15" spans="1:6" ht="15.75" thickBot="1">
      <c r="A15" s="12">
        <v>2017</v>
      </c>
      <c r="B15" s="9">
        <v>2014</v>
      </c>
      <c r="C15" s="13">
        <v>2016</v>
      </c>
      <c r="D15" s="13">
        <v>2015</v>
      </c>
      <c r="E15" s="13">
        <v>2016</v>
      </c>
      <c r="F15" s="13">
        <v>2016</v>
      </c>
    </row>
    <row r="16" spans="1:6" ht="15.75" thickBot="1">
      <c r="A16" s="12">
        <v>2018</v>
      </c>
      <c r="B16" s="9">
        <v>2015</v>
      </c>
      <c r="C16" s="13">
        <v>2017</v>
      </c>
      <c r="D16" s="13">
        <v>2016</v>
      </c>
      <c r="E16" s="13">
        <v>2017</v>
      </c>
      <c r="F16" s="13">
        <v>2017</v>
      </c>
    </row>
    <row r="17" spans="1:6" ht="15.75" thickBot="1">
      <c r="A17" s="12">
        <v>2019</v>
      </c>
      <c r="B17" s="9">
        <v>2016</v>
      </c>
      <c r="C17" s="13">
        <v>2018</v>
      </c>
      <c r="D17" s="13">
        <v>2017</v>
      </c>
      <c r="E17" s="13">
        <v>2018</v>
      </c>
      <c r="F17" s="13">
        <v>2018</v>
      </c>
    </row>
  </sheetData>
  <mergeCells count="1">
    <mergeCell ref="B1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9"/>
  <sheetViews>
    <sheetView workbookViewId="0">
      <selection activeCell="L10" sqref="L10"/>
    </sheetView>
  </sheetViews>
  <sheetFormatPr baseColWidth="10" defaultRowHeight="15"/>
  <cols>
    <col min="5" max="9" width="11.42578125" style="7"/>
  </cols>
  <sheetData>
    <row r="1" spans="1:23" s="7" customFormat="1">
      <c r="C1" s="22" t="s">
        <v>7</v>
      </c>
      <c r="D1" s="22"/>
      <c r="E1" s="22"/>
      <c r="F1" s="22"/>
      <c r="G1" s="22"/>
      <c r="H1" s="22"/>
      <c r="I1" s="22"/>
      <c r="J1" s="23" t="s">
        <v>8</v>
      </c>
      <c r="K1" s="23"/>
      <c r="L1" s="23"/>
      <c r="M1" s="23"/>
      <c r="N1" s="23"/>
      <c r="O1" s="23"/>
      <c r="P1" s="23"/>
      <c r="Q1" s="22" t="s">
        <v>9</v>
      </c>
      <c r="R1" s="22"/>
      <c r="S1" s="22"/>
      <c r="T1" s="22"/>
      <c r="U1" s="22"/>
      <c r="V1" s="22"/>
      <c r="W1" s="22"/>
    </row>
    <row r="2" spans="1:23" ht="15.75" thickBot="1">
      <c r="A2" s="10" t="s">
        <v>0</v>
      </c>
      <c r="B2" s="10" t="s">
        <v>1</v>
      </c>
      <c r="C2" s="16">
        <v>2006</v>
      </c>
      <c r="D2" s="16">
        <v>2007</v>
      </c>
      <c r="E2" s="16">
        <v>2008</v>
      </c>
      <c r="F2" s="16">
        <v>2009</v>
      </c>
      <c r="G2" s="16">
        <v>2010</v>
      </c>
      <c r="H2" s="16">
        <v>2011</v>
      </c>
      <c r="I2" s="16">
        <v>2012</v>
      </c>
      <c r="J2" s="20">
        <v>2006</v>
      </c>
      <c r="K2" s="20">
        <v>2007</v>
      </c>
      <c r="L2" s="20">
        <v>2008</v>
      </c>
      <c r="M2" s="20">
        <v>2009</v>
      </c>
      <c r="N2" s="20">
        <v>2010</v>
      </c>
      <c r="O2" s="20">
        <v>2011</v>
      </c>
      <c r="P2" s="20">
        <v>2012</v>
      </c>
      <c r="Q2" s="16">
        <v>2006</v>
      </c>
      <c r="R2" s="16">
        <v>2007</v>
      </c>
      <c r="S2" s="16">
        <v>2008</v>
      </c>
      <c r="T2" s="16">
        <v>2009</v>
      </c>
      <c r="U2" s="16">
        <v>2010</v>
      </c>
      <c r="V2" s="16">
        <v>2011</v>
      </c>
      <c r="W2" s="16">
        <v>2012</v>
      </c>
    </row>
    <row r="3" spans="1:23" ht="15.75" thickBot="1">
      <c r="A3" s="14" t="s">
        <v>2</v>
      </c>
      <c r="B3" s="15">
        <v>16300</v>
      </c>
      <c r="C3">
        <v>101</v>
      </c>
      <c r="D3" s="7">
        <v>151</v>
      </c>
      <c r="E3" s="7">
        <v>149</v>
      </c>
      <c r="F3" s="7">
        <v>105</v>
      </c>
      <c r="G3" s="7">
        <v>61</v>
      </c>
      <c r="H3" s="7">
        <v>74</v>
      </c>
      <c r="I3" s="7">
        <v>112</v>
      </c>
      <c r="J3">
        <v>122</v>
      </c>
      <c r="K3" s="7">
        <v>66</v>
      </c>
      <c r="L3" s="7">
        <v>74</v>
      </c>
      <c r="M3" s="7">
        <v>135</v>
      </c>
      <c r="N3" s="7">
        <v>112</v>
      </c>
      <c r="O3" s="7">
        <v>69</v>
      </c>
      <c r="P3" s="7">
        <v>41</v>
      </c>
      <c r="Q3" s="7">
        <v>53</v>
      </c>
      <c r="R3" s="7">
        <v>89</v>
      </c>
      <c r="S3" s="7">
        <v>19</v>
      </c>
      <c r="T3" s="7">
        <v>85</v>
      </c>
      <c r="U3" s="7">
        <v>125</v>
      </c>
      <c r="V3" s="7">
        <v>26</v>
      </c>
      <c r="W3" s="7">
        <v>33</v>
      </c>
    </row>
    <row r="4" spans="1:23" ht="15.75" thickBot="1">
      <c r="A4" s="11" t="s">
        <v>2</v>
      </c>
      <c r="B4" s="11">
        <v>16250</v>
      </c>
      <c r="C4" s="7">
        <v>86</v>
      </c>
      <c r="D4" s="7">
        <v>76</v>
      </c>
      <c r="E4" s="7">
        <v>29</v>
      </c>
      <c r="F4" s="7">
        <v>19</v>
      </c>
      <c r="G4" s="7">
        <v>94</v>
      </c>
      <c r="H4" s="7">
        <v>149</v>
      </c>
      <c r="I4" s="7">
        <v>84</v>
      </c>
      <c r="J4" s="7">
        <v>16</v>
      </c>
      <c r="K4" s="7">
        <v>38</v>
      </c>
      <c r="L4" s="7">
        <v>137</v>
      </c>
      <c r="M4" s="7">
        <v>15</v>
      </c>
      <c r="N4" s="7">
        <v>56</v>
      </c>
      <c r="O4" s="7">
        <v>101</v>
      </c>
      <c r="P4" s="7">
        <v>112</v>
      </c>
      <c r="Q4" s="7">
        <v>34</v>
      </c>
      <c r="R4" s="7">
        <v>138</v>
      </c>
      <c r="S4" s="7">
        <v>26</v>
      </c>
      <c r="T4" s="7">
        <v>85</v>
      </c>
      <c r="U4" s="7">
        <v>118</v>
      </c>
      <c r="V4" s="7">
        <v>132</v>
      </c>
      <c r="W4" s="7">
        <v>31</v>
      </c>
    </row>
    <row r="5" spans="1:23" ht="15.75" thickBot="1">
      <c r="A5" s="14" t="s">
        <v>2</v>
      </c>
      <c r="B5" s="15">
        <v>16000</v>
      </c>
      <c r="C5" s="7">
        <v>64</v>
      </c>
      <c r="D5" s="7">
        <v>92</v>
      </c>
      <c r="E5" s="7">
        <v>65</v>
      </c>
      <c r="F5" s="7">
        <v>78</v>
      </c>
      <c r="G5" s="7">
        <v>112</v>
      </c>
      <c r="H5" s="7">
        <v>23</v>
      </c>
      <c r="I5" s="7">
        <v>43</v>
      </c>
      <c r="J5" s="7">
        <v>19</v>
      </c>
      <c r="K5" s="7">
        <v>67</v>
      </c>
      <c r="L5" s="7">
        <v>141</v>
      </c>
      <c r="M5" s="7">
        <v>95</v>
      </c>
      <c r="N5" s="7">
        <v>43</v>
      </c>
      <c r="O5" s="7">
        <v>134</v>
      </c>
      <c r="P5" s="7">
        <v>123</v>
      </c>
      <c r="Q5" s="7">
        <v>150</v>
      </c>
      <c r="R5" s="7">
        <v>94</v>
      </c>
      <c r="S5" s="7">
        <v>100</v>
      </c>
      <c r="T5" s="7">
        <v>138</v>
      </c>
      <c r="U5" s="7">
        <v>86</v>
      </c>
      <c r="V5" s="7">
        <v>133</v>
      </c>
      <c r="W5" s="7">
        <v>138</v>
      </c>
    </row>
    <row r="6" spans="1:23" ht="15.75" thickBot="1">
      <c r="A6" s="11" t="s">
        <v>2</v>
      </c>
      <c r="B6" s="11">
        <v>16150</v>
      </c>
      <c r="C6" s="7">
        <v>64</v>
      </c>
      <c r="D6" s="7">
        <v>147</v>
      </c>
      <c r="E6" s="7">
        <v>108</v>
      </c>
      <c r="F6" s="7">
        <v>44</v>
      </c>
      <c r="G6" s="7">
        <v>134</v>
      </c>
      <c r="H6" s="7">
        <v>131</v>
      </c>
      <c r="I6" s="7">
        <v>89</v>
      </c>
      <c r="J6" s="7">
        <v>55</v>
      </c>
      <c r="K6" s="7">
        <v>47</v>
      </c>
      <c r="L6" s="7">
        <v>98</v>
      </c>
      <c r="M6" s="7">
        <v>100</v>
      </c>
      <c r="N6" s="7">
        <v>86</v>
      </c>
      <c r="O6" s="7">
        <v>133</v>
      </c>
      <c r="P6" s="7">
        <v>62</v>
      </c>
      <c r="Q6" s="7">
        <v>34</v>
      </c>
      <c r="R6" s="7">
        <v>66</v>
      </c>
      <c r="S6" s="7">
        <v>128</v>
      </c>
      <c r="T6" s="7">
        <v>86</v>
      </c>
      <c r="U6" s="7">
        <v>103</v>
      </c>
      <c r="V6" s="7">
        <v>29</v>
      </c>
      <c r="W6" s="7">
        <v>50</v>
      </c>
    </row>
    <row r="7" spans="1:23" ht="15.75" thickBot="1">
      <c r="A7" s="14" t="s">
        <v>2</v>
      </c>
      <c r="B7" s="15">
        <v>16005</v>
      </c>
      <c r="C7" s="7">
        <v>98</v>
      </c>
      <c r="D7" s="7">
        <v>39</v>
      </c>
      <c r="E7" s="7">
        <v>45</v>
      </c>
      <c r="F7" s="7">
        <v>67</v>
      </c>
      <c r="G7" s="7">
        <v>106</v>
      </c>
      <c r="H7" s="7">
        <v>69</v>
      </c>
      <c r="I7" s="7">
        <v>59</v>
      </c>
      <c r="J7" s="7">
        <v>89</v>
      </c>
      <c r="K7" s="7">
        <v>104</v>
      </c>
      <c r="L7" s="7">
        <v>63</v>
      </c>
      <c r="M7" s="7">
        <v>60</v>
      </c>
      <c r="N7" s="7">
        <v>121</v>
      </c>
      <c r="O7" s="7">
        <v>99</v>
      </c>
      <c r="P7" s="7">
        <v>69</v>
      </c>
      <c r="Q7" s="7">
        <v>17</v>
      </c>
      <c r="R7" s="7">
        <v>19</v>
      </c>
      <c r="S7" s="7">
        <v>33</v>
      </c>
      <c r="T7" s="7">
        <v>111</v>
      </c>
      <c r="U7" s="7">
        <v>18</v>
      </c>
      <c r="V7" s="7">
        <v>15</v>
      </c>
      <c r="W7" s="7">
        <v>146</v>
      </c>
    </row>
    <row r="8" spans="1:23" ht="15.75" thickBot="1">
      <c r="A8" s="11" t="s">
        <v>2</v>
      </c>
      <c r="B8" s="11">
        <v>16255</v>
      </c>
      <c r="C8" s="7">
        <v>120</v>
      </c>
      <c r="D8" s="7">
        <v>22</v>
      </c>
      <c r="E8" s="7">
        <v>31</v>
      </c>
      <c r="F8" s="7">
        <v>144</v>
      </c>
      <c r="G8" s="7">
        <v>46</v>
      </c>
      <c r="H8" s="7">
        <v>68</v>
      </c>
      <c r="I8" s="7">
        <v>85</v>
      </c>
      <c r="J8" s="7">
        <v>97</v>
      </c>
      <c r="K8" s="7">
        <v>18</v>
      </c>
      <c r="L8" s="7">
        <v>124</v>
      </c>
      <c r="M8" s="7">
        <v>98</v>
      </c>
      <c r="N8" s="7">
        <v>150</v>
      </c>
      <c r="O8" s="7">
        <v>21</v>
      </c>
      <c r="P8" s="7">
        <v>77</v>
      </c>
      <c r="Q8" s="7">
        <v>88</v>
      </c>
      <c r="R8" s="7">
        <v>61</v>
      </c>
      <c r="S8" s="7">
        <v>147</v>
      </c>
      <c r="T8" s="7">
        <v>24</v>
      </c>
      <c r="U8" s="7">
        <v>34</v>
      </c>
      <c r="V8" s="7">
        <v>76</v>
      </c>
      <c r="W8" s="7">
        <v>15</v>
      </c>
    </row>
    <row r="9" spans="1:23" ht="15.75" thickBot="1">
      <c r="A9" s="14" t="s">
        <v>2</v>
      </c>
      <c r="B9" s="15">
        <v>16007</v>
      </c>
      <c r="C9" s="7">
        <v>136</v>
      </c>
      <c r="D9" s="7">
        <v>156</v>
      </c>
      <c r="E9" s="7">
        <v>30</v>
      </c>
      <c r="F9" s="7">
        <v>120</v>
      </c>
      <c r="G9" s="7">
        <v>72</v>
      </c>
      <c r="H9" s="7">
        <v>50</v>
      </c>
      <c r="I9" s="7">
        <v>122</v>
      </c>
      <c r="J9" s="7">
        <v>101</v>
      </c>
      <c r="K9" s="7">
        <v>139</v>
      </c>
      <c r="L9" s="7">
        <v>31</v>
      </c>
      <c r="M9" s="7">
        <v>16</v>
      </c>
      <c r="N9" s="7">
        <v>121</v>
      </c>
      <c r="O9" s="7">
        <v>107</v>
      </c>
      <c r="P9" s="7">
        <v>139</v>
      </c>
      <c r="Q9" s="7">
        <v>113</v>
      </c>
      <c r="R9" s="7">
        <v>129</v>
      </c>
      <c r="S9" s="7">
        <v>49</v>
      </c>
      <c r="T9" s="7">
        <v>116</v>
      </c>
      <c r="U9" s="7">
        <v>84</v>
      </c>
      <c r="V9" s="7">
        <v>55</v>
      </c>
      <c r="W9" s="7">
        <v>23</v>
      </c>
    </row>
  </sheetData>
  <mergeCells count="3">
    <mergeCell ref="C1:I1"/>
    <mergeCell ref="J1:P1"/>
    <mergeCell ref="Q1: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3"/>
  <sheetViews>
    <sheetView tabSelected="1" workbookViewId="0">
      <selection activeCell="I4" sqref="I4"/>
    </sheetView>
  </sheetViews>
  <sheetFormatPr baseColWidth="10" defaultRowHeight="15"/>
  <cols>
    <col min="3" max="3" width="11.42578125" hidden="1" customWidth="1"/>
    <col min="4" max="8" width="11.42578125" customWidth="1"/>
    <col min="9" max="9" width="15.85546875" style="8" bestFit="1" customWidth="1"/>
  </cols>
  <sheetData>
    <row r="1" spans="1:9" s="1" customFormat="1">
      <c r="I1" s="8"/>
    </row>
    <row r="2" spans="1:9" s="1" customFormat="1" ht="18.75">
      <c r="C2" s="25" t="s">
        <v>12</v>
      </c>
      <c r="D2" s="25"/>
      <c r="E2" s="25"/>
      <c r="F2" s="25"/>
      <c r="G2" s="25"/>
      <c r="H2" s="25"/>
      <c r="I2" s="8"/>
    </row>
    <row r="3" spans="1:9" s="1" customFormat="1" ht="15.75" thickBot="1">
      <c r="C3" s="24" t="s">
        <v>4</v>
      </c>
      <c r="D3" s="24"/>
      <c r="E3" s="24"/>
      <c r="F3" s="24"/>
      <c r="G3" s="24"/>
      <c r="H3" s="24"/>
      <c r="I3" s="18" t="s">
        <v>3</v>
      </c>
    </row>
    <row r="4" spans="1:9" s="1" customFormat="1" ht="15.75" thickTop="1">
      <c r="C4" s="17" t="str">
        <f>IF(D4="","",IF(D4-1&lt;2006,"",D4-1))</f>
        <v/>
      </c>
      <c r="D4" s="17">
        <f t="shared" ref="D4:G4" si="0">IF(E4="","",IF(E4-1&lt;2006,"",E4-1))</f>
        <v>2006</v>
      </c>
      <c r="E4" s="17">
        <f t="shared" si="0"/>
        <v>2007</v>
      </c>
      <c r="F4" s="17">
        <f t="shared" si="0"/>
        <v>2008</v>
      </c>
      <c r="G4" s="17">
        <f t="shared" si="0"/>
        <v>2009</v>
      </c>
      <c r="H4" s="17">
        <f>IF(I4-1&lt;2006,"",I4-1)</f>
        <v>2010</v>
      </c>
      <c r="I4" s="6">
        <v>2011</v>
      </c>
    </row>
    <row r="5" spans="1:9" s="7" customFormat="1">
      <c r="A5" s="2" t="s">
        <v>0</v>
      </c>
      <c r="B5" s="2" t="s">
        <v>1</v>
      </c>
      <c r="C5" s="17" t="str">
        <f>IF(C4="","",VLOOKUP(D4,Tabdonnées!$A$4:$F$17,4,FALSE))</f>
        <v/>
      </c>
      <c r="D5" s="17">
        <f>IF(D4="","",VLOOKUP(E4,Tabdonnées!$A$4:$F$17,4,FALSE))</f>
        <v>2005</v>
      </c>
      <c r="E5" s="17">
        <f>IF(E4="","",VLOOKUP(F4,Tabdonnées!$A$4:$F$17,4,FALSE))</f>
        <v>2006</v>
      </c>
      <c r="F5" s="17">
        <f>IF(F4="","",VLOOKUP(G4,Tabdonnées!$A$4:$F$17,4,FALSE))</f>
        <v>2007</v>
      </c>
      <c r="G5" s="17">
        <f>IF(G4="","",VLOOKUP(H4,Tabdonnées!$A$4:$F$17,4,FALSE))</f>
        <v>2008</v>
      </c>
      <c r="H5" s="17">
        <f>IF(H4="","",VLOOKUP(I4,Tabdonnées!$A$4:$F$17,4,FALSE))</f>
        <v>2009</v>
      </c>
      <c r="I5" s="6">
        <f>VLOOKUP(I4,Tabdonnées!A4:F17,4,FALSE)</f>
        <v>2009</v>
      </c>
    </row>
    <row r="6" spans="1:9" ht="6" customHeight="1" thickBot="1">
      <c r="A6" s="19"/>
      <c r="B6" s="19"/>
      <c r="C6" s="19"/>
      <c r="D6" s="10"/>
      <c r="E6" s="10"/>
      <c r="F6" s="10"/>
      <c r="G6" s="10"/>
      <c r="H6" s="10"/>
      <c r="I6" s="10"/>
    </row>
    <row r="7" spans="1:9" ht="15.75" thickBot="1">
      <c r="A7" s="4" t="s">
        <v>2</v>
      </c>
      <c r="B7" s="5">
        <v>16300</v>
      </c>
      <c r="C7" s="8" t="str">
        <f>IF(C$5="","-",IF(C$4=2006,VLOOKUP($B7,BASE!$B$2:$I$9,2,FALSE),IF(C$4=2007,VLOOKUP($B7,BASE!$B$2:$I$9,3,FALSE),IF(C$4=2008,VLOOKUP($B7,BASE!$B$2:$I$9,4,FALSE),IF(C$4=2009,VLOOKUP($B7,BASE!$B$2:$I$9,5,FALSE),IF(C$4=2010,VLOOKUP($B7,BASE!$B$2:$I$9,6,FALSE),IF(C$4=2011,VLOOKUP($B7,BASE!$B$2:$I$9,7,FALSE),IF(C$4=2011,VLOOKUP($B7,BASE!$B$2:$I$9,8,FALSE)))))))))</f>
        <v>-</v>
      </c>
      <c r="D7" s="8">
        <f>IF(D$5="","-",IF(D$4=2006,VLOOKUP($B7,BASE!$B$2:$I$9,2,FALSE),IF(D$4=2007,VLOOKUP($B7,BASE!$B$2:$I$9,3,FALSE),IF(D$4=2008,VLOOKUP($B7,BASE!$B$2:$I$9,4,FALSE),IF(D$4=2009,VLOOKUP($B7,BASE!$B$2:$I$9,5,FALSE),IF(D$4=2010,VLOOKUP($B7,BASE!$B$2:$I$9,6,FALSE),IF(D$4=2011,VLOOKUP($B7,BASE!$B$2:$I$9,7,FALSE),IF(D$4=2011,VLOOKUP($B7,BASE!$B$2:$I$9,8,FALSE)))))))))</f>
        <v>101</v>
      </c>
      <c r="E7" s="8">
        <f>IF(E$5="","-",IF(E$4=2006,VLOOKUP($B7,BASE!$B$2:$I$9,2,FALSE),IF(E$4=2007,VLOOKUP($B7,BASE!$B$2:$I$9,3,FALSE),IF(E$4=2008,VLOOKUP($B7,BASE!$B$2:$I$9,4,FALSE),IF(E$4=2009,VLOOKUP($B7,BASE!$B$2:$I$9,5,FALSE),IF(E$4=2010,VLOOKUP($B7,BASE!$B$2:$I$9,6,FALSE),IF(E$4=2011,VLOOKUP($B7,BASE!$B$2:$I$9,7,FALSE),IF(E$4=2011,VLOOKUP($B7,BASE!$B$2:$I$9,8,FALSE)))))))))</f>
        <v>151</v>
      </c>
      <c r="F7" s="8">
        <f>IF(F$5="","-",IF(F$4=2006,VLOOKUP($B7,BASE!$B$2:$I$9,2,FALSE),IF(F$4=2007,VLOOKUP($B7,BASE!$B$2:$I$9,3,FALSE),IF(F$4=2008,VLOOKUP($B7,BASE!$B$2:$I$9,4,FALSE),IF(F$4=2009,VLOOKUP($B7,BASE!$B$2:$I$9,5,FALSE),IF(F$4=2010,VLOOKUP($B7,BASE!$B$2:$I$9,6,FALSE),IF(F$4=2011,VLOOKUP($B7,BASE!$B$2:$I$9,7,FALSE),IF(F$4=2011,VLOOKUP($B7,BASE!$B$2:$I$9,8,FALSE)))))))))</f>
        <v>149</v>
      </c>
      <c r="G7" s="8">
        <f>IF(G$5="","-",IF(G$4=2006,VLOOKUP($B7,BASE!$B$2:$I$9,2,FALSE),IF(G$4=2007,VLOOKUP($B7,BASE!$B$2:$I$9,3,FALSE),IF(G$4=2008,VLOOKUP($B7,BASE!$B$2:$I$9,4,FALSE),IF(G$4=2009,VLOOKUP($B7,BASE!$B$2:$I$9,5,FALSE),IF(G$4=2010,VLOOKUP($B7,BASE!$B$2:$I$9,6,FALSE),IF(G$4=2011,VLOOKUP($B7,BASE!$B$2:$I$9,7,FALSE),IF(G$4=2011,VLOOKUP($B7,BASE!$B$2:$I$9,8,FALSE)))))))))</f>
        <v>105</v>
      </c>
      <c r="H7" s="8">
        <f>IF(H$5="","-",IF(H$4=2006,VLOOKUP($B7,BASE!$B$2:$I$9,2,FALSE),IF(H$4=2007,VLOOKUP($B7,BASE!$B$2:$I$9,3,FALSE),IF(H$4=2008,VLOOKUP($B7,BASE!$B$2:$I$9,4,FALSE),IF(H$4=2009,VLOOKUP($B7,BASE!$B$2:$I$9,5,FALSE),IF(H$4=2010,VLOOKUP($B7,BASE!$B$2:$I$9,6,FALSE),IF(H$4=2011,VLOOKUP($B7,BASE!$B$2:$I$9,7,FALSE),IF(H$4=2011,VLOOKUP($B7,BASE!$B$2:$I$9,8,FALSE)))))))))</f>
        <v>61</v>
      </c>
      <c r="I7" s="8">
        <f>IF(I$5="-","-",IF(I$4=2006,VLOOKUP($B7,BASE!$B$2:$I$9,2,FALSE),IF(I$4=2007,VLOOKUP($B7,BASE!$B$2:$I$9,3,FALSE),IF(I$4=2008,VLOOKUP($B7,BASE!$B$2:$I$9,4,FALSE),IF(I$4=2009,VLOOKUP($B7,BASE!$B$2:$I$9,5,FALSE),IF(I$4=2010,VLOOKUP($B7,BASE!$B$2:$I$9,6,FALSE),IF(I$4=2011,VLOOKUP($B7,BASE!$B$2:$I$9,7,FALSE),IF(I$4=2012,VLOOKUP($B7,BASE!$B$2:$I$9,8,FALSE)))))))))</f>
        <v>74</v>
      </c>
    </row>
    <row r="8" spans="1:9" ht="15.75" thickBot="1">
      <c r="A8" s="3" t="s">
        <v>2</v>
      </c>
      <c r="B8" s="3">
        <v>16250</v>
      </c>
      <c r="C8" s="8" t="str">
        <f>IF(C$5="","-",IF(C$4=2006,VLOOKUP($B8,BASE!$B$2:$I$9,2,FALSE),IF(C$4=2007,VLOOKUP($B8,BASE!$B$2:$I$9,3,FALSE),IF(C$4=2008,VLOOKUP($B8,BASE!$B$2:$I$9,4,FALSE),IF(C$4=2009,VLOOKUP($B8,BASE!$B$2:$I$9,5,FALSE),IF(C$4=2010,VLOOKUP($B8,BASE!$B$2:$I$9,6,FALSE),IF(C$4=2011,VLOOKUP($B8,BASE!$B$2:$I$9,7,FALSE),IF(C$4=2011,VLOOKUP($B8,BASE!$B$2:$I$9,8,FALSE)))))))))</f>
        <v>-</v>
      </c>
      <c r="D8" s="8">
        <f>IF(D$5="","-",IF(D$4=2006,VLOOKUP($B8,BASE!$B$2:$I$9,2,FALSE),IF(D$4=2007,VLOOKUP($B8,BASE!$B$2:$I$9,3,FALSE),IF(D$4=2008,VLOOKUP($B8,BASE!$B$2:$I$9,4,FALSE),IF(D$4=2009,VLOOKUP($B8,BASE!$B$2:$I$9,5,FALSE),IF(D$4=2010,VLOOKUP($B8,BASE!$B$2:$I$9,6,FALSE),IF(D$4=2011,VLOOKUP($B8,BASE!$B$2:$I$9,7,FALSE),IF(D$4=2011,VLOOKUP($B8,BASE!$B$2:$I$9,8,FALSE)))))))))</f>
        <v>86</v>
      </c>
      <c r="E8" s="8">
        <f>IF(E$5="","-",IF(E$4=2006,VLOOKUP($B8,BASE!$B$2:$I$9,2,FALSE),IF(E$4=2007,VLOOKUP($B8,BASE!$B$2:$I$9,3,FALSE),IF(E$4=2008,VLOOKUP($B8,BASE!$B$2:$I$9,4,FALSE),IF(E$4=2009,VLOOKUP($B8,BASE!$B$2:$I$9,5,FALSE),IF(E$4=2010,VLOOKUP($B8,BASE!$B$2:$I$9,6,FALSE),IF(E$4=2011,VLOOKUP($B8,BASE!$B$2:$I$9,7,FALSE),IF(E$4=2011,VLOOKUP($B8,BASE!$B$2:$I$9,8,FALSE)))))))))</f>
        <v>76</v>
      </c>
      <c r="F8" s="8">
        <f>IF(F$5="","-",IF(F$4=2006,VLOOKUP($B8,BASE!$B$2:$I$9,2,FALSE),IF(F$4=2007,VLOOKUP($B8,BASE!$B$2:$I$9,3,FALSE),IF(F$4=2008,VLOOKUP($B8,BASE!$B$2:$I$9,4,FALSE),IF(F$4=2009,VLOOKUP($B8,BASE!$B$2:$I$9,5,FALSE),IF(F$4=2010,VLOOKUP($B8,BASE!$B$2:$I$9,6,FALSE),IF(F$4=2011,VLOOKUP($B8,BASE!$B$2:$I$9,7,FALSE),IF(F$4=2011,VLOOKUP($B8,BASE!$B$2:$I$9,8,FALSE)))))))))</f>
        <v>29</v>
      </c>
      <c r="G8" s="8">
        <f>IF(G$5="","-",IF(G$4=2006,VLOOKUP($B8,BASE!$B$2:$I$9,2,FALSE),IF(G$4=2007,VLOOKUP($B8,BASE!$B$2:$I$9,3,FALSE),IF(G$4=2008,VLOOKUP($B8,BASE!$B$2:$I$9,4,FALSE),IF(G$4=2009,VLOOKUP($B8,BASE!$B$2:$I$9,5,FALSE),IF(G$4=2010,VLOOKUP($B8,BASE!$B$2:$I$9,6,FALSE),IF(G$4=2011,VLOOKUP($B8,BASE!$B$2:$I$9,7,FALSE),IF(G$4=2011,VLOOKUP($B8,BASE!$B$2:$I$9,8,FALSE)))))))))</f>
        <v>19</v>
      </c>
      <c r="H8" s="8">
        <f>IF(H$5="","-",IF(H$4=2006,VLOOKUP($B8,BASE!$B$2:$I$9,2,FALSE),IF(H$4=2007,VLOOKUP($B8,BASE!$B$2:$I$9,3,FALSE),IF(H$4=2008,VLOOKUP($B8,BASE!$B$2:$I$9,4,FALSE),IF(H$4=2009,VLOOKUP($B8,BASE!$B$2:$I$9,5,FALSE),IF(H$4=2010,VLOOKUP($B8,BASE!$B$2:$I$9,6,FALSE),IF(H$4=2011,VLOOKUP($B8,BASE!$B$2:$I$9,7,FALSE),IF(H$4=2011,VLOOKUP($B8,BASE!$B$2:$I$9,8,FALSE)))))))))</f>
        <v>94</v>
      </c>
      <c r="I8" s="8">
        <f>IF(I$5="-","-",IF(I$4=2006,VLOOKUP($B8,BASE!$B$2:$I$9,2,FALSE),IF(I$4=2007,VLOOKUP($B8,BASE!$B$2:$I$9,3,FALSE),IF(I$4=2008,VLOOKUP($B8,BASE!$B$2:$I$9,4,FALSE),IF(I$4=2009,VLOOKUP($B8,BASE!$B$2:$I$9,5,FALSE),IF(I$4=2010,VLOOKUP($B8,BASE!$B$2:$I$9,6,FALSE),IF(I$4=2011,VLOOKUP($B8,BASE!$B$2:$I$9,7,FALSE),IF(I$4=2012,VLOOKUP($B8,BASE!$B$2:$I$9,8,FALSE)))))))))</f>
        <v>149</v>
      </c>
    </row>
    <row r="9" spans="1:9" ht="15.75" thickBot="1">
      <c r="A9" s="4" t="s">
        <v>2</v>
      </c>
      <c r="B9" s="5">
        <v>16000</v>
      </c>
      <c r="C9" s="8" t="str">
        <f>IF(C$5="","-",IF(C$4=2006,VLOOKUP($B9,BASE!$B$2:$I$9,2,FALSE),IF(C$4=2007,VLOOKUP($B9,BASE!$B$2:$I$9,3,FALSE),IF(C$4=2008,VLOOKUP($B9,BASE!$B$2:$I$9,4,FALSE),IF(C$4=2009,VLOOKUP($B9,BASE!$B$2:$I$9,5,FALSE),IF(C$4=2010,VLOOKUP($B9,BASE!$B$2:$I$9,6,FALSE),IF(C$4=2011,VLOOKUP($B9,BASE!$B$2:$I$9,7,FALSE),IF(C$4=2011,VLOOKUP($B9,BASE!$B$2:$I$9,8,FALSE)))))))))</f>
        <v>-</v>
      </c>
      <c r="D9" s="8">
        <f>IF(D$5="","-",IF(D$4=2006,VLOOKUP($B9,BASE!$B$2:$I$9,2,FALSE),IF(D$4=2007,VLOOKUP($B9,BASE!$B$2:$I$9,3,FALSE),IF(D$4=2008,VLOOKUP($B9,BASE!$B$2:$I$9,4,FALSE),IF(D$4=2009,VLOOKUP($B9,BASE!$B$2:$I$9,5,FALSE),IF(D$4=2010,VLOOKUP($B9,BASE!$B$2:$I$9,6,FALSE),IF(D$4=2011,VLOOKUP($B9,BASE!$B$2:$I$9,7,FALSE),IF(D$4=2011,VLOOKUP($B9,BASE!$B$2:$I$9,8,FALSE)))))))))</f>
        <v>64</v>
      </c>
      <c r="E9" s="8">
        <f>IF(E$5="","-",IF(E$4=2006,VLOOKUP($B9,BASE!$B$2:$I$9,2,FALSE),IF(E$4=2007,VLOOKUP($B9,BASE!$B$2:$I$9,3,FALSE),IF(E$4=2008,VLOOKUP($B9,BASE!$B$2:$I$9,4,FALSE),IF(E$4=2009,VLOOKUP($B9,BASE!$B$2:$I$9,5,FALSE),IF(E$4=2010,VLOOKUP($B9,BASE!$B$2:$I$9,6,FALSE),IF(E$4=2011,VLOOKUP($B9,BASE!$B$2:$I$9,7,FALSE),IF(E$4=2011,VLOOKUP($B9,BASE!$B$2:$I$9,8,FALSE)))))))))</f>
        <v>92</v>
      </c>
      <c r="F9" s="8">
        <f>IF(F$5="","-",IF(F$4=2006,VLOOKUP($B9,BASE!$B$2:$I$9,2,FALSE),IF(F$4=2007,VLOOKUP($B9,BASE!$B$2:$I$9,3,FALSE),IF(F$4=2008,VLOOKUP($B9,BASE!$B$2:$I$9,4,FALSE),IF(F$4=2009,VLOOKUP($B9,BASE!$B$2:$I$9,5,FALSE),IF(F$4=2010,VLOOKUP($B9,BASE!$B$2:$I$9,6,FALSE),IF(F$4=2011,VLOOKUP($B9,BASE!$B$2:$I$9,7,FALSE),IF(F$4=2011,VLOOKUP($B9,BASE!$B$2:$I$9,8,FALSE)))))))))</f>
        <v>65</v>
      </c>
      <c r="G9" s="8">
        <f>IF(G$5="","-",IF(G$4=2006,VLOOKUP($B9,BASE!$B$2:$I$9,2,FALSE),IF(G$4=2007,VLOOKUP($B9,BASE!$B$2:$I$9,3,FALSE),IF(G$4=2008,VLOOKUP($B9,BASE!$B$2:$I$9,4,FALSE),IF(G$4=2009,VLOOKUP($B9,BASE!$B$2:$I$9,5,FALSE),IF(G$4=2010,VLOOKUP($B9,BASE!$B$2:$I$9,6,FALSE),IF(G$4=2011,VLOOKUP($B9,BASE!$B$2:$I$9,7,FALSE),IF(G$4=2011,VLOOKUP($B9,BASE!$B$2:$I$9,8,FALSE)))))))))</f>
        <v>78</v>
      </c>
      <c r="H9" s="8">
        <f>IF(H$5="","-",IF(H$4=2006,VLOOKUP($B9,BASE!$B$2:$I$9,2,FALSE),IF(H$4=2007,VLOOKUP($B9,BASE!$B$2:$I$9,3,FALSE),IF(H$4=2008,VLOOKUP($B9,BASE!$B$2:$I$9,4,FALSE),IF(H$4=2009,VLOOKUP($B9,BASE!$B$2:$I$9,5,FALSE),IF(H$4=2010,VLOOKUP($B9,BASE!$B$2:$I$9,6,FALSE),IF(H$4=2011,VLOOKUP($B9,BASE!$B$2:$I$9,7,FALSE),IF(H$4=2011,VLOOKUP($B9,BASE!$B$2:$I$9,8,FALSE)))))))))</f>
        <v>112</v>
      </c>
      <c r="I9" s="8">
        <f>IF(I$5="-","-",IF(I$4=2006,VLOOKUP($B9,BASE!$B$2:$I$9,2,FALSE),IF(I$4=2007,VLOOKUP($B9,BASE!$B$2:$I$9,3,FALSE),IF(I$4=2008,VLOOKUP($B9,BASE!$B$2:$I$9,4,FALSE),IF(I$4=2009,VLOOKUP($B9,BASE!$B$2:$I$9,5,FALSE),IF(I$4=2010,VLOOKUP($B9,BASE!$B$2:$I$9,6,FALSE),IF(I$4=2011,VLOOKUP($B9,BASE!$B$2:$I$9,7,FALSE),IF(I$4=2012,VLOOKUP($B9,BASE!$B$2:$I$9,8,FALSE)))))))))</f>
        <v>23</v>
      </c>
    </row>
    <row r="10" spans="1:9" ht="15.75" thickBot="1">
      <c r="A10" s="3" t="s">
        <v>2</v>
      </c>
      <c r="B10" s="3">
        <v>16150</v>
      </c>
      <c r="C10" s="8" t="str">
        <f>IF(C$5="","-",IF(C$4=2006,VLOOKUP($B10,BASE!$B$2:$I$9,2,FALSE),IF(C$4=2007,VLOOKUP($B10,BASE!$B$2:$I$9,3,FALSE),IF(C$4=2008,VLOOKUP($B10,BASE!$B$2:$I$9,4,FALSE),IF(C$4=2009,VLOOKUP($B10,BASE!$B$2:$I$9,5,FALSE),IF(C$4=2010,VLOOKUP($B10,BASE!$B$2:$I$9,6,FALSE),IF(C$4=2011,VLOOKUP($B10,BASE!$B$2:$I$9,7,FALSE),IF(C$4=2011,VLOOKUP($B10,BASE!$B$2:$I$9,8,FALSE)))))))))</f>
        <v>-</v>
      </c>
      <c r="D10" s="8">
        <f>IF(D$5="","-",IF(D$4=2006,VLOOKUP($B10,BASE!$B$2:$I$9,2,FALSE),IF(D$4=2007,VLOOKUP($B10,BASE!$B$2:$I$9,3,FALSE),IF(D$4=2008,VLOOKUP($B10,BASE!$B$2:$I$9,4,FALSE),IF(D$4=2009,VLOOKUP($B10,BASE!$B$2:$I$9,5,FALSE),IF(D$4=2010,VLOOKUP($B10,BASE!$B$2:$I$9,6,FALSE),IF(D$4=2011,VLOOKUP($B10,BASE!$B$2:$I$9,7,FALSE),IF(D$4=2011,VLOOKUP($B10,BASE!$B$2:$I$9,8,FALSE)))))))))</f>
        <v>64</v>
      </c>
      <c r="E10" s="8">
        <f>IF(E$5="","-",IF(E$4=2006,VLOOKUP($B10,BASE!$B$2:$I$9,2,FALSE),IF(E$4=2007,VLOOKUP($B10,BASE!$B$2:$I$9,3,FALSE),IF(E$4=2008,VLOOKUP($B10,BASE!$B$2:$I$9,4,FALSE),IF(E$4=2009,VLOOKUP($B10,BASE!$B$2:$I$9,5,FALSE),IF(E$4=2010,VLOOKUP($B10,BASE!$B$2:$I$9,6,FALSE),IF(E$4=2011,VLOOKUP($B10,BASE!$B$2:$I$9,7,FALSE),IF(E$4=2011,VLOOKUP($B10,BASE!$B$2:$I$9,8,FALSE)))))))))</f>
        <v>147</v>
      </c>
      <c r="F10" s="8">
        <f>IF(F$5="","-",IF(F$4=2006,VLOOKUP($B10,BASE!$B$2:$I$9,2,FALSE),IF(F$4=2007,VLOOKUP($B10,BASE!$B$2:$I$9,3,FALSE),IF(F$4=2008,VLOOKUP($B10,BASE!$B$2:$I$9,4,FALSE),IF(F$4=2009,VLOOKUP($B10,BASE!$B$2:$I$9,5,FALSE),IF(F$4=2010,VLOOKUP($B10,BASE!$B$2:$I$9,6,FALSE),IF(F$4=2011,VLOOKUP($B10,BASE!$B$2:$I$9,7,FALSE),IF(F$4=2011,VLOOKUP($B10,BASE!$B$2:$I$9,8,FALSE)))))))))</f>
        <v>108</v>
      </c>
      <c r="G10" s="8">
        <f>IF(G$5="","-",IF(G$4=2006,VLOOKUP($B10,BASE!$B$2:$I$9,2,FALSE),IF(G$4=2007,VLOOKUP($B10,BASE!$B$2:$I$9,3,FALSE),IF(G$4=2008,VLOOKUP($B10,BASE!$B$2:$I$9,4,FALSE),IF(G$4=2009,VLOOKUP($B10,BASE!$B$2:$I$9,5,FALSE),IF(G$4=2010,VLOOKUP($B10,BASE!$B$2:$I$9,6,FALSE),IF(G$4=2011,VLOOKUP($B10,BASE!$B$2:$I$9,7,FALSE),IF(G$4=2011,VLOOKUP($B10,BASE!$B$2:$I$9,8,FALSE)))))))))</f>
        <v>44</v>
      </c>
      <c r="H10" s="8">
        <f>IF(H$5="","-",IF(H$4=2006,VLOOKUP($B10,BASE!$B$2:$I$9,2,FALSE),IF(H$4=2007,VLOOKUP($B10,BASE!$B$2:$I$9,3,FALSE),IF(H$4=2008,VLOOKUP($B10,BASE!$B$2:$I$9,4,FALSE),IF(H$4=2009,VLOOKUP($B10,BASE!$B$2:$I$9,5,FALSE),IF(H$4=2010,VLOOKUP($B10,BASE!$B$2:$I$9,6,FALSE),IF(H$4=2011,VLOOKUP($B10,BASE!$B$2:$I$9,7,FALSE),IF(H$4=2011,VLOOKUP($B10,BASE!$B$2:$I$9,8,FALSE)))))))))</f>
        <v>134</v>
      </c>
      <c r="I10" s="8">
        <f>IF(I$5="-","-",IF(I$4=2006,VLOOKUP($B10,BASE!$B$2:$I$9,2,FALSE),IF(I$4=2007,VLOOKUP($B10,BASE!$B$2:$I$9,3,FALSE),IF(I$4=2008,VLOOKUP($B10,BASE!$B$2:$I$9,4,FALSE),IF(I$4=2009,VLOOKUP($B10,BASE!$B$2:$I$9,5,FALSE),IF(I$4=2010,VLOOKUP($B10,BASE!$B$2:$I$9,6,FALSE),IF(I$4=2011,VLOOKUP($B10,BASE!$B$2:$I$9,7,FALSE),IF(I$4=2012,VLOOKUP($B10,BASE!$B$2:$I$9,8,FALSE)))))))))</f>
        <v>131</v>
      </c>
    </row>
    <row r="11" spans="1:9" ht="15.75" thickBot="1">
      <c r="A11" s="4" t="s">
        <v>2</v>
      </c>
      <c r="B11" s="5">
        <v>16005</v>
      </c>
      <c r="C11" s="8" t="str">
        <f>IF(C$5="","-",IF(C$4=2006,VLOOKUP($B11,BASE!$B$2:$I$9,2,FALSE),IF(C$4=2007,VLOOKUP($B11,BASE!$B$2:$I$9,3,FALSE),IF(C$4=2008,VLOOKUP($B11,BASE!$B$2:$I$9,4,FALSE),IF(C$4=2009,VLOOKUP($B11,BASE!$B$2:$I$9,5,FALSE),IF(C$4=2010,VLOOKUP($B11,BASE!$B$2:$I$9,6,FALSE),IF(C$4=2011,VLOOKUP($B11,BASE!$B$2:$I$9,7,FALSE),IF(C$4=2011,VLOOKUP($B11,BASE!$B$2:$I$9,8,FALSE)))))))))</f>
        <v>-</v>
      </c>
      <c r="D11" s="8">
        <f>IF(D$5="","-",IF(D$4=2006,VLOOKUP($B11,BASE!$B$2:$I$9,2,FALSE),IF(D$4=2007,VLOOKUP($B11,BASE!$B$2:$I$9,3,FALSE),IF(D$4=2008,VLOOKUP($B11,BASE!$B$2:$I$9,4,FALSE),IF(D$4=2009,VLOOKUP($B11,BASE!$B$2:$I$9,5,FALSE),IF(D$4=2010,VLOOKUP($B11,BASE!$B$2:$I$9,6,FALSE),IF(D$4=2011,VLOOKUP($B11,BASE!$B$2:$I$9,7,FALSE),IF(D$4=2011,VLOOKUP($B11,BASE!$B$2:$I$9,8,FALSE)))))))))</f>
        <v>98</v>
      </c>
      <c r="E11" s="8">
        <f>IF(E$5="","-",IF(E$4=2006,VLOOKUP($B11,BASE!$B$2:$I$9,2,FALSE),IF(E$4=2007,VLOOKUP($B11,BASE!$B$2:$I$9,3,FALSE),IF(E$4=2008,VLOOKUP($B11,BASE!$B$2:$I$9,4,FALSE),IF(E$4=2009,VLOOKUP($B11,BASE!$B$2:$I$9,5,FALSE),IF(E$4=2010,VLOOKUP($B11,BASE!$B$2:$I$9,6,FALSE),IF(E$4=2011,VLOOKUP($B11,BASE!$B$2:$I$9,7,FALSE),IF(E$4=2011,VLOOKUP($B11,BASE!$B$2:$I$9,8,FALSE)))))))))</f>
        <v>39</v>
      </c>
      <c r="F11" s="8">
        <f>IF(F$5="","-",IF(F$4=2006,VLOOKUP($B11,BASE!$B$2:$I$9,2,FALSE),IF(F$4=2007,VLOOKUP($B11,BASE!$B$2:$I$9,3,FALSE),IF(F$4=2008,VLOOKUP($B11,BASE!$B$2:$I$9,4,FALSE),IF(F$4=2009,VLOOKUP($B11,BASE!$B$2:$I$9,5,FALSE),IF(F$4=2010,VLOOKUP($B11,BASE!$B$2:$I$9,6,FALSE),IF(F$4=2011,VLOOKUP($B11,BASE!$B$2:$I$9,7,FALSE),IF(F$4=2011,VLOOKUP($B11,BASE!$B$2:$I$9,8,FALSE)))))))))</f>
        <v>45</v>
      </c>
      <c r="G11" s="8">
        <f>IF(G$5="","-",IF(G$4=2006,VLOOKUP($B11,BASE!$B$2:$I$9,2,FALSE),IF(G$4=2007,VLOOKUP($B11,BASE!$B$2:$I$9,3,FALSE),IF(G$4=2008,VLOOKUP($B11,BASE!$B$2:$I$9,4,FALSE),IF(G$4=2009,VLOOKUP($B11,BASE!$B$2:$I$9,5,FALSE),IF(G$4=2010,VLOOKUP($B11,BASE!$B$2:$I$9,6,FALSE),IF(G$4=2011,VLOOKUP($B11,BASE!$B$2:$I$9,7,FALSE),IF(G$4=2011,VLOOKUP($B11,BASE!$B$2:$I$9,8,FALSE)))))))))</f>
        <v>67</v>
      </c>
      <c r="H11" s="8">
        <f>IF(H$5="","-",IF(H$4=2006,VLOOKUP($B11,BASE!$B$2:$I$9,2,FALSE),IF(H$4=2007,VLOOKUP($B11,BASE!$B$2:$I$9,3,FALSE),IF(H$4=2008,VLOOKUP($B11,BASE!$B$2:$I$9,4,FALSE),IF(H$4=2009,VLOOKUP($B11,BASE!$B$2:$I$9,5,FALSE),IF(H$4=2010,VLOOKUP($B11,BASE!$B$2:$I$9,6,FALSE),IF(H$4=2011,VLOOKUP($B11,BASE!$B$2:$I$9,7,FALSE),IF(H$4=2011,VLOOKUP($B11,BASE!$B$2:$I$9,8,FALSE)))))))))</f>
        <v>106</v>
      </c>
      <c r="I11" s="8">
        <f>IF(I$5="-","-",IF(I$4=2006,VLOOKUP($B11,BASE!$B$2:$I$9,2,FALSE),IF(I$4=2007,VLOOKUP($B11,BASE!$B$2:$I$9,3,FALSE),IF(I$4=2008,VLOOKUP($B11,BASE!$B$2:$I$9,4,FALSE),IF(I$4=2009,VLOOKUP($B11,BASE!$B$2:$I$9,5,FALSE),IF(I$4=2010,VLOOKUP($B11,BASE!$B$2:$I$9,6,FALSE),IF(I$4=2011,VLOOKUP($B11,BASE!$B$2:$I$9,7,FALSE),IF(I$4=2012,VLOOKUP($B11,BASE!$B$2:$I$9,8,FALSE)))))))))</f>
        <v>69</v>
      </c>
    </row>
    <row r="12" spans="1:9" ht="15.75" thickBot="1">
      <c r="A12" s="3" t="s">
        <v>2</v>
      </c>
      <c r="B12" s="3">
        <v>16255</v>
      </c>
      <c r="C12" s="8" t="str">
        <f>IF(C$5="","-",IF(C$4=2006,VLOOKUP($B12,BASE!$B$2:$I$9,2,FALSE),IF(C$4=2007,VLOOKUP($B12,BASE!$B$2:$I$9,3,FALSE),IF(C$4=2008,VLOOKUP($B12,BASE!$B$2:$I$9,4,FALSE),IF(C$4=2009,VLOOKUP($B12,BASE!$B$2:$I$9,5,FALSE),IF(C$4=2010,VLOOKUP($B12,BASE!$B$2:$I$9,6,FALSE),IF(C$4=2011,VLOOKUP($B12,BASE!$B$2:$I$9,7,FALSE),IF(C$4=2011,VLOOKUP($B12,BASE!$B$2:$I$9,8,FALSE)))))))))</f>
        <v>-</v>
      </c>
      <c r="D12" s="8">
        <f>IF(D$5="","-",IF(D$4=2006,VLOOKUP($B12,BASE!$B$2:$I$9,2,FALSE),IF(D$4=2007,VLOOKUP($B12,BASE!$B$2:$I$9,3,FALSE),IF(D$4=2008,VLOOKUP($B12,BASE!$B$2:$I$9,4,FALSE),IF(D$4=2009,VLOOKUP($B12,BASE!$B$2:$I$9,5,FALSE),IF(D$4=2010,VLOOKUP($B12,BASE!$B$2:$I$9,6,FALSE),IF(D$4=2011,VLOOKUP($B12,BASE!$B$2:$I$9,7,FALSE),IF(D$4=2011,VLOOKUP($B12,BASE!$B$2:$I$9,8,FALSE)))))))))</f>
        <v>120</v>
      </c>
      <c r="E12" s="8">
        <f>IF(E$5="","-",IF(E$4=2006,VLOOKUP($B12,BASE!$B$2:$I$9,2,FALSE),IF(E$4=2007,VLOOKUP($B12,BASE!$B$2:$I$9,3,FALSE),IF(E$4=2008,VLOOKUP($B12,BASE!$B$2:$I$9,4,FALSE),IF(E$4=2009,VLOOKUP($B12,BASE!$B$2:$I$9,5,FALSE),IF(E$4=2010,VLOOKUP($B12,BASE!$B$2:$I$9,6,FALSE),IF(E$4=2011,VLOOKUP($B12,BASE!$B$2:$I$9,7,FALSE),IF(E$4=2011,VLOOKUP($B12,BASE!$B$2:$I$9,8,FALSE)))))))))</f>
        <v>22</v>
      </c>
      <c r="F12" s="8">
        <f>IF(F$5="","-",IF(F$4=2006,VLOOKUP($B12,BASE!$B$2:$I$9,2,FALSE),IF(F$4=2007,VLOOKUP($B12,BASE!$B$2:$I$9,3,FALSE),IF(F$4=2008,VLOOKUP($B12,BASE!$B$2:$I$9,4,FALSE),IF(F$4=2009,VLOOKUP($B12,BASE!$B$2:$I$9,5,FALSE),IF(F$4=2010,VLOOKUP($B12,BASE!$B$2:$I$9,6,FALSE),IF(F$4=2011,VLOOKUP($B12,BASE!$B$2:$I$9,7,FALSE),IF(F$4=2011,VLOOKUP($B12,BASE!$B$2:$I$9,8,FALSE)))))))))</f>
        <v>31</v>
      </c>
      <c r="G12" s="8">
        <f>IF(G$5="","-",IF(G$4=2006,VLOOKUP($B12,BASE!$B$2:$I$9,2,FALSE),IF(G$4=2007,VLOOKUP($B12,BASE!$B$2:$I$9,3,FALSE),IF(G$4=2008,VLOOKUP($B12,BASE!$B$2:$I$9,4,FALSE),IF(G$4=2009,VLOOKUP($B12,BASE!$B$2:$I$9,5,FALSE),IF(G$4=2010,VLOOKUP($B12,BASE!$B$2:$I$9,6,FALSE),IF(G$4=2011,VLOOKUP($B12,BASE!$B$2:$I$9,7,FALSE),IF(G$4=2011,VLOOKUP($B12,BASE!$B$2:$I$9,8,FALSE)))))))))</f>
        <v>144</v>
      </c>
      <c r="H12" s="8">
        <f>IF(H$5="","-",IF(H$4=2006,VLOOKUP($B12,BASE!$B$2:$I$9,2,FALSE),IF(H$4=2007,VLOOKUP($B12,BASE!$B$2:$I$9,3,FALSE),IF(H$4=2008,VLOOKUP($B12,BASE!$B$2:$I$9,4,FALSE),IF(H$4=2009,VLOOKUP($B12,BASE!$B$2:$I$9,5,FALSE),IF(H$4=2010,VLOOKUP($B12,BASE!$B$2:$I$9,6,FALSE),IF(H$4=2011,VLOOKUP($B12,BASE!$B$2:$I$9,7,FALSE),IF(H$4=2011,VLOOKUP($B12,BASE!$B$2:$I$9,8,FALSE)))))))))</f>
        <v>46</v>
      </c>
      <c r="I12" s="8">
        <f>IF(I$5="-","-",IF(I$4=2006,VLOOKUP($B12,BASE!$B$2:$I$9,2,FALSE),IF(I$4=2007,VLOOKUP($B12,BASE!$B$2:$I$9,3,FALSE),IF(I$4=2008,VLOOKUP($B12,BASE!$B$2:$I$9,4,FALSE),IF(I$4=2009,VLOOKUP($B12,BASE!$B$2:$I$9,5,FALSE),IF(I$4=2010,VLOOKUP($B12,BASE!$B$2:$I$9,6,FALSE),IF(I$4=2011,VLOOKUP($B12,BASE!$B$2:$I$9,7,FALSE),IF(I$4=2012,VLOOKUP($B12,BASE!$B$2:$I$9,8,FALSE)))))))))</f>
        <v>68</v>
      </c>
    </row>
    <row r="13" spans="1:9" ht="15.75" thickBot="1">
      <c r="A13" s="4" t="s">
        <v>2</v>
      </c>
      <c r="B13" s="5">
        <v>16007</v>
      </c>
      <c r="C13" s="8" t="str">
        <f>IF(C$5="","-",IF(C$4=2006,VLOOKUP($B13,BASE!$B$2:$I$9,2,FALSE),IF(C$4=2007,VLOOKUP($B13,BASE!$B$2:$I$9,3,FALSE),IF(C$4=2008,VLOOKUP($B13,BASE!$B$2:$I$9,4,FALSE),IF(C$4=2009,VLOOKUP($B13,BASE!$B$2:$I$9,5,FALSE),IF(C$4=2010,VLOOKUP($B13,BASE!$B$2:$I$9,6,FALSE),IF(C$4=2011,VLOOKUP($B13,BASE!$B$2:$I$9,7,FALSE),IF(C$4=2011,VLOOKUP($B13,BASE!$B$2:$I$9,8,FALSE)))))))))</f>
        <v>-</v>
      </c>
      <c r="D13" s="8">
        <f>IF(D$5="","-",IF(D$4=2006,VLOOKUP($B13,BASE!$B$2:$I$9,2,FALSE),IF(D$4=2007,VLOOKUP($B13,BASE!$B$2:$I$9,3,FALSE),IF(D$4=2008,VLOOKUP($B13,BASE!$B$2:$I$9,4,FALSE),IF(D$4=2009,VLOOKUP($B13,BASE!$B$2:$I$9,5,FALSE),IF(D$4=2010,VLOOKUP($B13,BASE!$B$2:$I$9,6,FALSE),IF(D$4=2011,VLOOKUP($B13,BASE!$B$2:$I$9,7,FALSE),IF(D$4=2011,VLOOKUP($B13,BASE!$B$2:$I$9,8,FALSE)))))))))</f>
        <v>136</v>
      </c>
      <c r="E13" s="8">
        <f>IF(E$5="","-",IF(E$4=2006,VLOOKUP($B13,BASE!$B$2:$I$9,2,FALSE),IF(E$4=2007,VLOOKUP($B13,BASE!$B$2:$I$9,3,FALSE),IF(E$4=2008,VLOOKUP($B13,BASE!$B$2:$I$9,4,FALSE),IF(E$4=2009,VLOOKUP($B13,BASE!$B$2:$I$9,5,FALSE),IF(E$4=2010,VLOOKUP($B13,BASE!$B$2:$I$9,6,FALSE),IF(E$4=2011,VLOOKUP($B13,BASE!$B$2:$I$9,7,FALSE),IF(E$4=2011,VLOOKUP($B13,BASE!$B$2:$I$9,8,FALSE)))))))))</f>
        <v>156</v>
      </c>
      <c r="F13" s="8">
        <f>IF(F$5="","-",IF(F$4=2006,VLOOKUP($B13,BASE!$B$2:$I$9,2,FALSE),IF(F$4=2007,VLOOKUP($B13,BASE!$B$2:$I$9,3,FALSE),IF(F$4=2008,VLOOKUP($B13,BASE!$B$2:$I$9,4,FALSE),IF(F$4=2009,VLOOKUP($B13,BASE!$B$2:$I$9,5,FALSE),IF(F$4=2010,VLOOKUP($B13,BASE!$B$2:$I$9,6,FALSE),IF(F$4=2011,VLOOKUP($B13,BASE!$B$2:$I$9,7,FALSE),IF(F$4=2011,VLOOKUP($B13,BASE!$B$2:$I$9,8,FALSE)))))))))</f>
        <v>30</v>
      </c>
      <c r="G13" s="8">
        <f>IF(G$5="","-",IF(G$4=2006,VLOOKUP($B13,BASE!$B$2:$I$9,2,FALSE),IF(G$4=2007,VLOOKUP($B13,BASE!$B$2:$I$9,3,FALSE),IF(G$4=2008,VLOOKUP($B13,BASE!$B$2:$I$9,4,FALSE),IF(G$4=2009,VLOOKUP($B13,BASE!$B$2:$I$9,5,FALSE),IF(G$4=2010,VLOOKUP($B13,BASE!$B$2:$I$9,6,FALSE),IF(G$4=2011,VLOOKUP($B13,BASE!$B$2:$I$9,7,FALSE),IF(G$4=2011,VLOOKUP($B13,BASE!$B$2:$I$9,8,FALSE)))))))))</f>
        <v>120</v>
      </c>
      <c r="H13" s="8">
        <f>IF(H$5="","-",IF(H$4=2006,VLOOKUP($B13,BASE!$B$2:$I$9,2,FALSE),IF(H$4=2007,VLOOKUP($B13,BASE!$B$2:$I$9,3,FALSE),IF(H$4=2008,VLOOKUP($B13,BASE!$B$2:$I$9,4,FALSE),IF(H$4=2009,VLOOKUP($B13,BASE!$B$2:$I$9,5,FALSE),IF(H$4=2010,VLOOKUP($B13,BASE!$B$2:$I$9,6,FALSE),IF(H$4=2011,VLOOKUP($B13,BASE!$B$2:$I$9,7,FALSE),IF(H$4=2011,VLOOKUP($B13,BASE!$B$2:$I$9,8,FALSE)))))))))</f>
        <v>72</v>
      </c>
      <c r="I13" s="8">
        <f>IF(I$5="-","-",IF(I$4=2006,VLOOKUP($B13,BASE!$B$2:$I$9,2,FALSE),IF(I$4=2007,VLOOKUP($B13,BASE!$B$2:$I$9,3,FALSE),IF(I$4=2008,VLOOKUP($B13,BASE!$B$2:$I$9,4,FALSE),IF(I$4=2009,VLOOKUP($B13,BASE!$B$2:$I$9,5,FALSE),IF(I$4=2010,VLOOKUP($B13,BASE!$B$2:$I$9,6,FALSE),IF(I$4=2011,VLOOKUP($B13,BASE!$B$2:$I$9,7,FALSE),IF(I$4=2012,VLOOKUP($B13,BASE!$B$2:$I$9,8,FALSE)))))))))</f>
        <v>50</v>
      </c>
    </row>
  </sheetData>
  <mergeCells count="2">
    <mergeCell ref="C3:H3"/>
    <mergeCell ref="C2:H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Tabdonnées</vt:lpstr>
      <vt:lpstr>BASE</vt:lpstr>
      <vt:lpstr>Planche Suivi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GODREAU</dc:creator>
  <cp:lastModifiedBy>Olivier</cp:lastModifiedBy>
  <dcterms:created xsi:type="dcterms:W3CDTF">2014-10-21T09:09:15Z</dcterms:created>
  <dcterms:modified xsi:type="dcterms:W3CDTF">2014-12-23T12:53:02Z</dcterms:modified>
</cp:coreProperties>
</file>