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DE9FE79-E1F0-4B7C-ADB1-9AE5AFDB55C6}" xr6:coauthVersionLast="47" xr6:coauthVersionMax="47" xr10:uidLastSave="{00000000-0000-0000-0000-000000000000}"/>
  <bookViews>
    <workbookView xWindow="-120" yWindow="-120" windowWidth="24240" windowHeight="13020" firstSheet="1" activeTab="1" xr2:uid="{0F1127F7-8EB5-4E1A-95BF-680D2D77889A}"/>
  </bookViews>
  <sheets>
    <sheet name="DONNÉES" sheetId="2" r:id="rId1"/>
    <sheet name="test" sheetId="12" r:id="rId2"/>
  </sheets>
  <definedNames>
    <definedName name="BDY.TA">test!$M$4:$N$34</definedName>
    <definedName name="LCN">IF(AND(WEEKDAY(INDEX(test!$B:$B,ROW()),2)&lt;&gt;7,INDEX(test!$A:$A,ROW())&lt;&gt;TRUE),ListeNoms,"")</definedName>
    <definedName name="LCS">IF(AND(WEEKDAY(INDEX(test!$B:$B,ROW()),2)&lt;&gt;7,INDEX(test!$A:$A,ROW())&lt;&gt;TRUE),ListeStatut,"")</definedName>
    <definedName name="ListeNoms">DONNÉES!$A$5:$A$12</definedName>
    <definedName name="ListeStatut">DONNÉES!$B$5:$B$7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2" l="1"/>
  <c r="A45" i="2"/>
  <c r="A44" i="2"/>
  <c r="A43" i="2"/>
  <c r="A42" i="2"/>
  <c r="A40" i="2"/>
  <c r="A38" i="2"/>
  <c r="A37" i="2"/>
  <c r="A35" i="2"/>
  <c r="B29" i="2"/>
  <c r="B26" i="2"/>
  <c r="B27" i="2"/>
  <c r="B25" i="2"/>
  <c r="B24" i="2"/>
  <c r="B22" i="2"/>
  <c r="B20" i="2"/>
  <c r="B19" i="2"/>
  <c r="B17" i="2"/>
  <c r="A41" i="2" l="1"/>
  <c r="A39" i="2"/>
  <c r="A36" i="2"/>
  <c r="B5" i="12"/>
  <c r="B23" i="2"/>
  <c r="B33" i="2"/>
  <c r="B21" i="2"/>
  <c r="B31" i="2"/>
  <c r="B18" i="2"/>
  <c r="B30" i="2"/>
  <c r="B32" i="2"/>
  <c r="A4" i="12" l="1"/>
  <c r="B6" i="12"/>
  <c r="A5" i="12"/>
  <c r="B7" i="12" l="1"/>
  <c r="A6" i="12"/>
  <c r="B8" i="12" l="1"/>
  <c r="A7" i="12"/>
  <c r="B9" i="12" l="1"/>
  <c r="A8" i="12"/>
  <c r="B10" i="12" l="1"/>
  <c r="A9" i="12"/>
  <c r="B11" i="12" l="1"/>
  <c r="A10" i="12"/>
  <c r="B12" i="12" l="1"/>
  <c r="A11" i="12"/>
  <c r="B13" i="12" l="1"/>
  <c r="A12" i="12"/>
  <c r="B14" i="12" l="1"/>
  <c r="A13" i="12"/>
  <c r="B15" i="12" l="1"/>
  <c r="A14" i="12"/>
  <c r="B16" i="12" l="1"/>
  <c r="A15" i="12"/>
  <c r="B17" i="12" l="1"/>
  <c r="A16" i="12"/>
  <c r="B18" i="12" l="1"/>
  <c r="A17" i="12"/>
  <c r="B19" i="12" l="1"/>
  <c r="A18" i="12"/>
  <c r="B20" i="12" l="1"/>
  <c r="A19" i="12"/>
  <c r="B21" i="12" l="1"/>
  <c r="A20" i="12"/>
  <c r="B22" i="12" l="1"/>
  <c r="A21" i="12"/>
  <c r="B23" i="12" l="1"/>
  <c r="A22" i="12"/>
  <c r="B24" i="12" l="1"/>
  <c r="A23" i="12"/>
  <c r="B25" i="12" l="1"/>
  <c r="A24" i="12"/>
  <c r="B26" i="12" l="1"/>
  <c r="A25" i="12"/>
  <c r="B27" i="12" l="1"/>
  <c r="A26" i="12"/>
  <c r="B28" i="12" l="1"/>
  <c r="A27" i="12"/>
  <c r="B29" i="12" l="1"/>
  <c r="A28" i="12"/>
  <c r="B30" i="12" l="1"/>
  <c r="A29" i="12"/>
  <c r="B31" i="12" l="1"/>
  <c r="A30" i="12"/>
  <c r="B32" i="12" l="1"/>
  <c r="A31" i="12"/>
  <c r="B33" i="12" l="1"/>
  <c r="A32" i="12"/>
  <c r="B34" i="12" l="1"/>
  <c r="A33" i="12"/>
  <c r="A34" i="12" l="1"/>
</calcChain>
</file>

<file path=xl/sharedStrings.xml><?xml version="1.0" encoding="utf-8"?>
<sst xmlns="http://schemas.openxmlformats.org/spreadsheetml/2006/main" count="38" uniqueCount="34">
  <si>
    <t>test</t>
  </si>
  <si>
    <t>ÉQUIPES</t>
  </si>
  <si>
    <t>Statut</t>
  </si>
  <si>
    <t>gégé</t>
  </si>
  <si>
    <t>OK</t>
  </si>
  <si>
    <t>bibi</t>
  </si>
  <si>
    <t>KO</t>
  </si>
  <si>
    <t>lulu</t>
  </si>
  <si>
    <t>mimi</t>
  </si>
  <si>
    <t>momo</t>
  </si>
  <si>
    <t>nono</t>
  </si>
  <si>
    <t>lolo</t>
  </si>
  <si>
    <t>roro</t>
  </si>
  <si>
    <t>JOURS FÉRIÉS</t>
  </si>
  <si>
    <t>ANNÉE</t>
  </si>
  <si>
    <t>Fériés fixes</t>
  </si>
  <si>
    <t>Dates</t>
  </si>
  <si>
    <t>Jour de l'an</t>
  </si>
  <si>
    <t>Lundi de Pâques</t>
  </si>
  <si>
    <t>Fête du travail</t>
  </si>
  <si>
    <t>Liberation 1945</t>
  </si>
  <si>
    <t>Ascension</t>
  </si>
  <si>
    <t>Fête nationale</t>
  </si>
  <si>
    <t>Lundi de Pentecôte</t>
  </si>
  <si>
    <t>Assomption</t>
  </si>
  <si>
    <t>Toussaint</t>
  </si>
  <si>
    <t>Armistice 1918</t>
  </si>
  <si>
    <t>Noël</t>
  </si>
  <si>
    <t>Fériés variables</t>
  </si>
  <si>
    <t>Pâques</t>
  </si>
  <si>
    <t>Pentecôte</t>
  </si>
  <si>
    <t>Fériés Texte</t>
  </si>
  <si>
    <t>NB.SI.ENS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</si>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</sst>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mmmm\ yyyy"/>
    <numFmt numFmtId="166" formatCode="ddd\.\ dd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FFFFFF"/>
      <name val="Arial Black"/>
    </font>
    <font>
      <b/>
      <sz val="24"/>
      <color rgb="FF7030A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C9C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B9EF"/>
        <bgColor indexed="64"/>
      </patternFill>
    </fill>
    <fill>
      <patternFill patternType="solid">
        <fgColor rgb="FF00D5FF"/>
        <bgColor indexed="64"/>
      </patternFill>
    </fill>
    <fill>
      <patternFill patternType="solid">
        <fgColor rgb="FF60F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0CAE3"/>
        <bgColor indexed="64"/>
      </patternFill>
    </fill>
    <fill>
      <patternFill patternType="solid">
        <fgColor rgb="FFFC6595"/>
        <bgColor indexed="64"/>
      </patternFill>
    </fill>
    <fill>
      <patternFill patternType="solid">
        <fgColor rgb="FFFACDDB"/>
        <bgColor indexed="64"/>
      </patternFill>
    </fill>
    <fill>
      <patternFill patternType="solid">
        <fgColor rgb="FF9ED422"/>
        <bgColor indexed="64"/>
      </patternFill>
    </fill>
    <fill>
      <patternFill patternType="solid">
        <fgColor rgb="FFC7DE90"/>
        <bgColor indexed="64"/>
      </patternFill>
    </fill>
    <fill>
      <patternFill patternType="solid">
        <fgColor rgb="FF8ED1CC"/>
        <bgColor indexed="64"/>
      </patternFill>
    </fill>
    <fill>
      <patternFill patternType="solid">
        <fgColor rgb="FFB8DB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57171"/>
        <bgColor indexed="64"/>
      </patternFill>
    </fill>
  </fills>
  <borders count="17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rgb="FF000000"/>
      </right>
      <top/>
      <bottom style="thick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10" borderId="12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0" fillId="9" borderId="10" xfId="0" applyFill="1" applyBorder="1"/>
    <xf numFmtId="0" fontId="0" fillId="10" borderId="4" xfId="0" applyFill="1" applyBorder="1"/>
    <xf numFmtId="14" fontId="0" fillId="10" borderId="10" xfId="0" applyNumberFormat="1" applyFill="1" applyBorder="1" applyAlignment="1">
      <alignment horizontal="center" vertical="center"/>
    </xf>
    <xf numFmtId="0" fontId="2" fillId="5" borderId="14" xfId="0" applyFont="1" applyFill="1" applyBorder="1"/>
    <xf numFmtId="14" fontId="0" fillId="11" borderId="9" xfId="0" applyNumberFormat="1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7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24" borderId="1" xfId="0" applyFill="1" applyBorder="1"/>
    <xf numFmtId="0" fontId="0" fillId="24" borderId="2" xfId="0" applyFill="1" applyBorder="1"/>
    <xf numFmtId="0" fontId="0" fillId="24" borderId="3" xfId="0" applyFill="1" applyBorder="1"/>
    <xf numFmtId="0" fontId="7" fillId="14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22" borderId="12" xfId="0" applyFont="1" applyFill="1" applyBorder="1" applyAlignment="1">
      <alignment horizontal="center" vertical="center"/>
    </xf>
    <xf numFmtId="0" fontId="7" fillId="16" borderId="12" xfId="0" applyFont="1" applyFill="1" applyBorder="1" applyAlignment="1">
      <alignment horizontal="center" vertical="center"/>
    </xf>
    <xf numFmtId="0" fontId="7" fillId="20" borderId="12" xfId="0" applyFont="1" applyFill="1" applyBorder="1" applyAlignment="1">
      <alignment horizontal="center" vertical="center"/>
    </xf>
    <xf numFmtId="0" fontId="7" fillId="18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66" fontId="0" fillId="0" borderId="15" xfId="0" applyNumberFormat="1" applyBorder="1" applyAlignment="1">
      <alignment vertical="center"/>
    </xf>
    <xf numFmtId="165" fontId="4" fillId="0" borderId="2" xfId="0" applyNumberFormat="1" applyFont="1" applyBorder="1" applyAlignment="1">
      <alignment vertical="center"/>
    </xf>
    <xf numFmtId="164" fontId="0" fillId="11" borderId="4" xfId="0" applyNumberFormat="1" applyFill="1" applyBorder="1" applyAlignment="1">
      <alignment horizontal="center" vertical="center"/>
    </xf>
    <xf numFmtId="164" fontId="0" fillId="11" borderId="9" xfId="0" applyNumberFormat="1" applyFill="1" applyBorder="1" applyAlignment="1">
      <alignment horizontal="center" vertical="center"/>
    </xf>
    <xf numFmtId="164" fontId="0" fillId="11" borderId="5" xfId="0" applyNumberFormat="1" applyFill="1" applyBorder="1" applyAlignment="1">
      <alignment horizontal="center" vertical="center"/>
    </xf>
    <xf numFmtId="164" fontId="0" fillId="11" borderId="8" xfId="0" applyNumberForma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3" borderId="1" xfId="0" applyFill="1" applyBorder="1" applyAlignment="1">
      <alignment horizontal="center"/>
    </xf>
    <xf numFmtId="0" fontId="0" fillId="23" borderId="3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0" fontId="0" fillId="24" borderId="2" xfId="0" applyFill="1" applyBorder="1" applyAlignment="1">
      <alignment horizontal="center"/>
    </xf>
    <xf numFmtId="0" fontId="0" fillId="24" borderId="3" xfId="0" applyFill="1" applyBorder="1" applyAlignment="1">
      <alignment horizontal="center"/>
    </xf>
    <xf numFmtId="0" fontId="2" fillId="12" borderId="11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0" fontId="2" fillId="13" borderId="1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165" fontId="0" fillId="2" borderId="16" xfId="0" applyNumberForma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9" borderId="0" xfId="0" applyFont="1" applyFill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0" fontId="5" fillId="17" borderId="9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21" borderId="4" xfId="0" applyFont="1" applyFill="1" applyBorder="1" applyAlignment="1">
      <alignment horizontal="center" vertical="center"/>
    </xf>
    <xf numFmtId="0" fontId="5" fillId="21" borderId="9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</cellXfs>
  <cellStyles count="2">
    <cellStyle name="Hyperlink" xfId="1" xr:uid="{00000000-000B-0000-0000-000008000000}"/>
    <cellStyle name="Normal" xfId="0" builtinId="0"/>
  </cellStyles>
  <dxfs count="13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  <border>
        <right/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499984740745262"/>
        </patternFill>
      </fill>
      <border>
        <right/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theme="0" tint="-0.499984740745262"/>
        </patternFill>
      </fill>
      <border>
        <right/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757171"/>
      <color rgb="FFB8DBD9"/>
      <color rgb="FF8ED1CC"/>
      <color rgb="FF64ED7F"/>
      <color rgb="FFFF5E5E"/>
      <color rgb="FFC7DE90"/>
      <color rgb="FF9ED422"/>
      <color rgb="FFFACDDB"/>
      <color rgb="FFFC6595"/>
      <color rgb="FFDC9C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DB1C-C929-447C-8286-DA43FF6F1BB7}">
  <dimension ref="A1:R45"/>
  <sheetViews>
    <sheetView workbookViewId="0">
      <selection activeCell="H18" sqref="H18"/>
    </sheetView>
  </sheetViews>
  <sheetFormatPr baseColWidth="10" defaultColWidth="11.42578125" defaultRowHeight="15" x14ac:dyDescent="0.25"/>
  <cols>
    <col min="1" max="1" width="17.42578125" customWidth="1"/>
    <col min="2" max="2" width="13" customWidth="1"/>
    <col min="3" max="3" width="13.85546875" customWidth="1"/>
  </cols>
  <sheetData>
    <row r="1" spans="1:18" ht="60" customHeight="1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R1" s="2"/>
    </row>
    <row r="2" spans="1:18" ht="30" customHeight="1" x14ac:dyDescent="0.25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3"/>
    </row>
    <row r="4" spans="1:18" x14ac:dyDescent="0.25">
      <c r="A4" s="4" t="s">
        <v>1</v>
      </c>
      <c r="B4" s="15" t="s">
        <v>2</v>
      </c>
    </row>
    <row r="5" spans="1:18" x14ac:dyDescent="0.25">
      <c r="A5" s="13" t="s">
        <v>3</v>
      </c>
      <c r="B5" s="19" t="s">
        <v>4</v>
      </c>
    </row>
    <row r="6" spans="1:18" x14ac:dyDescent="0.25">
      <c r="A6" s="13" t="s">
        <v>5</v>
      </c>
      <c r="B6" s="18" t="s">
        <v>6</v>
      </c>
    </row>
    <row r="7" spans="1:18" x14ac:dyDescent="0.25">
      <c r="A7" s="13" t="s">
        <v>7</v>
      </c>
    </row>
    <row r="8" spans="1:18" x14ac:dyDescent="0.25">
      <c r="A8" s="13" t="s">
        <v>8</v>
      </c>
      <c r="B8" s="16"/>
    </row>
    <row r="9" spans="1:18" x14ac:dyDescent="0.25">
      <c r="A9" s="13" t="s">
        <v>9</v>
      </c>
      <c r="B9" s="16"/>
    </row>
    <row r="10" spans="1:18" x14ac:dyDescent="0.25">
      <c r="A10" s="13" t="s">
        <v>10</v>
      </c>
      <c r="B10" s="16"/>
    </row>
    <row r="11" spans="1:18" x14ac:dyDescent="0.25">
      <c r="A11" s="13" t="s">
        <v>11</v>
      </c>
      <c r="B11" s="16"/>
    </row>
    <row r="12" spans="1:18" x14ac:dyDescent="0.25">
      <c r="A12" s="14" t="s">
        <v>12</v>
      </c>
      <c r="B12" s="16"/>
    </row>
    <row r="14" spans="1:18" x14ac:dyDescent="0.25">
      <c r="A14" s="37" t="s">
        <v>13</v>
      </c>
      <c r="B14" s="38"/>
    </row>
    <row r="15" spans="1:18" x14ac:dyDescent="0.25">
      <c r="A15" s="4" t="s">
        <v>14</v>
      </c>
      <c r="B15" s="10">
        <v>2025</v>
      </c>
    </row>
    <row r="16" spans="1:18" x14ac:dyDescent="0.25">
      <c r="A16" s="3" t="s">
        <v>15</v>
      </c>
      <c r="B16" s="5" t="s">
        <v>16</v>
      </c>
    </row>
    <row r="17" spans="1:2" x14ac:dyDescent="0.25">
      <c r="A17" s="7" t="s">
        <v>17</v>
      </c>
      <c r="B17" s="11">
        <f>DATE($B$15,1,1)</f>
        <v>45658</v>
      </c>
    </row>
    <row r="18" spans="1:2" x14ac:dyDescent="0.25">
      <c r="A18" s="7" t="s">
        <v>18</v>
      </c>
      <c r="B18" s="11">
        <f>$B$29+1</f>
        <v>45768</v>
      </c>
    </row>
    <row r="19" spans="1:2" x14ac:dyDescent="0.25">
      <c r="A19" s="7" t="s">
        <v>19</v>
      </c>
      <c r="B19" s="11">
        <f>DATE($B$15,5,1)</f>
        <v>45778</v>
      </c>
    </row>
    <row r="20" spans="1:2" x14ac:dyDescent="0.25">
      <c r="A20" s="7" t="s">
        <v>20</v>
      </c>
      <c r="B20" s="11">
        <f>DATE($B$15,5,8)</f>
        <v>45785</v>
      </c>
    </row>
    <row r="21" spans="1:2" x14ac:dyDescent="0.25">
      <c r="A21" s="7" t="s">
        <v>21</v>
      </c>
      <c r="B21" s="11">
        <f>$B$29+39</f>
        <v>45806</v>
      </c>
    </row>
    <row r="22" spans="1:2" x14ac:dyDescent="0.25">
      <c r="A22" s="7" t="s">
        <v>22</v>
      </c>
      <c r="B22" s="11">
        <f>DATE($B$15,7,14)</f>
        <v>45852</v>
      </c>
    </row>
    <row r="23" spans="1:2" x14ac:dyDescent="0.25">
      <c r="A23" s="7" t="s">
        <v>23</v>
      </c>
      <c r="B23" s="11">
        <f>$B$29+50</f>
        <v>45817</v>
      </c>
    </row>
    <row r="24" spans="1:2" x14ac:dyDescent="0.25">
      <c r="A24" s="7" t="s">
        <v>24</v>
      </c>
      <c r="B24" s="11">
        <f>DATE($B$15,8,15)</f>
        <v>45884</v>
      </c>
    </row>
    <row r="25" spans="1:2" x14ac:dyDescent="0.25">
      <c r="A25" s="7" t="s">
        <v>25</v>
      </c>
      <c r="B25" s="11">
        <f>DATE($B$15,11,1)</f>
        <v>45962</v>
      </c>
    </row>
    <row r="26" spans="1:2" x14ac:dyDescent="0.25">
      <c r="A26" s="7" t="s">
        <v>26</v>
      </c>
      <c r="B26" s="11">
        <f>DATE($B$15,11,11)</f>
        <v>45972</v>
      </c>
    </row>
    <row r="27" spans="1:2" x14ac:dyDescent="0.25">
      <c r="A27" s="7" t="s">
        <v>27</v>
      </c>
      <c r="B27" s="11">
        <f>DATE($B$15,12,25)</f>
        <v>46016</v>
      </c>
    </row>
    <row r="28" spans="1:2" x14ac:dyDescent="0.25">
      <c r="A28" s="6" t="s">
        <v>28</v>
      </c>
      <c r="B28" s="3" t="s">
        <v>16</v>
      </c>
    </row>
    <row r="29" spans="1:2" x14ac:dyDescent="0.25">
      <c r="A29" s="8" t="s">
        <v>29</v>
      </c>
      <c r="B29" s="9">
        <f>FLOOR(DAY(MINUTE(B15/38)/2+56)&amp;"/5/"&amp;B15,7)-34</f>
        <v>45767</v>
      </c>
    </row>
    <row r="30" spans="1:2" x14ac:dyDescent="0.25">
      <c r="A30" s="8" t="s">
        <v>18</v>
      </c>
      <c r="B30" s="9">
        <f>$B$29+1</f>
        <v>45768</v>
      </c>
    </row>
    <row r="31" spans="1:2" x14ac:dyDescent="0.25">
      <c r="A31" s="8" t="s">
        <v>21</v>
      </c>
      <c r="B31" s="9">
        <f>$B$29+39</f>
        <v>45806</v>
      </c>
    </row>
    <row r="32" spans="1:2" x14ac:dyDescent="0.25">
      <c r="A32" s="8" t="s">
        <v>30</v>
      </c>
      <c r="B32" s="9">
        <f>B29+49</f>
        <v>45816</v>
      </c>
    </row>
    <row r="33" spans="1:2" x14ac:dyDescent="0.25">
      <c r="A33" s="8" t="s">
        <v>23</v>
      </c>
      <c r="B33" s="9">
        <f>$B$29+50</f>
        <v>45817</v>
      </c>
    </row>
    <row r="34" spans="1:2" x14ac:dyDescent="0.25">
      <c r="A34" s="44" t="s">
        <v>31</v>
      </c>
      <c r="B34" s="45"/>
    </row>
    <row r="35" spans="1:2" x14ac:dyDescent="0.25">
      <c r="A35" s="33">
        <f t="shared" ref="A35" si="0">DATE($B$15,1,1)</f>
        <v>45658</v>
      </c>
      <c r="B35" s="34"/>
    </row>
    <row r="36" spans="1:2" x14ac:dyDescent="0.25">
      <c r="A36" s="33">
        <f t="shared" ref="A36" si="1">$B$29+1</f>
        <v>45768</v>
      </c>
      <c r="B36" s="34"/>
    </row>
    <row r="37" spans="1:2" x14ac:dyDescent="0.25">
      <c r="A37" s="33">
        <f t="shared" ref="A37" si="2">DATE($B$15,5,1)</f>
        <v>45778</v>
      </c>
      <c r="B37" s="34"/>
    </row>
    <row r="38" spans="1:2" x14ac:dyDescent="0.25">
      <c r="A38" s="33">
        <f t="shared" ref="A38" si="3">DATE($B$15,5,8)</f>
        <v>45785</v>
      </c>
      <c r="B38" s="34"/>
    </row>
    <row r="39" spans="1:2" x14ac:dyDescent="0.25">
      <c r="A39" s="33">
        <f t="shared" ref="A39" si="4">$B$29+39</f>
        <v>45806</v>
      </c>
      <c r="B39" s="34"/>
    </row>
    <row r="40" spans="1:2" x14ac:dyDescent="0.25">
      <c r="A40" s="33">
        <f t="shared" ref="A40" si="5">DATE($B$15,7,14)</f>
        <v>45852</v>
      </c>
      <c r="B40" s="34"/>
    </row>
    <row r="41" spans="1:2" x14ac:dyDescent="0.25">
      <c r="A41" s="33">
        <f t="shared" ref="A41" si="6">$B$29+50</f>
        <v>45817</v>
      </c>
      <c r="B41" s="34"/>
    </row>
    <row r="42" spans="1:2" x14ac:dyDescent="0.25">
      <c r="A42" s="33">
        <f t="shared" ref="A42" si="7">DATE($B$15,8,15)</f>
        <v>45884</v>
      </c>
      <c r="B42" s="34"/>
    </row>
    <row r="43" spans="1:2" x14ac:dyDescent="0.25">
      <c r="A43" s="33">
        <f t="shared" ref="A43" si="8">DATE($B$15,11,1)</f>
        <v>45962</v>
      </c>
      <c r="B43" s="34"/>
    </row>
    <row r="44" spans="1:2" x14ac:dyDescent="0.25">
      <c r="A44" s="33">
        <f t="shared" ref="A44" si="9">DATE($B$15,11,11)</f>
        <v>45972</v>
      </c>
      <c r="B44" s="34"/>
    </row>
    <row r="45" spans="1:2" x14ac:dyDescent="0.25">
      <c r="A45" s="35">
        <f t="shared" ref="A45" si="10">DATE($B$15,12,25)</f>
        <v>46016</v>
      </c>
      <c r="B45" s="36"/>
    </row>
  </sheetData>
  <mergeCells count="15">
    <mergeCell ref="A14:B14"/>
    <mergeCell ref="A1:L1"/>
    <mergeCell ref="A2:L2"/>
    <mergeCell ref="A35:B35"/>
    <mergeCell ref="A34:B34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40334-50CC-433B-8A15-D2ACA500B1D5}">
  <dimension ref="A1:AC39"/>
  <sheetViews>
    <sheetView tabSelected="1" topLeftCell="E1" workbookViewId="0">
      <selection activeCell="AB4" sqref="AB4"/>
    </sheetView>
  </sheetViews>
  <sheetFormatPr baseColWidth="10" defaultColWidth="9.140625" defaultRowHeight="15" x14ac:dyDescent="0.25"/>
  <cols>
    <col min="1" max="1" width="13.85546875" hidden="1" customWidth="1"/>
    <col min="2" max="3" width="11.7109375" customWidth="1"/>
    <col min="4" max="4" width="5.7109375" customWidth="1"/>
    <col min="5" max="5" width="11.7109375" customWidth="1"/>
    <col min="6" max="6" width="5.7109375" customWidth="1"/>
    <col min="7" max="7" width="11.7109375" customWidth="1"/>
    <col min="8" max="8" width="5.7109375" customWidth="1"/>
    <col min="9" max="9" width="11.7109375" customWidth="1"/>
    <col min="10" max="10" width="5.7109375" customWidth="1"/>
    <col min="11" max="11" width="11.7109375" customWidth="1"/>
    <col min="12" max="12" width="5.7109375" customWidth="1"/>
    <col min="13" max="13" width="11.7109375" customWidth="1"/>
    <col min="14" max="14" width="5.7109375" customWidth="1"/>
    <col min="15" max="15" width="11.7109375" customWidth="1"/>
    <col min="16" max="16" width="5.7109375" customWidth="1"/>
    <col min="17" max="17" width="11.7109375" customWidth="1"/>
    <col min="18" max="18" width="5.7109375" customWidth="1"/>
    <col min="19" max="19" width="11.7109375" customWidth="1"/>
    <col min="20" max="20" width="5.7109375" customWidth="1"/>
    <col min="21" max="21" width="11.7109375" customWidth="1"/>
    <col min="22" max="22" width="5.7109375" customWidth="1"/>
    <col min="23" max="23" width="11.7109375" customWidth="1"/>
    <col min="24" max="24" width="5.7109375" customWidth="1"/>
    <col min="25" max="25" width="11.7109375" customWidth="1"/>
    <col min="26" max="26" width="5.7109375" customWidth="1"/>
    <col min="27" max="27" width="11.7109375" customWidth="1"/>
    <col min="28" max="28" width="5.7109375" customWidth="1"/>
  </cols>
  <sheetData>
    <row r="1" spans="1:28" ht="30" customHeight="1" thickTop="1" thickBot="1" x14ac:dyDescent="0.3">
      <c r="A1" s="32"/>
      <c r="B1" s="56">
        <v>45778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7"/>
    </row>
    <row r="2" spans="1:28" ht="39.75" customHeight="1" thickTop="1" thickBot="1" x14ac:dyDescent="0.3">
      <c r="B2" s="58" t="s">
        <v>33</v>
      </c>
      <c r="C2" s="53"/>
      <c r="D2" s="54"/>
      <c r="E2" s="54"/>
      <c r="F2" s="55"/>
      <c r="G2" s="62"/>
      <c r="H2" s="63"/>
      <c r="I2" s="63"/>
      <c r="J2" s="64"/>
      <c r="K2" s="68"/>
      <c r="L2" s="69"/>
      <c r="M2" s="69"/>
      <c r="N2" s="70"/>
      <c r="O2" s="71"/>
      <c r="P2" s="72"/>
      <c r="Q2" s="73"/>
      <c r="R2" s="74"/>
      <c r="S2" s="74"/>
      <c r="T2" s="75"/>
      <c r="U2" s="60"/>
      <c r="V2" s="61"/>
      <c r="W2" s="61"/>
      <c r="X2" s="61"/>
      <c r="Y2" s="65"/>
      <c r="Z2" s="66"/>
      <c r="AA2" s="66"/>
      <c r="AB2" s="67"/>
    </row>
    <row r="3" spans="1:28" ht="16.5" thickTop="1" thickBot="1" x14ac:dyDescent="0.3">
      <c r="A3" s="12" t="s">
        <v>32</v>
      </c>
      <c r="B3" s="59"/>
      <c r="C3" s="49"/>
      <c r="D3" s="50"/>
      <c r="E3" s="51"/>
      <c r="F3" s="52"/>
      <c r="G3" s="49"/>
      <c r="H3" s="50"/>
      <c r="I3" s="51"/>
      <c r="J3" s="52"/>
      <c r="K3" s="49"/>
      <c r="L3" s="50"/>
      <c r="M3" s="51"/>
      <c r="N3" s="52"/>
      <c r="O3" s="49"/>
      <c r="P3" s="50"/>
      <c r="Q3" s="49"/>
      <c r="R3" s="50"/>
      <c r="S3" s="51"/>
      <c r="T3" s="52"/>
      <c r="U3" s="49"/>
      <c r="V3" s="50"/>
      <c r="W3" s="51"/>
      <c r="X3" s="52"/>
      <c r="Y3" s="49"/>
      <c r="Z3" s="50"/>
      <c r="AA3" s="51"/>
      <c r="AB3" s="52"/>
    </row>
    <row r="4" spans="1:28" ht="18" customHeight="1" thickTop="1" thickBot="1" x14ac:dyDescent="0.3">
      <c r="A4" s="30" t="b">
        <f>COUNTIFS(DONNÉES!$B$17:$B$27,B4)=1</f>
        <v>1</v>
      </c>
      <c r="B4" s="31">
        <f>DATE(YEAR($B$1),MONTH($B$1),1)</f>
        <v>45778</v>
      </c>
      <c r="C4" s="23"/>
      <c r="D4" s="23"/>
      <c r="E4" s="23"/>
      <c r="F4" s="23"/>
      <c r="G4" s="24"/>
      <c r="H4" s="24"/>
      <c r="I4" s="24"/>
      <c r="J4" s="24"/>
      <c r="K4" s="25"/>
      <c r="L4" s="25"/>
      <c r="M4" s="25"/>
      <c r="N4" s="25"/>
      <c r="O4" s="26"/>
      <c r="P4" s="26"/>
      <c r="Q4" s="27"/>
      <c r="R4" s="27"/>
      <c r="S4" s="27"/>
      <c r="T4" s="27"/>
      <c r="U4" s="28"/>
      <c r="V4" s="28"/>
      <c r="W4" s="28"/>
      <c r="X4" s="28"/>
      <c r="Y4" s="29"/>
      <c r="Z4" s="29"/>
      <c r="AA4" s="29"/>
      <c r="AB4" s="29"/>
    </row>
    <row r="5" spans="1:28" ht="18" customHeight="1" thickTop="1" thickBot="1" x14ac:dyDescent="0.3">
      <c r="A5" s="30" t="b">
        <f>COUNTIFS(DONNÉES!$B$17:$B$27,B5)=1</f>
        <v>0</v>
      </c>
      <c r="B5" s="31">
        <f>B4+1</f>
        <v>45779</v>
      </c>
      <c r="C5" s="23"/>
      <c r="D5" s="23"/>
      <c r="E5" s="23"/>
      <c r="F5" s="23"/>
      <c r="G5" s="24"/>
      <c r="H5" s="24"/>
      <c r="I5" s="24"/>
      <c r="J5" s="24"/>
      <c r="K5" s="25"/>
      <c r="L5" s="25"/>
      <c r="M5" s="25"/>
      <c r="N5" s="25"/>
      <c r="O5" s="26"/>
      <c r="P5" s="26"/>
      <c r="Q5" s="27"/>
      <c r="R5" s="27"/>
      <c r="S5" s="27"/>
      <c r="T5" s="27"/>
      <c r="U5" s="28"/>
      <c r="V5" s="28"/>
      <c r="W5" s="28"/>
      <c r="X5" s="28"/>
      <c r="Y5" s="29"/>
      <c r="Z5" s="29"/>
      <c r="AA5" s="29"/>
      <c r="AB5" s="29"/>
    </row>
    <row r="6" spans="1:28" ht="18" customHeight="1" thickTop="1" thickBot="1" x14ac:dyDescent="0.3">
      <c r="A6" s="30" t="b">
        <f>COUNTIFS(DONNÉES!$B$17:$B$27,B6)=1</f>
        <v>0</v>
      </c>
      <c r="B6" s="31">
        <f t="shared" ref="B6:B34" si="0">B5+1</f>
        <v>45780</v>
      </c>
      <c r="C6" s="23"/>
      <c r="D6" s="23"/>
      <c r="E6" s="23"/>
      <c r="F6" s="23"/>
      <c r="G6" s="24"/>
      <c r="H6" s="24"/>
      <c r="I6" s="24"/>
      <c r="J6" s="24"/>
      <c r="K6" s="25"/>
      <c r="L6" s="25"/>
      <c r="M6" s="25"/>
      <c r="N6" s="25"/>
      <c r="O6" s="26"/>
      <c r="P6" s="26"/>
      <c r="Q6" s="27"/>
      <c r="R6" s="27"/>
      <c r="S6" s="27"/>
      <c r="T6" s="27"/>
      <c r="U6" s="28"/>
      <c r="V6" s="28"/>
      <c r="W6" s="28"/>
      <c r="X6" s="28"/>
      <c r="Y6" s="29"/>
      <c r="Z6" s="29"/>
      <c r="AA6" s="29"/>
      <c r="AB6" s="29"/>
    </row>
    <row r="7" spans="1:28" ht="18" customHeight="1" thickTop="1" thickBot="1" x14ac:dyDescent="0.3">
      <c r="A7" s="30" t="b">
        <f>COUNTIFS(DONNÉES!$B$17:$B$27,B7)=1</f>
        <v>0</v>
      </c>
      <c r="B7" s="31">
        <f t="shared" si="0"/>
        <v>45781</v>
      </c>
      <c r="C7" s="23"/>
      <c r="D7" s="23"/>
      <c r="E7" s="23"/>
      <c r="F7" s="23"/>
      <c r="G7" s="24"/>
      <c r="H7" s="24"/>
      <c r="I7" s="24"/>
      <c r="J7" s="24"/>
      <c r="K7" s="25"/>
      <c r="L7" s="25"/>
      <c r="M7" s="25"/>
      <c r="N7" s="25"/>
      <c r="O7" s="26"/>
      <c r="P7" s="26"/>
      <c r="Q7" s="27"/>
      <c r="R7" s="27"/>
      <c r="S7" s="27"/>
      <c r="T7" s="27"/>
      <c r="U7" s="28"/>
      <c r="V7" s="28"/>
      <c r="W7" s="28"/>
      <c r="X7" s="28"/>
      <c r="Y7" s="29"/>
      <c r="Z7" s="29"/>
      <c r="AA7" s="29"/>
      <c r="AB7" s="29"/>
    </row>
    <row r="8" spans="1:28" ht="18" customHeight="1" thickTop="1" thickBot="1" x14ac:dyDescent="0.3">
      <c r="A8" s="30" t="b">
        <f>COUNTIFS(DONNÉES!$B$17:$B$27,B8)=1</f>
        <v>0</v>
      </c>
      <c r="B8" s="31">
        <f t="shared" si="0"/>
        <v>45782</v>
      </c>
      <c r="C8" s="23"/>
      <c r="D8" s="23"/>
      <c r="E8" s="23"/>
      <c r="F8" s="23"/>
      <c r="G8" s="24"/>
      <c r="H8" s="24"/>
      <c r="I8" s="24"/>
      <c r="J8" s="24"/>
      <c r="K8" s="25"/>
      <c r="L8" s="25"/>
      <c r="M8" s="25"/>
      <c r="N8" s="25"/>
      <c r="O8" s="26"/>
      <c r="P8" s="26"/>
      <c r="Q8" s="27"/>
      <c r="R8" s="27"/>
      <c r="S8" s="27"/>
      <c r="T8" s="27"/>
      <c r="U8" s="28"/>
      <c r="V8" s="28"/>
      <c r="W8" s="28"/>
      <c r="X8" s="28"/>
      <c r="Y8" s="29"/>
      <c r="Z8" s="29"/>
      <c r="AA8" s="29"/>
      <c r="AB8" s="29"/>
    </row>
    <row r="9" spans="1:28" ht="18" customHeight="1" thickTop="1" thickBot="1" x14ac:dyDescent="0.3">
      <c r="A9" s="30" t="b">
        <f>COUNTIFS(DONNÉES!$B$17:$B$27,B9)=1</f>
        <v>0</v>
      </c>
      <c r="B9" s="31">
        <f t="shared" si="0"/>
        <v>45783</v>
      </c>
      <c r="C9" s="23"/>
      <c r="D9" s="23"/>
      <c r="E9" s="23"/>
      <c r="F9" s="23"/>
      <c r="G9" s="24"/>
      <c r="H9" s="24"/>
      <c r="I9" s="24"/>
      <c r="J9" s="24"/>
      <c r="K9" s="25"/>
      <c r="L9" s="25"/>
      <c r="M9" s="25"/>
      <c r="N9" s="25"/>
      <c r="O9" s="26"/>
      <c r="P9" s="26"/>
      <c r="Q9" s="27"/>
      <c r="R9" s="27"/>
      <c r="S9" s="27"/>
      <c r="T9" s="27"/>
      <c r="U9" s="28"/>
      <c r="V9" s="28"/>
      <c r="W9" s="28"/>
      <c r="X9" s="28"/>
      <c r="Y9" s="29"/>
      <c r="Z9" s="29"/>
      <c r="AA9" s="29"/>
      <c r="AB9" s="29"/>
    </row>
    <row r="10" spans="1:28" ht="18" customHeight="1" thickTop="1" thickBot="1" x14ac:dyDescent="0.3">
      <c r="A10" s="30" t="b">
        <f>COUNTIFS(DONNÉES!$B$17:$B$27,B10)=1</f>
        <v>0</v>
      </c>
      <c r="B10" s="31">
        <f t="shared" si="0"/>
        <v>45784</v>
      </c>
      <c r="C10" s="23"/>
      <c r="D10" s="23"/>
      <c r="E10" s="23"/>
      <c r="F10" s="23"/>
      <c r="G10" s="24"/>
      <c r="H10" s="24"/>
      <c r="I10" s="24"/>
      <c r="J10" s="24"/>
      <c r="K10" s="25"/>
      <c r="L10" s="25"/>
      <c r="M10" s="25"/>
      <c r="N10" s="25"/>
      <c r="O10" s="26"/>
      <c r="P10" s="26"/>
      <c r="Q10" s="27"/>
      <c r="R10" s="27"/>
      <c r="S10" s="27"/>
      <c r="T10" s="27"/>
      <c r="U10" s="28"/>
      <c r="V10" s="28"/>
      <c r="W10" s="28"/>
      <c r="X10" s="28"/>
      <c r="Y10" s="29"/>
      <c r="Z10" s="29"/>
      <c r="AA10" s="29"/>
      <c r="AB10" s="29"/>
    </row>
    <row r="11" spans="1:28" ht="18" customHeight="1" thickTop="1" thickBot="1" x14ac:dyDescent="0.3">
      <c r="A11" s="30" t="b">
        <f>COUNTIFS(DONNÉES!$B$17:$B$27,B11)=1</f>
        <v>1</v>
      </c>
      <c r="B11" s="31">
        <f t="shared" si="0"/>
        <v>45785</v>
      </c>
      <c r="C11" s="23"/>
      <c r="D11" s="23"/>
      <c r="E11" s="23"/>
      <c r="F11" s="23"/>
      <c r="G11" s="24"/>
      <c r="H11" s="24"/>
      <c r="I11" s="24"/>
      <c r="J11" s="24"/>
      <c r="K11" s="25"/>
      <c r="L11" s="25"/>
      <c r="M11" s="25"/>
      <c r="N11" s="25"/>
      <c r="O11" s="26"/>
      <c r="P11" s="26"/>
      <c r="Q11" s="27"/>
      <c r="R11" s="27"/>
      <c r="S11" s="27"/>
      <c r="T11" s="27"/>
      <c r="U11" s="28"/>
      <c r="V11" s="28"/>
      <c r="W11" s="28"/>
      <c r="X11" s="28"/>
      <c r="Y11" s="29"/>
      <c r="Z11" s="29"/>
      <c r="AA11" s="29"/>
      <c r="AB11" s="29"/>
    </row>
    <row r="12" spans="1:28" ht="18" customHeight="1" thickTop="1" thickBot="1" x14ac:dyDescent="0.3">
      <c r="A12" s="30" t="b">
        <f>COUNTIFS(DONNÉES!$B$17:$B$27,B12)=1</f>
        <v>0</v>
      </c>
      <c r="B12" s="31">
        <f t="shared" si="0"/>
        <v>45786</v>
      </c>
      <c r="C12" s="23"/>
      <c r="D12" s="23"/>
      <c r="E12" s="23"/>
      <c r="F12" s="23"/>
      <c r="G12" s="24"/>
      <c r="H12" s="24"/>
      <c r="I12" s="24"/>
      <c r="J12" s="24"/>
      <c r="K12" s="25"/>
      <c r="L12" s="25"/>
      <c r="M12" s="25"/>
      <c r="N12" s="25"/>
      <c r="O12" s="26"/>
      <c r="P12" s="26"/>
      <c r="Q12" s="27"/>
      <c r="R12" s="27"/>
      <c r="S12" s="27"/>
      <c r="T12" s="27"/>
      <c r="U12" s="28"/>
      <c r="V12" s="28"/>
      <c r="W12" s="28"/>
      <c r="X12" s="28"/>
      <c r="Y12" s="29"/>
      <c r="Z12" s="29"/>
      <c r="AA12" s="29"/>
      <c r="AB12" s="29"/>
    </row>
    <row r="13" spans="1:28" ht="18" customHeight="1" thickTop="1" thickBot="1" x14ac:dyDescent="0.3">
      <c r="A13" s="30" t="b">
        <f>COUNTIFS(DONNÉES!$B$17:$B$27,B13)=1</f>
        <v>0</v>
      </c>
      <c r="B13" s="31">
        <f t="shared" si="0"/>
        <v>45787</v>
      </c>
      <c r="C13" s="23"/>
      <c r="D13" s="23"/>
      <c r="E13" s="23"/>
      <c r="F13" s="23"/>
      <c r="G13" s="24"/>
      <c r="H13" s="24"/>
      <c r="I13" s="24"/>
      <c r="J13" s="24"/>
      <c r="K13" s="25"/>
      <c r="L13" s="25"/>
      <c r="M13" s="25"/>
      <c r="N13" s="25"/>
      <c r="O13" s="26"/>
      <c r="P13" s="26"/>
      <c r="Q13" s="27"/>
      <c r="R13" s="27"/>
      <c r="S13" s="27"/>
      <c r="T13" s="27"/>
      <c r="U13" s="28"/>
      <c r="V13" s="28"/>
      <c r="W13" s="28"/>
      <c r="X13" s="28"/>
      <c r="Y13" s="29"/>
      <c r="Z13" s="29"/>
      <c r="AA13" s="29"/>
      <c r="AB13" s="29"/>
    </row>
    <row r="14" spans="1:28" ht="18" customHeight="1" thickTop="1" thickBot="1" x14ac:dyDescent="0.3">
      <c r="A14" s="30" t="b">
        <f>COUNTIFS(DONNÉES!$B$17:$B$27,B14)=1</f>
        <v>0</v>
      </c>
      <c r="B14" s="31">
        <f t="shared" si="0"/>
        <v>45788</v>
      </c>
      <c r="C14" s="23"/>
      <c r="D14" s="23"/>
      <c r="E14" s="23"/>
      <c r="F14" s="23"/>
      <c r="G14" s="24"/>
      <c r="H14" s="24"/>
      <c r="I14" s="24"/>
      <c r="J14" s="24"/>
      <c r="K14" s="25"/>
      <c r="L14" s="25"/>
      <c r="M14" s="25"/>
      <c r="N14" s="25"/>
      <c r="O14" s="26"/>
      <c r="P14" s="26"/>
      <c r="Q14" s="27"/>
      <c r="R14" s="27"/>
      <c r="S14" s="27"/>
      <c r="T14" s="27"/>
      <c r="U14" s="28"/>
      <c r="V14" s="28"/>
      <c r="W14" s="28"/>
      <c r="X14" s="28"/>
      <c r="Y14" s="29"/>
      <c r="Z14" s="29"/>
      <c r="AA14" s="29"/>
      <c r="AB14" s="29"/>
    </row>
    <row r="15" spans="1:28" ht="18" customHeight="1" thickTop="1" thickBot="1" x14ac:dyDescent="0.3">
      <c r="A15" s="30" t="b">
        <f>COUNTIFS(DONNÉES!$B$17:$B$27,B15)=1</f>
        <v>0</v>
      </c>
      <c r="B15" s="31">
        <f t="shared" si="0"/>
        <v>45789</v>
      </c>
      <c r="C15" s="23"/>
      <c r="D15" s="23"/>
      <c r="E15" s="23"/>
      <c r="F15" s="23"/>
      <c r="G15" s="24"/>
      <c r="H15" s="24"/>
      <c r="I15" s="24"/>
      <c r="J15" s="24"/>
      <c r="K15" s="25"/>
      <c r="L15" s="25"/>
      <c r="M15" s="25"/>
      <c r="N15" s="25"/>
      <c r="O15" s="26"/>
      <c r="P15" s="26"/>
      <c r="Q15" s="27"/>
      <c r="R15" s="27"/>
      <c r="S15" s="27"/>
      <c r="T15" s="27"/>
      <c r="U15" s="28"/>
      <c r="V15" s="28"/>
      <c r="W15" s="28"/>
      <c r="X15" s="28"/>
      <c r="Y15" s="29"/>
      <c r="Z15" s="29"/>
      <c r="AA15" s="29"/>
      <c r="AB15" s="29"/>
    </row>
    <row r="16" spans="1:28" ht="18" customHeight="1" thickTop="1" thickBot="1" x14ac:dyDescent="0.3">
      <c r="A16" s="30" t="b">
        <f>COUNTIFS(DONNÉES!$B$17:$B$27,B16)=1</f>
        <v>0</v>
      </c>
      <c r="B16" s="31">
        <f t="shared" si="0"/>
        <v>45790</v>
      </c>
      <c r="C16" s="23"/>
      <c r="D16" s="23"/>
      <c r="E16" s="23"/>
      <c r="F16" s="23"/>
      <c r="G16" s="24"/>
      <c r="H16" s="24"/>
      <c r="I16" s="24"/>
      <c r="J16" s="24"/>
      <c r="K16" s="25"/>
      <c r="L16" s="25"/>
      <c r="M16" s="25"/>
      <c r="N16" s="25"/>
      <c r="O16" s="26"/>
      <c r="P16" s="26"/>
      <c r="Q16" s="27"/>
      <c r="R16" s="27"/>
      <c r="S16" s="27"/>
      <c r="T16" s="27"/>
      <c r="U16" s="28"/>
      <c r="V16" s="28"/>
      <c r="W16" s="28"/>
      <c r="X16" s="28"/>
      <c r="Y16" s="29"/>
      <c r="Z16" s="29"/>
      <c r="AA16" s="29"/>
      <c r="AB16" s="29"/>
    </row>
    <row r="17" spans="1:29" ht="18" customHeight="1" thickTop="1" thickBot="1" x14ac:dyDescent="0.3">
      <c r="A17" s="30" t="b">
        <f>COUNTIFS(DONNÉES!$B$17:$B$27,B17)=1</f>
        <v>0</v>
      </c>
      <c r="B17" s="31">
        <f t="shared" si="0"/>
        <v>45791</v>
      </c>
      <c r="C17" s="23"/>
      <c r="D17" s="23"/>
      <c r="E17" s="23"/>
      <c r="F17" s="23"/>
      <c r="G17" s="24"/>
      <c r="H17" s="24"/>
      <c r="I17" s="24"/>
      <c r="J17" s="24"/>
      <c r="K17" s="25"/>
      <c r="L17" s="25"/>
      <c r="M17" s="25"/>
      <c r="N17" s="25"/>
      <c r="O17" s="26"/>
      <c r="P17" s="26"/>
      <c r="Q17" s="27"/>
      <c r="R17" s="27"/>
      <c r="S17" s="27"/>
      <c r="T17" s="27"/>
      <c r="U17" s="28"/>
      <c r="V17" s="28"/>
      <c r="W17" s="28"/>
      <c r="X17" s="28"/>
      <c r="Y17" s="29"/>
      <c r="Z17" s="29"/>
      <c r="AA17" s="29"/>
      <c r="AB17" s="29"/>
    </row>
    <row r="18" spans="1:29" ht="18" customHeight="1" thickTop="1" thickBot="1" x14ac:dyDescent="0.3">
      <c r="A18" s="30" t="b">
        <f>COUNTIFS(DONNÉES!$B$17:$B$27,B18)=1</f>
        <v>0</v>
      </c>
      <c r="B18" s="31">
        <f t="shared" si="0"/>
        <v>45792</v>
      </c>
      <c r="C18" s="23"/>
      <c r="D18" s="23"/>
      <c r="E18" s="23"/>
      <c r="F18" s="23"/>
      <c r="G18" s="24"/>
      <c r="H18" s="24"/>
      <c r="I18" s="24"/>
      <c r="J18" s="24"/>
      <c r="K18" s="25"/>
      <c r="L18" s="25"/>
      <c r="M18" s="25"/>
      <c r="N18" s="25"/>
      <c r="O18" s="26"/>
      <c r="P18" s="26"/>
      <c r="Q18" s="27"/>
      <c r="R18" s="27"/>
      <c r="S18" s="27"/>
      <c r="T18" s="27"/>
      <c r="U18" s="28"/>
      <c r="V18" s="28"/>
      <c r="W18" s="28"/>
      <c r="X18" s="28"/>
      <c r="Y18" s="29"/>
      <c r="Z18" s="29"/>
      <c r="AA18" s="29"/>
      <c r="AB18" s="29"/>
    </row>
    <row r="19" spans="1:29" ht="18" customHeight="1" thickTop="1" thickBot="1" x14ac:dyDescent="0.3">
      <c r="A19" s="30" t="b">
        <f>COUNTIFS(DONNÉES!$B$17:$B$27,B19)=1</f>
        <v>0</v>
      </c>
      <c r="B19" s="31">
        <f t="shared" si="0"/>
        <v>45793</v>
      </c>
      <c r="C19" s="23"/>
      <c r="D19" s="23"/>
      <c r="E19" s="23"/>
      <c r="F19" s="23"/>
      <c r="G19" s="24"/>
      <c r="H19" s="24"/>
      <c r="I19" s="24"/>
      <c r="J19" s="24"/>
      <c r="K19" s="25"/>
      <c r="L19" s="25"/>
      <c r="M19" s="25"/>
      <c r="N19" s="25"/>
      <c r="O19" s="26"/>
      <c r="P19" s="26"/>
      <c r="Q19" s="27"/>
      <c r="R19" s="27"/>
      <c r="S19" s="27"/>
      <c r="T19" s="27"/>
      <c r="U19" s="28"/>
      <c r="V19" s="28"/>
      <c r="W19" s="28"/>
      <c r="X19" s="28"/>
      <c r="Y19" s="29"/>
      <c r="Z19" s="29"/>
      <c r="AA19" s="29"/>
      <c r="AB19" s="29"/>
    </row>
    <row r="20" spans="1:29" ht="18" customHeight="1" thickTop="1" thickBot="1" x14ac:dyDescent="0.3">
      <c r="A20" s="30" t="b">
        <f>COUNTIFS(DONNÉES!$B$17:$B$27,B20)=1</f>
        <v>0</v>
      </c>
      <c r="B20" s="31">
        <f t="shared" si="0"/>
        <v>45794</v>
      </c>
      <c r="C20" s="23"/>
      <c r="D20" s="23"/>
      <c r="E20" s="23"/>
      <c r="F20" s="23"/>
      <c r="G20" s="24"/>
      <c r="H20" s="24"/>
      <c r="I20" s="24"/>
      <c r="J20" s="24"/>
      <c r="K20" s="25"/>
      <c r="L20" s="25"/>
      <c r="M20" s="25"/>
      <c r="N20" s="25"/>
      <c r="O20" s="26"/>
      <c r="P20" s="26"/>
      <c r="Q20" s="27"/>
      <c r="R20" s="27"/>
      <c r="S20" s="27"/>
      <c r="T20" s="27"/>
      <c r="U20" s="28"/>
      <c r="V20" s="28"/>
      <c r="W20" s="28"/>
      <c r="X20" s="28"/>
      <c r="Y20" s="29"/>
      <c r="Z20" s="29"/>
      <c r="AA20" s="29"/>
      <c r="AB20" s="29"/>
    </row>
    <row r="21" spans="1:29" ht="18" customHeight="1" thickTop="1" thickBot="1" x14ac:dyDescent="0.3">
      <c r="A21" s="30" t="b">
        <f>COUNTIFS(DONNÉES!$B$17:$B$27,B21)=1</f>
        <v>0</v>
      </c>
      <c r="B21" s="31">
        <f t="shared" si="0"/>
        <v>45795</v>
      </c>
      <c r="C21" s="23"/>
      <c r="D21" s="23"/>
      <c r="E21" s="23"/>
      <c r="F21" s="23"/>
      <c r="G21" s="24"/>
      <c r="H21" s="24"/>
      <c r="I21" s="24"/>
      <c r="J21" s="24"/>
      <c r="K21" s="25"/>
      <c r="L21" s="25"/>
      <c r="M21" s="25"/>
      <c r="N21" s="25"/>
      <c r="O21" s="26"/>
      <c r="P21" s="26"/>
      <c r="Q21" s="27"/>
      <c r="R21" s="27"/>
      <c r="S21" s="27"/>
      <c r="T21" s="27"/>
      <c r="U21" s="28"/>
      <c r="V21" s="28"/>
      <c r="W21" s="28"/>
      <c r="X21" s="28"/>
      <c r="Y21" s="29"/>
      <c r="Z21" s="29"/>
      <c r="AA21" s="29"/>
      <c r="AB21" s="29"/>
    </row>
    <row r="22" spans="1:29" ht="18" customHeight="1" thickTop="1" thickBot="1" x14ac:dyDescent="0.3">
      <c r="A22" s="30" t="b">
        <f>COUNTIFS(DONNÉES!$B$17:$B$27,B22)=1</f>
        <v>0</v>
      </c>
      <c r="B22" s="31">
        <f t="shared" si="0"/>
        <v>45796</v>
      </c>
      <c r="C22" s="23"/>
      <c r="D22" s="23"/>
      <c r="E22" s="23"/>
      <c r="F22" s="23"/>
      <c r="G22" s="24"/>
      <c r="H22" s="24"/>
      <c r="I22" s="24"/>
      <c r="J22" s="24"/>
      <c r="K22" s="25"/>
      <c r="L22" s="25"/>
      <c r="M22" s="25"/>
      <c r="N22" s="25"/>
      <c r="O22" s="26"/>
      <c r="P22" s="26"/>
      <c r="Q22" s="27"/>
      <c r="R22" s="27"/>
      <c r="S22" s="27"/>
      <c r="T22" s="27"/>
      <c r="U22" s="28"/>
      <c r="V22" s="28"/>
      <c r="W22" s="28"/>
      <c r="X22" s="28"/>
      <c r="Y22" s="29"/>
      <c r="Z22" s="29"/>
      <c r="AA22" s="29"/>
      <c r="AB22" s="29"/>
    </row>
    <row r="23" spans="1:29" ht="18" customHeight="1" thickTop="1" thickBot="1" x14ac:dyDescent="0.3">
      <c r="A23" s="30" t="b">
        <f>COUNTIFS(DONNÉES!$B$17:$B$27,B23)=1</f>
        <v>0</v>
      </c>
      <c r="B23" s="31">
        <f t="shared" si="0"/>
        <v>45797</v>
      </c>
      <c r="C23" s="23"/>
      <c r="D23" s="23"/>
      <c r="E23" s="23"/>
      <c r="F23" s="23"/>
      <c r="G23" s="24"/>
      <c r="H23" s="24"/>
      <c r="I23" s="24"/>
      <c r="J23" s="24"/>
      <c r="K23" s="25"/>
      <c r="L23" s="25"/>
      <c r="M23" s="25"/>
      <c r="N23" s="25"/>
      <c r="O23" s="26"/>
      <c r="P23" s="26"/>
      <c r="Q23" s="27"/>
      <c r="R23" s="27"/>
      <c r="S23" s="27"/>
      <c r="T23" s="27"/>
      <c r="U23" s="28"/>
      <c r="V23" s="28"/>
      <c r="W23" s="28"/>
      <c r="X23" s="28"/>
      <c r="Y23" s="29"/>
      <c r="Z23" s="29"/>
      <c r="AA23" s="29"/>
      <c r="AB23" s="29"/>
    </row>
    <row r="24" spans="1:29" ht="18" customHeight="1" thickTop="1" thickBot="1" x14ac:dyDescent="0.3">
      <c r="A24" s="30" t="b">
        <f>COUNTIFS(DONNÉES!$B$17:$B$27,B24)=1</f>
        <v>0</v>
      </c>
      <c r="B24" s="31">
        <f t="shared" si="0"/>
        <v>45798</v>
      </c>
      <c r="C24" s="23"/>
      <c r="D24" s="23"/>
      <c r="E24" s="23"/>
      <c r="F24" s="23"/>
      <c r="G24" s="24"/>
      <c r="H24" s="24"/>
      <c r="I24" s="24"/>
      <c r="J24" s="24"/>
      <c r="K24" s="25"/>
      <c r="L24" s="25"/>
      <c r="M24" s="25"/>
      <c r="N24" s="25"/>
      <c r="O24" s="26"/>
      <c r="P24" s="26"/>
      <c r="Q24" s="27"/>
      <c r="R24" s="27"/>
      <c r="S24" s="27"/>
      <c r="T24" s="27"/>
      <c r="U24" s="28"/>
      <c r="V24" s="28"/>
      <c r="W24" s="28"/>
      <c r="X24" s="28"/>
      <c r="Y24" s="29"/>
      <c r="Z24" s="29"/>
      <c r="AA24" s="29"/>
      <c r="AB24" s="29"/>
    </row>
    <row r="25" spans="1:29" ht="18" customHeight="1" thickTop="1" thickBot="1" x14ac:dyDescent="0.3">
      <c r="A25" s="30" t="b">
        <f>COUNTIFS(DONNÉES!$B$17:$B$27,B25)=1</f>
        <v>0</v>
      </c>
      <c r="B25" s="31">
        <f t="shared" si="0"/>
        <v>45799</v>
      </c>
      <c r="C25" s="23"/>
      <c r="D25" s="23"/>
      <c r="E25" s="23"/>
      <c r="F25" s="23"/>
      <c r="G25" s="24"/>
      <c r="H25" s="24"/>
      <c r="I25" s="24"/>
      <c r="J25" s="24"/>
      <c r="K25" s="25"/>
      <c r="L25" s="25"/>
      <c r="M25" s="25"/>
      <c r="N25" s="25"/>
      <c r="O25" s="26"/>
      <c r="P25" s="26"/>
      <c r="Q25" s="27"/>
      <c r="R25" s="27"/>
      <c r="S25" s="27"/>
      <c r="T25" s="27"/>
      <c r="U25" s="28"/>
      <c r="V25" s="28"/>
      <c r="W25" s="28"/>
      <c r="X25" s="28"/>
      <c r="Y25" s="29"/>
      <c r="Z25" s="29"/>
      <c r="AA25" s="29"/>
      <c r="AB25" s="29"/>
    </row>
    <row r="26" spans="1:29" ht="18" customHeight="1" thickTop="1" thickBot="1" x14ac:dyDescent="0.3">
      <c r="A26" s="30" t="b">
        <f>COUNTIFS(DONNÉES!$B$17:$B$27,B26)=1</f>
        <v>0</v>
      </c>
      <c r="B26" s="31">
        <f t="shared" si="0"/>
        <v>45800</v>
      </c>
      <c r="C26" s="23"/>
      <c r="D26" s="23"/>
      <c r="E26" s="23"/>
      <c r="F26" s="23"/>
      <c r="G26" s="24"/>
      <c r="H26" s="24"/>
      <c r="I26" s="24"/>
      <c r="J26" s="24"/>
      <c r="K26" s="25"/>
      <c r="L26" s="25"/>
      <c r="M26" s="25"/>
      <c r="N26" s="25"/>
      <c r="O26" s="26"/>
      <c r="P26" s="26"/>
      <c r="Q26" s="27"/>
      <c r="R26" s="27"/>
      <c r="S26" s="27"/>
      <c r="T26" s="27"/>
      <c r="U26" s="28"/>
      <c r="V26" s="28"/>
      <c r="W26" s="28"/>
      <c r="X26" s="28"/>
      <c r="Y26" s="29"/>
      <c r="Z26" s="29"/>
      <c r="AA26" s="29"/>
      <c r="AB26" s="29"/>
    </row>
    <row r="27" spans="1:29" ht="18" customHeight="1" thickTop="1" thickBot="1" x14ac:dyDescent="0.3">
      <c r="A27" s="30" t="b">
        <f>COUNTIFS(DONNÉES!$B$17:$B$27,B27)=1</f>
        <v>0</v>
      </c>
      <c r="B27" s="31">
        <f t="shared" si="0"/>
        <v>45801</v>
      </c>
      <c r="C27" s="23"/>
      <c r="D27" s="23"/>
      <c r="E27" s="23"/>
      <c r="F27" s="23"/>
      <c r="G27" s="24"/>
      <c r="H27" s="24"/>
      <c r="I27" s="24"/>
      <c r="J27" s="24"/>
      <c r="K27" s="25"/>
      <c r="L27" s="25"/>
      <c r="M27" s="25"/>
      <c r="N27" s="25"/>
      <c r="O27" s="26"/>
      <c r="P27" s="26"/>
      <c r="Q27" s="27"/>
      <c r="R27" s="27"/>
      <c r="S27" s="27"/>
      <c r="T27" s="27"/>
      <c r="U27" s="28"/>
      <c r="V27" s="28"/>
      <c r="W27" s="28"/>
      <c r="X27" s="28"/>
      <c r="Y27" s="29"/>
      <c r="Z27" s="29"/>
      <c r="AA27" s="29"/>
      <c r="AB27" s="29"/>
    </row>
    <row r="28" spans="1:29" ht="18" customHeight="1" thickTop="1" thickBot="1" x14ac:dyDescent="0.3">
      <c r="A28" s="30" t="b">
        <f>COUNTIFS(DONNÉES!$B$17:$B$27,B28)=1</f>
        <v>0</v>
      </c>
      <c r="B28" s="31">
        <f t="shared" si="0"/>
        <v>45802</v>
      </c>
      <c r="C28" s="23"/>
      <c r="D28" s="23"/>
      <c r="E28" s="23"/>
      <c r="F28" s="23"/>
      <c r="G28" s="24"/>
      <c r="H28" s="24"/>
      <c r="I28" s="24"/>
      <c r="J28" s="24"/>
      <c r="K28" s="25"/>
      <c r="L28" s="25"/>
      <c r="M28" s="25"/>
      <c r="N28" s="25"/>
      <c r="O28" s="26"/>
      <c r="P28" s="26"/>
      <c r="Q28" s="27"/>
      <c r="R28" s="27"/>
      <c r="S28" s="27"/>
      <c r="T28" s="27"/>
      <c r="U28" s="28"/>
      <c r="V28" s="28"/>
      <c r="W28" s="28"/>
      <c r="X28" s="28"/>
      <c r="Y28" s="29"/>
      <c r="Z28" s="29"/>
      <c r="AA28" s="29"/>
      <c r="AB28" s="29"/>
    </row>
    <row r="29" spans="1:29" ht="18" customHeight="1" thickTop="1" thickBot="1" x14ac:dyDescent="0.3">
      <c r="A29" s="30" t="b">
        <f>COUNTIFS(DONNÉES!$B$17:$B$27,B29)=1</f>
        <v>0</v>
      </c>
      <c r="B29" s="31">
        <f t="shared" si="0"/>
        <v>45803</v>
      </c>
      <c r="C29" s="23"/>
      <c r="D29" s="23"/>
      <c r="E29" s="23"/>
      <c r="F29" s="23"/>
      <c r="G29" s="24"/>
      <c r="H29" s="24"/>
      <c r="I29" s="24"/>
      <c r="J29" s="24"/>
      <c r="K29" s="25"/>
      <c r="L29" s="25"/>
      <c r="M29" s="25"/>
      <c r="N29" s="25"/>
      <c r="O29" s="26"/>
      <c r="P29" s="26"/>
      <c r="Q29" s="27"/>
      <c r="R29" s="27"/>
      <c r="S29" s="27"/>
      <c r="T29" s="27"/>
      <c r="U29" s="28"/>
      <c r="V29" s="28"/>
      <c r="W29" s="28"/>
      <c r="X29" s="28"/>
      <c r="Y29" s="29"/>
      <c r="Z29" s="29"/>
      <c r="AA29" s="29"/>
      <c r="AB29" s="29"/>
      <c r="AC29" s="1"/>
    </row>
    <row r="30" spans="1:29" ht="18" customHeight="1" thickTop="1" thickBot="1" x14ac:dyDescent="0.3">
      <c r="A30" s="30" t="b">
        <f>COUNTIFS(DONNÉES!$B$17:$B$27,B30)=1</f>
        <v>0</v>
      </c>
      <c r="B30" s="31">
        <f t="shared" si="0"/>
        <v>45804</v>
      </c>
      <c r="C30" s="23"/>
      <c r="D30" s="23"/>
      <c r="E30" s="23"/>
      <c r="F30" s="23"/>
      <c r="G30" s="24"/>
      <c r="H30" s="24"/>
      <c r="I30" s="24"/>
      <c r="J30" s="24"/>
      <c r="K30" s="25"/>
      <c r="L30" s="25"/>
      <c r="M30" s="25"/>
      <c r="N30" s="25"/>
      <c r="O30" s="26"/>
      <c r="P30" s="26"/>
      <c r="Q30" s="27"/>
      <c r="R30" s="27"/>
      <c r="S30" s="27"/>
      <c r="T30" s="27"/>
      <c r="U30" s="28"/>
      <c r="V30" s="28"/>
      <c r="W30" s="28"/>
      <c r="X30" s="28"/>
      <c r="Y30" s="29"/>
      <c r="Z30" s="29"/>
      <c r="AA30" s="29"/>
      <c r="AB30" s="29"/>
    </row>
    <row r="31" spans="1:29" ht="18" customHeight="1" thickTop="1" thickBot="1" x14ac:dyDescent="0.3">
      <c r="A31" s="30" t="b">
        <f>COUNTIFS(DONNÉES!$B$17:$B$27,B31)=1</f>
        <v>0</v>
      </c>
      <c r="B31" s="31">
        <f t="shared" si="0"/>
        <v>45805</v>
      </c>
      <c r="C31" s="23"/>
      <c r="D31" s="23"/>
      <c r="E31" s="23"/>
      <c r="F31" s="23"/>
      <c r="G31" s="24"/>
      <c r="H31" s="24"/>
      <c r="I31" s="24"/>
      <c r="J31" s="24"/>
      <c r="K31" s="25"/>
      <c r="L31" s="25"/>
      <c r="M31" s="25"/>
      <c r="N31" s="25"/>
      <c r="O31" s="26"/>
      <c r="P31" s="26"/>
      <c r="Q31" s="27"/>
      <c r="R31" s="27"/>
      <c r="S31" s="27"/>
      <c r="T31" s="27"/>
      <c r="U31" s="28"/>
      <c r="V31" s="28"/>
      <c r="W31" s="28"/>
      <c r="X31" s="28"/>
      <c r="Y31" s="29"/>
      <c r="Z31" s="29"/>
      <c r="AA31" s="29"/>
      <c r="AB31" s="29"/>
    </row>
    <row r="32" spans="1:29" ht="18" customHeight="1" thickTop="1" thickBot="1" x14ac:dyDescent="0.3">
      <c r="A32" s="30" t="b">
        <f>COUNTIFS(DONNÉES!$B$17:$B$27,B32)=1</f>
        <v>1</v>
      </c>
      <c r="B32" s="31">
        <f t="shared" si="0"/>
        <v>45806</v>
      </c>
      <c r="C32" s="23"/>
      <c r="D32" s="23"/>
      <c r="E32" s="23"/>
      <c r="F32" s="23"/>
      <c r="G32" s="24"/>
      <c r="H32" s="24"/>
      <c r="I32" s="24"/>
      <c r="J32" s="24"/>
      <c r="K32" s="25"/>
      <c r="L32" s="25"/>
      <c r="M32" s="25"/>
      <c r="N32" s="25"/>
      <c r="O32" s="26"/>
      <c r="P32" s="26"/>
      <c r="Q32" s="27"/>
      <c r="R32" s="27"/>
      <c r="S32" s="27"/>
      <c r="T32" s="27"/>
      <c r="U32" s="28"/>
      <c r="V32" s="28"/>
      <c r="W32" s="28"/>
      <c r="X32" s="28"/>
      <c r="Y32" s="29"/>
      <c r="Z32" s="29"/>
      <c r="AA32" s="29"/>
      <c r="AB32" s="29"/>
    </row>
    <row r="33" spans="1:28" ht="18" customHeight="1" thickTop="1" thickBot="1" x14ac:dyDescent="0.3">
      <c r="A33" s="30" t="b">
        <f>COUNTIFS(DONNÉES!$B$17:$B$27,B33)=1</f>
        <v>0</v>
      </c>
      <c r="B33" s="31">
        <f t="shared" si="0"/>
        <v>45807</v>
      </c>
      <c r="C33" s="23"/>
      <c r="D33" s="23"/>
      <c r="E33" s="23"/>
      <c r="F33" s="23"/>
      <c r="G33" s="24"/>
      <c r="H33" s="24"/>
      <c r="I33" s="24"/>
      <c r="J33" s="24"/>
      <c r="K33" s="25"/>
      <c r="L33" s="25"/>
      <c r="M33" s="25"/>
      <c r="N33" s="25"/>
      <c r="O33" s="26"/>
      <c r="P33" s="26"/>
      <c r="Q33" s="27"/>
      <c r="R33" s="27"/>
      <c r="S33" s="27"/>
      <c r="T33" s="27"/>
      <c r="U33" s="28"/>
      <c r="V33" s="28"/>
      <c r="W33" s="28"/>
      <c r="X33" s="28"/>
      <c r="Y33" s="29"/>
      <c r="Z33" s="29"/>
      <c r="AA33" s="29"/>
      <c r="AB33" s="29"/>
    </row>
    <row r="34" spans="1:28" ht="18" customHeight="1" thickTop="1" thickBot="1" x14ac:dyDescent="0.3">
      <c r="A34" s="17" t="b">
        <f>COUNTIFS(DONNÉES!$B$17:$B$27,B34)=1</f>
        <v>0</v>
      </c>
      <c r="B34" s="31">
        <f t="shared" si="0"/>
        <v>45808</v>
      </c>
      <c r="C34" s="23"/>
      <c r="D34" s="23"/>
      <c r="E34" s="23"/>
      <c r="F34" s="23"/>
      <c r="G34" s="24"/>
      <c r="H34" s="24"/>
      <c r="I34" s="24"/>
      <c r="J34" s="24"/>
      <c r="K34" s="25"/>
      <c r="L34" s="25"/>
      <c r="M34" s="25"/>
      <c r="N34" s="25"/>
      <c r="O34" s="26"/>
      <c r="P34" s="26"/>
      <c r="Q34" s="27"/>
      <c r="R34" s="27"/>
      <c r="S34" s="27"/>
      <c r="T34" s="27"/>
      <c r="U34" s="28"/>
      <c r="V34" s="28"/>
      <c r="W34" s="28"/>
      <c r="X34" s="28"/>
      <c r="Y34" s="29"/>
      <c r="Z34" s="29"/>
      <c r="AA34" s="29"/>
      <c r="AB34" s="29"/>
    </row>
    <row r="35" spans="1:28" ht="16.5" thickTop="1" thickBot="1" x14ac:dyDescent="0.3"/>
    <row r="36" spans="1:28" ht="16.5" thickTop="1" thickBot="1" x14ac:dyDescent="0.3"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2"/>
    </row>
    <row r="37" spans="1:28" ht="16.5" thickTop="1" thickBot="1" x14ac:dyDescent="0.3"/>
    <row r="38" spans="1:28" ht="16.5" thickTop="1" thickBot="1" x14ac:dyDescent="0.3"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8"/>
    </row>
    <row r="39" spans="1:28" ht="15.75" thickTop="1" x14ac:dyDescent="0.25"/>
  </sheetData>
  <mergeCells count="23">
    <mergeCell ref="C2:F2"/>
    <mergeCell ref="B1:AB1"/>
    <mergeCell ref="B2:B3"/>
    <mergeCell ref="U2:X2"/>
    <mergeCell ref="G2:J2"/>
    <mergeCell ref="Y2:AB2"/>
    <mergeCell ref="AA3:AB3"/>
    <mergeCell ref="Y3:Z3"/>
    <mergeCell ref="U3:V3"/>
    <mergeCell ref="W3:X3"/>
    <mergeCell ref="S3:T3"/>
    <mergeCell ref="Q3:R3"/>
    <mergeCell ref="K2:N2"/>
    <mergeCell ref="O2:P2"/>
    <mergeCell ref="Q2:T2"/>
    <mergeCell ref="C38:AB38"/>
    <mergeCell ref="C3:D3"/>
    <mergeCell ref="E3:F3"/>
    <mergeCell ref="G3:H3"/>
    <mergeCell ref="I3:J3"/>
    <mergeCell ref="K3:L3"/>
    <mergeCell ref="M3:N3"/>
    <mergeCell ref="O3:P3"/>
  </mergeCells>
  <conditionalFormatting sqref="B1">
    <cfRule type="expression" dxfId="4" priority="7">
      <formula>WEEKDAY($B2,2)&lt;&gt;1</formula>
    </cfRule>
  </conditionalFormatting>
  <conditionalFormatting sqref="C4:AB34">
    <cfRule type="expression" dxfId="3" priority="3">
      <formula>AND(WEEKDAY($B4,2)&lt;=6,WEEKDAY($B4,2)&gt;=2,ROW()&gt;4)</formula>
    </cfRule>
    <cfRule type="expression" dxfId="2" priority="4">
      <formula>WEEKDAY($B4,2)=1</formula>
    </cfRule>
  </conditionalFormatting>
  <conditionalFormatting sqref="C4:AA34">
    <cfRule type="expression" dxfId="1" priority="2">
      <formula>WEEKDAY($B4,2)=7</formula>
    </cfRule>
  </conditionalFormatting>
  <conditionalFormatting sqref="AB4:AB34">
    <cfRule type="expression" dxfId="0" priority="1">
      <formula>WEEKDAY($B4,2)=7</formula>
    </cfRule>
  </conditionalFormatting>
  <dataValidations count="4">
    <dataValidation type="list" allowBlank="1" showInputMessage="1" showErrorMessage="1" sqref="L4:L34 N4:N34 P4:P34 R4:R34 T4:T34 V4:V34 X4:X34 Z4:Z34 AB4:AB34" xr:uid="{428DAA2E-4AF7-44AA-9E91-EC6822ABDBF9}">
      <formula1>LCS</formula1>
    </dataValidation>
    <dataValidation type="list" allowBlank="1" showInputMessage="1" showErrorMessage="1" sqref="K4:K34 M4:M34 O4:O34 Q4:Q34 S4:S34 U4:U34 W4:W34 Y4:Y34 AA4:AA34" xr:uid="{2D9623AC-2299-41D6-9D1C-61FAC3A1BFF1}">
      <formula1>LCN</formula1>
    </dataValidation>
    <dataValidation type="list" allowBlank="1" showInputMessage="1" showErrorMessage="1" sqref="C4:C34 E4:E34 G4:G34 I4:I34" xr:uid="{1CEBA58D-4A27-49BA-942B-E954D8D3EF39}">
      <formula1>IF(AND(WEEKDAY(INDEX($B:$B,ROW()),2)&lt;&gt;7,INDEX($A:$A,ROW())&lt;&gt;TRUE),ListeNoms,"")</formula1>
    </dataValidation>
    <dataValidation type="list" allowBlank="1" showInputMessage="1" showErrorMessage="1" sqref="D4:D34 F4:F34 H4:H34 J4:J34" xr:uid="{BDF362C6-2A61-452C-BCC8-B1CA687FB611}">
      <formula1>IF(AND(WEEKDAY(INDEX($B:$B,ROW()),2)&lt;&gt;7,INDEX($A:$A,ROW())&lt;&gt;TRUE),ListeStatut,"")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DF35475D92E43BD0B6C847E72AC54" ma:contentTypeVersion="13" ma:contentTypeDescription="Crée un document." ma:contentTypeScope="" ma:versionID="4f81b542d86b8f2953d3b12004a86f3d">
  <xsd:schema xmlns:xsd="http://www.w3.org/2001/XMLSchema" xmlns:xs="http://www.w3.org/2001/XMLSchema" xmlns:p="http://schemas.microsoft.com/office/2006/metadata/properties" xmlns:ns2="e8143870-10f4-4d3c-921d-d7b0d1353aa8" xmlns:ns3="79a3789e-b055-4de0-8662-231d9bf5ea4d" targetNamespace="http://schemas.microsoft.com/office/2006/metadata/properties" ma:root="true" ma:fieldsID="0511c0989a36873da45b2f94567cb681" ns2:_="" ns3:_="">
    <xsd:import namespace="e8143870-10f4-4d3c-921d-d7b0d1353aa8"/>
    <xsd:import namespace="79a3789e-b055-4de0-8662-231d9bf5ea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143870-10f4-4d3c-921d-d7b0d1353a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3789e-b055-4de0-8662-231d9bf5ea4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adc14c5-77d4-4c1f-a368-d75f3a0ed884}" ma:internalName="TaxCatchAll" ma:showField="CatchAllData" ma:web="79a3789e-b055-4de0-8662-231d9bf5ea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143870-10f4-4d3c-921d-d7b0d1353aa8">
      <Terms xmlns="http://schemas.microsoft.com/office/infopath/2007/PartnerControls"/>
    </lcf76f155ced4ddcb4097134ff3c332f>
    <TaxCatchAll xmlns="79a3789e-b055-4de0-8662-231d9bf5ea4d" xsi:nil="true"/>
  </documentManagement>
</p:properties>
</file>

<file path=customXml/itemProps1.xml><?xml version="1.0" encoding="utf-8"?>
<ds:datastoreItem xmlns:ds="http://schemas.openxmlformats.org/officeDocument/2006/customXml" ds:itemID="{F8441871-3E05-4E8A-B740-A6844AFD92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B97731-85CB-4DDB-96DD-3343CE7AD0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143870-10f4-4d3c-921d-d7b0d1353aa8"/>
    <ds:schemaRef ds:uri="79a3789e-b055-4de0-8662-231d9bf5ea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0D77D9-D8A6-46EE-8257-B5D9A9802559}">
  <ds:schemaRefs>
    <ds:schemaRef ds:uri="http://schemas.microsoft.com/office/2006/metadata/properties"/>
    <ds:schemaRef ds:uri="http://schemas.microsoft.com/office/infopath/2007/PartnerControls"/>
    <ds:schemaRef ds:uri="e8143870-10f4-4d3c-921d-d7b0d1353aa8"/>
    <ds:schemaRef ds:uri="79a3789e-b055-4de0-8662-231d9bf5ea4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test</vt:lpstr>
      <vt:lpstr>BDY.TA</vt:lpstr>
      <vt:lpstr>ListeNoms</vt:lpstr>
      <vt:lpstr>ListeStatut</vt:lpstr>
    </vt:vector>
  </TitlesOfParts>
  <Manager/>
  <Company>SNCF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BATAILLE Aurelie (SNCF VOYAGEURS / EST EP / STAFF SCTR PANTIN CHELLES)</dc:creator>
  <cp:keywords/>
  <dc:description/>
  <cp:lastModifiedBy>LouReeD</cp:lastModifiedBy>
  <cp:revision/>
  <dcterms:created xsi:type="dcterms:W3CDTF">2024-08-30T05:58:54Z</dcterms:created>
  <dcterms:modified xsi:type="dcterms:W3CDTF">2025-05-18T20:10:25Z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2024-08-30T06:04:20Z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f7097e8c-4d97-4cfc-9334-470ef3eab7ba</vt:lpwstr>
  </property>
  <property fmtid="{D5CDD505-2E9C-101B-9397-08002B2CF9AE}" pid="8" name="MSIP_Label_c8d3f7c8-5c4b-4ab6-9486-a0a9eb08efa7_ContentBits">
    <vt:lpwstr>2</vt:lpwstr>
  </property>
  <property fmtid="{D5CDD505-2E9C-101B-9397-08002B2CF9AE}" pid="9" name="ContentTypeId">
    <vt:lpwstr>0x0101001B5DF35475D92E43BD0B6C847E72AC54</vt:lpwstr>
  </property>
  <property fmtid="{D5CDD505-2E9C-101B-9397-08002B2CF9AE}" pid="10" name="MediaServiceImageTags">
    <vt:lpwstr/>
  </property>
</Properties>
</file>