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defaultThemeVersion="166925"/>
  <mc:AlternateContent xmlns:mc="http://schemas.openxmlformats.org/markup-compatibility/2006">
    <mc:Choice Requires="x15">
      <x15ac:absPath xmlns:x15ac="http://schemas.microsoft.com/office/spreadsheetml/2010/11/ac" url="C:\Users\loure.PC-LOUREED\Desktop\"/>
    </mc:Choice>
  </mc:AlternateContent>
  <xr:revisionPtr revIDLastSave="0" documentId="13_ncr:1_{93BFFB07-1886-4490-8D5C-0A810FEBA2A0}" xr6:coauthVersionLast="47" xr6:coauthVersionMax="47" xr10:uidLastSave="{00000000-0000-0000-0000-000000000000}"/>
  <bookViews>
    <workbookView xWindow="-120" yWindow="-120" windowWidth="24240" windowHeight="13020" xr2:uid="{00000000-000D-0000-FFFF-FFFF00000000}"/>
  </bookViews>
  <sheets>
    <sheet name="Recherche" sheetId="12" r:id="rId1"/>
    <sheet name="Liste1" sheetId="10" r:id="rId2"/>
    <sheet name="Liste2" sheetId="11" r:id="rId3"/>
    <sheet name="Liste3" sheetId="7" r:id="rId4"/>
  </sheets>
  <definedNames>
    <definedName name="_xlnm._FilterDatabase" localSheetId="1" hidden="1">Liste1!$B$1:$O$7</definedName>
    <definedName name="_xlnm._FilterDatabase" localSheetId="2" hidden="1">Liste2!$B$1:$O$5</definedName>
    <definedName name="_xlnm._FilterDatabase" localSheetId="3" hidden="1">Liste3!$A$1:$H$9</definedName>
    <definedName name="DCI_Liste_LES" localSheetId="1">Liste1!$D:$O</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4" i="10" l="1"/>
  <c r="A15" i="10"/>
  <c r="A16" i="10"/>
  <c r="A17" i="10"/>
  <c r="A18" i="10"/>
  <c r="A19" i="10"/>
  <c r="A20" i="10"/>
  <c r="A21" i="10"/>
  <c r="B12" i="12" s="1"/>
  <c r="B4" i="12"/>
  <c r="B7" i="12"/>
  <c r="D3" i="12"/>
  <c r="D12" i="12"/>
  <c r="B8" i="12"/>
  <c r="D11" i="12"/>
  <c r="D7" i="12"/>
  <c r="A3" i="10"/>
  <c r="A4" i="10"/>
  <c r="A5" i="10"/>
  <c r="A6" i="10"/>
  <c r="A7" i="10"/>
  <c r="A8" i="10"/>
  <c r="A9" i="10"/>
  <c r="A10" i="10"/>
  <c r="A11" i="10"/>
  <c r="A12" i="10"/>
  <c r="A13" i="10"/>
  <c r="A2" i="10"/>
  <c r="H18" i="7" a="1"/>
  <c r="H18" i="7" s="1"/>
  <c r="H17" i="7" a="1"/>
  <c r="H17" i="7" s="1"/>
  <c r="H16" i="7" a="1"/>
  <c r="H16" i="7" s="1"/>
  <c r="H15" i="7" a="1"/>
  <c r="H15" i="7" s="1"/>
  <c r="H14" i="7" a="1"/>
  <c r="H14" i="7" s="1"/>
  <c r="H13" i="7" a="1"/>
  <c r="H13" i="7" s="1"/>
  <c r="A7" i="11"/>
  <c r="A6" i="11"/>
  <c r="B3" i="12" l="1"/>
  <c r="B11" i="12"/>
  <c r="H12" i="7" a="1"/>
  <c r="H12" i="7" s="1"/>
  <c r="B2" i="12" l="1"/>
  <c r="A3" i="11"/>
  <c r="A4" i="11"/>
  <c r="A5" i="11"/>
  <c r="A2" i="11"/>
  <c r="H3" i="7" a="1"/>
  <c r="H3" i="7" s="1"/>
  <c r="H4" i="7" a="1"/>
  <c r="H4" i="7" s="1"/>
  <c r="H5" i="7" a="1"/>
  <c r="H5" i="7" s="1"/>
  <c r="H6" i="7" a="1"/>
  <c r="H6" i="7" s="1"/>
  <c r="H7" i="7" a="1"/>
  <c r="H7" i="7" s="1"/>
  <c r="H8" i="7" a="1"/>
  <c r="H8" i="7" s="1"/>
  <c r="H9" i="7" a="1"/>
  <c r="H9" i="7" s="1"/>
  <c r="H2" i="7" a="1"/>
  <c r="H2" i="7" s="1"/>
  <c r="D2" i="12" s="1"/>
  <c r="C4" i="12" l="1"/>
  <c r="C3" i="12"/>
  <c r="C7" i="12"/>
  <c r="C12" i="12"/>
  <c r="C8" i="12"/>
  <c r="C11" i="12"/>
  <c r="C2" i="1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<sst xmlns="http://schemas.openxmlformats.org/spreadsheetml/2006/main" count="282" uniqueCount="146">
  <si>
    <t>9388000</t>
  </si>
  <si>
    <t>3400893880005</t>
  </si>
  <si>
    <t>JAKAVI 15 MG CPR</t>
  </si>
  <si>
    <t>9388017</t>
  </si>
  <si>
    <t>3400893880173</t>
  </si>
  <si>
    <t>JAKAVI 20 MG CPR</t>
  </si>
  <si>
    <t>9388023</t>
  </si>
  <si>
    <t>3400893880234</t>
  </si>
  <si>
    <t>JAKAVI 5 MG CPR</t>
  </si>
  <si>
    <t>9419628</t>
  </si>
  <si>
    <t>3400894196280</t>
  </si>
  <si>
    <t>JAKAVI 10 MG CPR</t>
  </si>
  <si>
    <t>RUXOLITINIB</t>
  </si>
  <si>
    <t>PREVYMIS 240MG CPR</t>
  </si>
  <si>
    <t>3400894393351</t>
  </si>
  <si>
    <t>9439335</t>
  </si>
  <si>
    <t>PREVYMIS 240MG PERF FL12ML</t>
  </si>
  <si>
    <t>3400894393412</t>
  </si>
  <si>
    <t>9439341</t>
  </si>
  <si>
    <t>PREVYMIS 480MG CPR</t>
  </si>
  <si>
    <t>3400894393580</t>
  </si>
  <si>
    <t>9439358</t>
  </si>
  <si>
    <t>PREVYMIS 480MG PERF FL24ML</t>
  </si>
  <si>
    <t>3400894393641</t>
  </si>
  <si>
    <t>9439364</t>
  </si>
  <si>
    <t>LETERMOVIR</t>
  </si>
  <si>
    <t>Code LES</t>
  </si>
  <si>
    <t>Laboratoire</t>
  </si>
  <si>
    <t>Dénomination Commune Internationale</t>
  </si>
  <si>
    <t>Spécialité</t>
  </si>
  <si>
    <t>UCD 7</t>
  </si>
  <si>
    <t>UCD 13</t>
  </si>
  <si>
    <t xml:space="preserve">Indications inscrites aux collectivités </t>
  </si>
  <si>
    <t>Date de début de prise en charge sur la liste en sus</t>
  </si>
  <si>
    <t>Date de fin de prise en charge sur la liste en sus</t>
  </si>
  <si>
    <t>Classe/indication niveau 1</t>
  </si>
  <si>
    <t>Classe/indication niveau 2</t>
  </si>
  <si>
    <t>Générique / Biosimilaire / Médicament importé</t>
  </si>
  <si>
    <t>Date de dernière mise à jour</t>
  </si>
  <si>
    <t>oui</t>
  </si>
  <si>
    <t>PFIZER</t>
  </si>
  <si>
    <t>ROCHE</t>
  </si>
  <si>
    <t>alectinib</t>
  </si>
  <si>
    <t>ALECENSA</t>
  </si>
  <si>
    <t>En monothérapie dans le traitement du cancer bronchique non à petites cellules (CBNPC) avancé avec un réarrangement du gène anaplastic lymphoma kinase (ALK-positif) chez les patients adultes préalablement traités par crizotinib</t>
  </si>
  <si>
    <t>En monothérapie, en première ligne de traitement des patients adultes ayant un cancer bronchique non à petites cellules (CBNPC) avancé avec un réarrangement du gène anaplastic lymphoma kinase (ALK-positif)</t>
  </si>
  <si>
    <t>bosutinib</t>
  </si>
  <si>
    <t>BOSULIF</t>
  </si>
  <si>
    <t>Traitement des patients adultes atteints de leucémie myéloïde chronique à chromosome Philadelphie positif (LMC Ph+) en phase chronique (PC) nouvellement diagnostiquée.</t>
  </si>
  <si>
    <t>toxine botulique type A</t>
  </si>
  <si>
    <t>BMS - BRISTOL MYERS SQUIBB</t>
  </si>
  <si>
    <t>luspatercept</t>
  </si>
  <si>
    <t>REBLOZYL</t>
  </si>
  <si>
    <t>Traitement des patients adultes présentant une anémie dépendante de la transfusion due à un syndrome myélodysplasique (SMD) de risque très faible, faible et intermédiaire, avec des sidéroblastes en couronne, sans délétion 5q et qui ont présenté une réponse non satisfaisante à la thérapie à base d’érythropoïétine ou qui y sont inéligibles</t>
  </si>
  <si>
    <t>Inscription et valorisation liste en sus SSR</t>
  </si>
  <si>
    <t>non</t>
  </si>
  <si>
    <t>ABBVIE</t>
  </si>
  <si>
    <t>BOTOX 50U ALLERGAN INJ</t>
  </si>
  <si>
    <t>BOTOX 200U ALLERGAN INJ</t>
  </si>
  <si>
    <t xml:space="preserve">Chez l'adulte traitement des troubles oculomoteurs </t>
  </si>
  <si>
    <t>S000039</t>
  </si>
  <si>
    <t>S000013</t>
  </si>
  <si>
    <t>S000026</t>
  </si>
  <si>
    <t>S000042</t>
  </si>
  <si>
    <t>S000710</t>
  </si>
  <si>
    <t>S000446</t>
  </si>
  <si>
    <t>MSD France</t>
  </si>
  <si>
    <t>letermovir</t>
  </si>
  <si>
    <t>prophylaxie de la réactivation du cytomégalovirus (CMV) et de la maladie à CMV chez les adultes séropositifs au CMV receveurs [R+] d'une greffe allogénique de cellules souches hématopoïétiques</t>
  </si>
  <si>
    <t>S000459</t>
  </si>
  <si>
    <t>prophylaxie de la maladie à cytomégalovirus (CMV) chez les adultes séronégatifs au CMV [R-] ayant reçu une greffe rénale d'un donneur séropositif au CMV [D+]</t>
  </si>
  <si>
    <t>NXXXX02</t>
  </si>
  <si>
    <t>Traitement initié sous AAC</t>
  </si>
  <si>
    <t>NXXXX00</t>
  </si>
  <si>
    <t>Sans Objet</t>
  </si>
  <si>
    <t>REBLOZYL 25MG PDR INJ FL</t>
  </si>
  <si>
    <t>CGIVO01</t>
  </si>
  <si>
    <t xml:space="preserve">UCD 7 </t>
  </si>
  <si>
    <t>Code indication</t>
  </si>
  <si>
    <t>Libellé Indication</t>
  </si>
  <si>
    <t>Date de début</t>
  </si>
  <si>
    <t>Date de fin</t>
  </si>
  <si>
    <t>ZIRABEV 25MG/ML PERF FL16ML</t>
  </si>
  <si>
    <t>CBEVA01</t>
  </si>
  <si>
    <t>En association au paclitaxel, est indiqué en première ligne de traitement du cancer du sein métastatique HER2 négatif et récepteurs hormonaux (RH) négatifs (triple négatif).</t>
  </si>
  <si>
    <t>ZIRABEV 25MG/ML PERF FL4ML</t>
  </si>
  <si>
    <t>GIVLAARI 189MG/ML INJ FL1ML</t>
  </si>
  <si>
    <t>Le traitement de la porphyrie hépatique aiguë (PHA) chez les patients adultes agésde 18 ans et plus après avis d'un centre de référence.</t>
  </si>
  <si>
    <t>CGIVO02</t>
  </si>
  <si>
    <t>Le traitement de la porphyrie hépatique aiguë (PHA) chez les adolescents de 12 à 18 ans après avis d'un centre de référence,</t>
  </si>
  <si>
    <t>traitement des patients âgés de plus de 18 ans, atteints de porphyries hépatiques aiguës (PHA) et ayant une maladie active caractérisée par au moins 2 crises de porphyrie nécessitant une hospitalisati</t>
  </si>
  <si>
    <t>TRITTICO 100MG CPR</t>
  </si>
  <si>
    <t>NTRAZ07</t>
  </si>
  <si>
    <t>Dépression sévère</t>
  </si>
  <si>
    <t>NTRAZ08</t>
  </si>
  <si>
    <t>Troubles du comportement lié à une pathologie dégénérative</t>
  </si>
  <si>
    <t>Myélome multiple</t>
  </si>
  <si>
    <t>Myasthénie</t>
  </si>
  <si>
    <t>JAKAVI 5MG CPR</t>
  </si>
  <si>
    <t>CRUXO01</t>
  </si>
  <si>
    <t xml:space="preserve"> traitement des patients âgés de 12 ans et plus atteints de la maladie du greffon contre l'hôte aiguë ou de la maladie du greffon contre l'hôte chronique qui ont une réponse inadéquate aux corticostér</t>
  </si>
  <si>
    <t>JAKAVI 10MG CPR</t>
  </si>
  <si>
    <t>APAC Oui/non</t>
  </si>
  <si>
    <t>9000024</t>
  </si>
  <si>
    <t>9000025</t>
  </si>
  <si>
    <t>9000041</t>
  </si>
  <si>
    <t>9000052</t>
  </si>
  <si>
    <t>9457008</t>
  </si>
  <si>
    <t>UCD 13 Report colonne</t>
  </si>
  <si>
    <t>Référentiel des indications des spécialités pharmaceutiques inscrites sur la liste en sus - Mise à jour de décembre 2024</t>
  </si>
  <si>
    <t>Inscription liste en sus</t>
  </si>
  <si>
    <t>I000331</t>
  </si>
  <si>
    <t>JANSSEN CILAG</t>
  </si>
  <si>
    <t>USTEKINUMAB</t>
  </si>
  <si>
    <t>STELARA</t>
  </si>
  <si>
    <t>Traitement du psoriasis en plaques modéré à sévère chez l’adulte qui n’a pas répondu, ou qui présente une contre-indication, ou qui est intolérant aux autres traitements systémiques dont la ciclosporine, le méthotrexate (MTX) ou la puvathérapie (psoralène et UVA)</t>
  </si>
  <si>
    <t>&lt;2018</t>
  </si>
  <si>
    <t>Immunologie</t>
  </si>
  <si>
    <t>Psoriasis</t>
  </si>
  <si>
    <t>I000672</t>
  </si>
  <si>
    <t>BRISTOL MYERS SQUIBB</t>
  </si>
  <si>
    <t>Idecabtagene vicleucel</t>
  </si>
  <si>
    <t xml:space="preserve">ABECMA </t>
  </si>
  <si>
    <t>Traitement des patients adultes atteints d'un myélome multiple en rechute et réfractaire ayant reçu au moins trois traitements antérieurs, incluant un agent immunomodulateur, un inhibiteur de protéasome et un anticorps anti CD38, et dont la maladie a progressé pendant le dernier traitement</t>
  </si>
  <si>
    <t>cancer</t>
  </si>
  <si>
    <t>I000665</t>
  </si>
  <si>
    <t>ARGENX France</t>
  </si>
  <si>
    <t>efgartigimod alfa</t>
  </si>
  <si>
    <t>VYVGART 20 mg/mL, solution à diluer pour perfusion</t>
  </si>
  <si>
    <t>En addition au traitement standard, incluant les immunosuppresseurs de première ligne, chez les patients adultes atteints de myasthénie auto-immune généralisée et présentant des anticorps anti-récepteurs de l'acétylcholine (RACh) restant symptomatiques</t>
  </si>
  <si>
    <t>VYVGART 1000 mg, solution injectable</t>
  </si>
  <si>
    <t>Greffe de cellules souches hématopoïétiques (CSH)</t>
  </si>
  <si>
    <t>I000496</t>
  </si>
  <si>
    <t>PREVYMIS</t>
  </si>
  <si>
    <t>La prophylaxie de la réactivation du cytomégalovirus (CMV) et de la maladie à CMV chez les adultes séropositifs au CMV receveurs [R+] d’une greffe allogénique de cellules souches hématopoïétiques (GCSH). Il convient de tenir compte des recommandations officielles concernant l’utilisation appropriée des agents antiviraux</t>
  </si>
  <si>
    <t>UCD 13 report</t>
  </si>
  <si>
    <t>Code UCD 13 à chercher</t>
  </si>
  <si>
    <t>DCI à chercher</t>
  </si>
  <si>
    <t>spécialité à chercher</t>
  </si>
  <si>
    <t>Liste 1</t>
  </si>
  <si>
    <t>Liste 2</t>
  </si>
  <si>
    <t>Liste 3</t>
  </si>
  <si>
    <t>Contrôle nom DCI</t>
  </si>
  <si>
    <t>Contrôle nom spécialité</t>
  </si>
  <si>
    <t>APAC Stop</t>
  </si>
  <si>
    <t>Prevymis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</si>
</sst>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4" x14ac:knownFonts="1">
    <font>
      <sz val="11"/>
      <color theme="1"/>
      <name val="Calibri"/>
      <family val="2"/>
      <scheme val="minor"/>
    </font>
    <font>
      <sz val="10"/>
      <name val="Arial"/>
      <family val="2"/>
    </font>
    <font>
      <sz val="10"/>
      <name val="Arial"/>
      <family val="2"/>
    </font>
    <font>
      <sz val="11"/>
      <color theme="1"/>
      <name val="Calibri"/>
      <family val="2"/>
      <scheme val="minor"/>
    </font>
    <font>
      <b/>
      <sz val="11"/>
      <name val="Cambria"/>
      <family val="1"/>
    </font>
    <font>
      <sz val="11"/>
      <name val="Cambria"/>
      <family val="1"/>
    </font>
    <font>
      <sz val="11"/>
      <name val="Calibri"/>
      <family val="2"/>
      <scheme val="minor"/>
    </font>
    <font>
      <b/>
      <sz val="8"/>
      <color rgb="FF514B64"/>
      <name val="Arial"/>
      <family val="2"/>
    </font>
    <font>
      <sz val="10"/>
      <name val="Calibri"/>
      <family val="2"/>
      <scheme val="minor"/>
    </font>
    <font>
      <sz val="11"/>
      <color rgb="FFFF0000"/>
      <name val="Cambria"/>
      <family val="1"/>
    </font>
    <font>
      <b/>
      <sz val="10"/>
      <name val="Arial"/>
      <family val="2"/>
    </font>
    <font>
      <b/>
      <sz val="11"/>
      <color theme="1"/>
      <name val="Calibri"/>
      <family val="2"/>
      <scheme val="minor"/>
    </font>
    <font>
      <b/>
      <sz val="12"/>
      <name val="Cambria"/>
      <family val="1"/>
    </font>
    <font>
      <i/>
      <sz val="11"/>
      <color theme="1"/>
      <name val="Calibri"/>
      <family val="2"/>
      <scheme val="minor"/>
    </font>
  </fonts>
  <fills count="12">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70B221"/>
        <bgColor indexed="64"/>
      </patternFill>
    </fill>
    <fill>
      <patternFill patternType="solid">
        <fgColor theme="7" tint="0.59999389629810485"/>
        <bgColor indexed="64"/>
      </patternFill>
    </fill>
    <fill>
      <patternFill patternType="solid">
        <fgColor theme="8" tint="0.79998168889431442"/>
        <bgColor rgb="FF000000"/>
      </patternFill>
    </fill>
    <fill>
      <patternFill patternType="solid">
        <fgColor theme="8" tint="0.79998168889431442"/>
        <bgColor indexed="64"/>
      </patternFill>
    </fill>
    <fill>
      <patternFill patternType="solid">
        <fgColor theme="7" tint="0.59999389629810485"/>
        <bgColor rgb="FF000000"/>
      </patternFill>
    </fill>
    <fill>
      <patternFill patternType="solid">
        <fgColor theme="5" tint="0.59999389629810485"/>
        <bgColor indexed="64"/>
      </patternFill>
    </fill>
    <fill>
      <patternFill patternType="solid">
        <fgColor theme="9" tint="0.39997558519241921"/>
        <bgColor indexed="64"/>
      </patternFill>
    </fill>
    <fill>
      <patternFill patternType="solid">
        <fgColor them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double">
        <color rgb="FF514B64"/>
      </left>
      <right style="hair">
        <color rgb="FF514B64"/>
      </right>
      <top style="hair">
        <color rgb="FF514B64"/>
      </top>
      <bottom style="hair">
        <color rgb="FF514B64"/>
      </bottom>
      <diagonal/>
    </border>
    <border>
      <left style="hair">
        <color rgb="FF514B64"/>
      </left>
      <right style="hair">
        <color rgb="FF514B64"/>
      </right>
      <top style="hair">
        <color rgb="FF514B64"/>
      </top>
      <bottom style="hair">
        <color rgb="FF514B64"/>
      </bottom>
      <diagonal/>
    </border>
    <border>
      <left style="hair">
        <color rgb="FF514B64"/>
      </left>
      <right/>
      <top/>
      <bottom style="hair">
        <color rgb="FF514B64"/>
      </bottom>
      <diagonal/>
    </border>
    <border>
      <left style="hair">
        <color rgb="FF514B64"/>
      </left>
      <right style="thin">
        <color indexed="64"/>
      </right>
      <top/>
      <bottom style="hair">
        <color rgb="FF514B64"/>
      </bottom>
      <diagonal/>
    </border>
    <border>
      <left style="double">
        <color rgb="FF514B64"/>
      </left>
      <right style="hair">
        <color rgb="FF514B64"/>
      </right>
      <top style="double">
        <color rgb="FF514B64"/>
      </top>
      <bottom style="double">
        <color rgb="FF514B64"/>
      </bottom>
      <diagonal/>
    </border>
    <border>
      <left style="hair">
        <color rgb="FF514B64"/>
      </left>
      <right style="hair">
        <color rgb="FF514B64"/>
      </right>
      <top style="double">
        <color rgb="FF514B64"/>
      </top>
      <bottom style="double">
        <color rgb="FF514B64"/>
      </bottom>
      <diagonal/>
    </border>
    <border>
      <left style="hair">
        <color rgb="FF514B64"/>
      </left>
      <right/>
      <top style="double">
        <color rgb="FF514B64"/>
      </top>
      <bottom style="double">
        <color rgb="FF514B64"/>
      </bottom>
      <diagonal/>
    </border>
    <border>
      <left style="hair">
        <color rgb="FF514B64"/>
      </left>
      <right style="thin">
        <color indexed="64"/>
      </right>
      <top style="double">
        <color rgb="FF514B64"/>
      </top>
      <bottom style="double">
        <color rgb="FF514B64"/>
      </bottom>
      <diagonal/>
    </border>
    <border>
      <left/>
      <right style="thin">
        <color indexed="64"/>
      </right>
      <top/>
      <bottom/>
      <diagonal/>
    </border>
    <border>
      <left/>
      <right/>
      <top/>
      <bottom style="thin">
        <color indexed="64"/>
      </bottom>
      <diagonal/>
    </border>
    <border>
      <left style="thin">
        <color indexed="64"/>
      </left>
      <right/>
      <top/>
      <bottom/>
      <diagonal/>
    </border>
  </borders>
  <cellStyleXfs count="4">
    <xf numFmtId="0" fontId="0" fillId="0" borderId="0"/>
    <xf numFmtId="0" fontId="1" fillId="0" borderId="0"/>
    <xf numFmtId="0" fontId="2" fillId="0" borderId="0"/>
    <xf numFmtId="0" fontId="3" fillId="0" borderId="0"/>
  </cellStyleXfs>
  <cellXfs count="76">
    <xf numFmtId="0" fontId="0" fillId="0" borderId="0" xfId="0"/>
    <xf numFmtId="0" fontId="5" fillId="0" borderId="1" xfId="0" applyFont="1" applyBorder="1" applyAlignment="1">
      <alignment horizontal="center" vertical="center" wrapText="1"/>
    </xf>
    <xf numFmtId="0" fontId="5" fillId="0" borderId="0" xfId="0" applyFont="1"/>
    <xf numFmtId="1" fontId="5" fillId="0" borderId="4"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14" fontId="5" fillId="0" borderId="1" xfId="0" applyNumberFormat="1" applyFont="1" applyBorder="1" applyAlignment="1">
      <alignment horizontal="center" vertical="center" wrapText="1"/>
    </xf>
    <xf numFmtId="14" fontId="5" fillId="0" borderId="6" xfId="0" applyNumberFormat="1" applyFont="1" applyBorder="1" applyAlignment="1">
      <alignment horizontal="center" vertical="center" wrapText="1"/>
    </xf>
    <xf numFmtId="0" fontId="5" fillId="0" borderId="0" xfId="0" applyFont="1" applyAlignment="1">
      <alignment vertical="center" wrapText="1"/>
    </xf>
    <xf numFmtId="14" fontId="5" fillId="0" borderId="4" xfId="0" applyNumberFormat="1" applyFont="1" applyBorder="1" applyAlignment="1">
      <alignment horizontal="center" vertical="center" wrapText="1"/>
    </xf>
    <xf numFmtId="0" fontId="5" fillId="0" borderId="4" xfId="0" applyFont="1" applyBorder="1"/>
    <xf numFmtId="0" fontId="5" fillId="0" borderId="0" xfId="0" applyFont="1" applyAlignment="1">
      <alignment horizontal="center" vertical="center" wrapText="1"/>
    </xf>
    <xf numFmtId="1" fontId="5" fillId="0" borderId="1" xfId="0" applyNumberFormat="1" applyFont="1" applyBorder="1" applyAlignment="1">
      <alignment horizontal="center" vertical="center" wrapText="1"/>
    </xf>
    <xf numFmtId="14" fontId="5" fillId="0" borderId="7" xfId="0" applyNumberFormat="1" applyFont="1" applyBorder="1" applyAlignment="1">
      <alignment horizontal="center" vertical="center" wrapText="1"/>
    </xf>
    <xf numFmtId="0" fontId="5" fillId="0" borderId="1" xfId="0" applyFont="1" applyBorder="1" applyAlignment="1">
      <alignment horizontal="left" vertical="center" wrapText="1"/>
    </xf>
    <xf numFmtId="1" fontId="5" fillId="0" borderId="0" xfId="0" applyNumberFormat="1" applyFont="1" applyAlignment="1">
      <alignment horizontal="center"/>
    </xf>
    <xf numFmtId="0" fontId="5" fillId="0" borderId="0" xfId="0" applyFont="1" applyAlignment="1">
      <alignment horizontal="center" vertical="center"/>
    </xf>
    <xf numFmtId="0" fontId="5" fillId="0" borderId="0" xfId="0" applyFont="1" applyAlignment="1">
      <alignment horizontal="center"/>
    </xf>
    <xf numFmtId="0" fontId="7" fillId="2" borderId="9" xfId="0" applyFont="1" applyFill="1" applyBorder="1" applyAlignment="1">
      <alignment horizontal="left" vertical="center" wrapText="1"/>
    </xf>
    <xf numFmtId="0" fontId="7" fillId="2" borderId="9" xfId="0" applyFont="1" applyFill="1" applyBorder="1" applyAlignment="1">
      <alignment horizontal="center" vertical="center" wrapText="1"/>
    </xf>
    <xf numFmtId="14" fontId="7" fillId="2" borderId="0" xfId="0" applyNumberFormat="1" applyFont="1" applyFill="1" applyAlignment="1">
      <alignment horizontal="left" vertical="center" wrapText="1"/>
    </xf>
    <xf numFmtId="1" fontId="7" fillId="2" borderId="9" xfId="0" applyNumberFormat="1" applyFont="1" applyFill="1" applyBorder="1" applyAlignment="1">
      <alignment horizontal="center" vertical="center" wrapText="1"/>
    </xf>
    <xf numFmtId="0" fontId="0" fillId="3" borderId="0" xfId="0" applyFill="1"/>
    <xf numFmtId="0" fontId="9" fillId="0" borderId="1" xfId="0" applyFont="1" applyBorder="1"/>
    <xf numFmtId="0" fontId="9" fillId="0" borderId="1" xfId="0" applyFont="1" applyBorder="1" applyAlignment="1">
      <alignment horizontal="center" vertical="center"/>
    </xf>
    <xf numFmtId="0" fontId="9" fillId="0" borderId="1" xfId="0" applyFont="1" applyBorder="1" applyAlignment="1">
      <alignment horizontal="center"/>
    </xf>
    <xf numFmtId="14" fontId="9" fillId="0" borderId="1" xfId="0" applyNumberFormat="1" applyFont="1" applyBorder="1"/>
    <xf numFmtId="0" fontId="9" fillId="0" borderId="7" xfId="0" applyFont="1" applyBorder="1"/>
    <xf numFmtId="1" fontId="9" fillId="0" borderId="1" xfId="0" applyNumberFormat="1" applyFont="1" applyBorder="1" applyAlignment="1">
      <alignment horizontal="center" vertical="top"/>
    </xf>
    <xf numFmtId="1" fontId="9" fillId="0" borderId="1" xfId="0" applyNumberFormat="1" applyFont="1" applyBorder="1" applyAlignment="1">
      <alignment horizontal="center" vertical="center"/>
    </xf>
    <xf numFmtId="1" fontId="9" fillId="0" borderId="1" xfId="0" applyNumberFormat="1" applyFont="1" applyBorder="1" applyAlignment="1">
      <alignment horizontal="left" vertical="top"/>
    </xf>
    <xf numFmtId="1" fontId="7" fillId="2" borderId="8" xfId="0" applyNumberFormat="1" applyFont="1" applyFill="1" applyBorder="1" applyAlignment="1">
      <alignment horizontal="center" vertical="center" wrapText="1"/>
    </xf>
    <xf numFmtId="14" fontId="7" fillId="2" borderId="10" xfId="0" applyNumberFormat="1" applyFont="1" applyFill="1" applyBorder="1" applyAlignment="1">
      <alignment horizontal="center" vertical="center" wrapText="1"/>
    </xf>
    <xf numFmtId="14" fontId="7" fillId="2" borderId="11" xfId="0" applyNumberFormat="1" applyFont="1" applyFill="1" applyBorder="1" applyAlignment="1">
      <alignment horizontal="center" vertical="center" wrapText="1"/>
    </xf>
    <xf numFmtId="14" fontId="0" fillId="0" borderId="0" xfId="0" applyNumberFormat="1" applyAlignment="1">
      <alignment horizontal="center"/>
    </xf>
    <xf numFmtId="14" fontId="0" fillId="0" borderId="16" xfId="0" applyNumberFormat="1" applyBorder="1" applyAlignment="1">
      <alignment horizontal="center"/>
    </xf>
    <xf numFmtId="1" fontId="0" fillId="0" borderId="0" xfId="0" applyNumberFormat="1"/>
    <xf numFmtId="14" fontId="10" fillId="3" borderId="0" xfId="0" applyNumberFormat="1" applyFont="1" applyFill="1" applyAlignment="1">
      <alignment horizontal="left" vertical="center"/>
    </xf>
    <xf numFmtId="0" fontId="4" fillId="3" borderId="0" xfId="0" applyFont="1" applyFill="1" applyAlignment="1">
      <alignment horizontal="left" vertical="center"/>
    </xf>
    <xf numFmtId="0" fontId="5" fillId="3" borderId="0" xfId="0" applyFont="1" applyFill="1"/>
    <xf numFmtId="1" fontId="4" fillId="6" borderId="3" xfId="0" applyNumberFormat="1" applyFont="1" applyFill="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17" fontId="5" fillId="0" borderId="1" xfId="0" applyNumberFormat="1" applyFont="1" applyBorder="1" applyAlignment="1">
      <alignment horizontal="center" vertical="center" wrapText="1"/>
    </xf>
    <xf numFmtId="164" fontId="5"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4" fillId="8" borderId="2" xfId="0" applyFont="1" applyFill="1" applyBorder="1" applyAlignment="1">
      <alignment horizontal="center" vertical="center" wrapText="1"/>
    </xf>
    <xf numFmtId="0" fontId="4" fillId="8" borderId="3" xfId="0" applyFont="1" applyFill="1" applyBorder="1" applyAlignment="1">
      <alignment horizontal="center" vertical="center" wrapText="1"/>
    </xf>
    <xf numFmtId="1" fontId="4" fillId="8" borderId="3" xfId="0" applyNumberFormat="1" applyFont="1" applyFill="1" applyBorder="1" applyAlignment="1">
      <alignment horizontal="center" vertical="center" wrapText="1"/>
    </xf>
    <xf numFmtId="0" fontId="4" fillId="8" borderId="5" xfId="0" applyFont="1" applyFill="1" applyBorder="1" applyAlignment="1">
      <alignment horizontal="center" vertical="center" wrapText="1"/>
    </xf>
    <xf numFmtId="49" fontId="10" fillId="4" borderId="13" xfId="0" applyNumberFormat="1" applyFont="1" applyFill="1" applyBorder="1" applyAlignment="1">
      <alignment horizontal="center" vertical="center" wrapText="1"/>
    </xf>
    <xf numFmtId="49" fontId="10" fillId="4" borderId="12" xfId="0" applyNumberFormat="1" applyFont="1" applyFill="1" applyBorder="1" applyAlignment="1">
      <alignment horizontal="center" vertical="center" wrapText="1"/>
    </xf>
    <xf numFmtId="0" fontId="10" fillId="4" borderId="13" xfId="0" applyFont="1" applyFill="1" applyBorder="1" applyAlignment="1">
      <alignment horizontal="center" vertical="center" wrapText="1"/>
    </xf>
    <xf numFmtId="14" fontId="10" fillId="4" borderId="14" xfId="0" applyNumberFormat="1" applyFont="1" applyFill="1" applyBorder="1" applyAlignment="1">
      <alignment horizontal="center" vertical="center" wrapText="1"/>
    </xf>
    <xf numFmtId="14" fontId="10" fillId="4" borderId="15" xfId="0" applyNumberFormat="1" applyFont="1" applyFill="1" applyBorder="1" applyAlignment="1">
      <alignment horizontal="center" vertical="center" wrapText="1"/>
    </xf>
    <xf numFmtId="14" fontId="10" fillId="4" borderId="0" xfId="0" applyNumberFormat="1" applyFont="1" applyFill="1" applyAlignment="1">
      <alignment horizontal="center" vertical="center" wrapText="1"/>
    </xf>
    <xf numFmtId="0" fontId="11" fillId="0" borderId="0" xfId="0" applyFont="1"/>
    <xf numFmtId="0" fontId="0" fillId="0" borderId="0" xfId="0" applyAlignment="1">
      <alignment horizontal="center" vertical="center"/>
    </xf>
    <xf numFmtId="1" fontId="5" fillId="0" borderId="0" xfId="0" applyNumberFormat="1" applyFont="1" applyAlignment="1">
      <alignment horizontal="center" vertical="center" wrapText="1"/>
    </xf>
    <xf numFmtId="0" fontId="0" fillId="0" borderId="1" xfId="0" applyBorder="1" applyAlignment="1">
      <alignment horizontal="center" vertical="center"/>
    </xf>
    <xf numFmtId="0" fontId="0" fillId="5" borderId="0" xfId="0" applyFill="1" applyAlignment="1">
      <alignment horizontal="center"/>
    </xf>
    <xf numFmtId="0" fontId="0" fillId="9" borderId="0" xfId="0" applyFill="1" applyAlignment="1">
      <alignment horizontal="center"/>
    </xf>
    <xf numFmtId="0" fontId="0" fillId="10" borderId="0" xfId="0" applyFill="1" applyAlignment="1">
      <alignment horizontal="center"/>
    </xf>
    <xf numFmtId="0" fontId="5" fillId="11" borderId="1" xfId="0" applyFont="1" applyFill="1" applyBorder="1" applyAlignment="1">
      <alignment horizontal="center" vertical="center" wrapText="1"/>
    </xf>
    <xf numFmtId="164" fontId="6" fillId="7" borderId="0" xfId="0" applyNumberFormat="1" applyFont="1" applyFill="1" applyAlignment="1">
      <alignment horizontal="center" vertical="center" wrapText="1"/>
    </xf>
    <xf numFmtId="1" fontId="7" fillId="7" borderId="9"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0" xfId="0" applyFont="1"/>
    <xf numFmtId="0" fontId="6" fillId="0" borderId="18" xfId="0" applyFont="1" applyBorder="1" applyAlignment="1">
      <alignment horizontal="center" vertical="center"/>
    </xf>
    <xf numFmtId="1" fontId="8" fillId="11" borderId="1" xfId="0" applyNumberFormat="1" applyFont="1" applyFill="1" applyBorder="1" applyAlignment="1">
      <alignment horizontal="center" vertical="center" wrapText="1"/>
    </xf>
    <xf numFmtId="0" fontId="13" fillId="0" borderId="0" xfId="0" applyFont="1"/>
    <xf numFmtId="0" fontId="0" fillId="11" borderId="0" xfId="0" applyFill="1" applyAlignment="1">
      <alignment horizontal="center" vertical="center"/>
    </xf>
    <xf numFmtId="0" fontId="12" fillId="9" borderId="17" xfId="0" applyFont="1" applyFill="1" applyBorder="1" applyAlignment="1">
      <alignment horizontal="center" vertical="center" wrapText="1"/>
    </xf>
  </cellXfs>
  <cellStyles count="4">
    <cellStyle name="Normal" xfId="0" builtinId="0"/>
    <cellStyle name="Normal 2" xfId="1" xr:uid="{00000000-0005-0000-0000-000001000000}"/>
    <cellStyle name="Normal 3" xfId="2" xr:uid="{00000000-0005-0000-0000-000002000000}"/>
    <cellStyle name="Normal 3 3 2" xfId="3" xr:uid="{00000000-0005-0000-0000-000003000000}"/>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761999</xdr:colOff>
          <xdr:row>0</xdr:row>
          <xdr:rowOff>0</xdr:rowOff>
        </xdr:from>
        <xdr:to>
          <xdr:col>6</xdr:col>
          <xdr:colOff>0</xdr:colOff>
          <xdr:row>1</xdr:row>
          <xdr:rowOff>0</xdr:rowOff>
        </xdr:to>
        <xdr:sp macro="" textlink="">
          <xdr:nvSpPr>
            <xdr:cNvPr id="1025" name="TextBox1" hidden="1">
              <a:extLst>
                <a:ext uri="{63B3BB69-23CF-44E3-9099-C40C66FF867C}">
                  <a14:compatExt spid="_x0000_s1025"/>
                </a:ext>
                <a:ext uri="{FF2B5EF4-FFF2-40B4-BE49-F238E27FC236}">
                  <a16:creationId xmlns:a16="http://schemas.microsoft.com/office/drawing/2014/main" id="{A158AB15-B69F-AA37-E1D3-BEFE3A5FCCF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0</xdr:colOff>
      <xdr:row>0</xdr:row>
      <xdr:rowOff>0</xdr:rowOff>
    </xdr:from>
    <xdr:to>
      <xdr:col>7</xdr:col>
      <xdr:colOff>0</xdr:colOff>
      <xdr:row>1</xdr:row>
      <xdr:rowOff>0</xdr:rowOff>
    </xdr:to>
    <xdr:sp macro="[0]!Macro_Recherche" textlink="">
      <xdr:nvSpPr>
        <xdr:cNvPr id="2" name="Rectangle : coins arrondis 1">
          <a:extLst>
            <a:ext uri="{FF2B5EF4-FFF2-40B4-BE49-F238E27FC236}">
              <a16:creationId xmlns:a16="http://schemas.microsoft.com/office/drawing/2014/main" id="{ECB1ECA1-B2B6-CCFB-00E4-FDF0256CBCA9}"/>
            </a:ext>
          </a:extLst>
        </xdr:cNvPr>
        <xdr:cNvSpPr/>
      </xdr:nvSpPr>
      <xdr:spPr>
        <a:xfrm>
          <a:off x="8943975" y="0"/>
          <a:ext cx="762000" cy="228600"/>
        </a:xfrm>
        <a:prstGeom prst="roundRect">
          <a:avLst/>
        </a:prstGeom>
        <a:solidFill>
          <a:srgbClr val="7030A0"/>
        </a:solidFill>
        <a:scene3d>
          <a:camera prst="orthographicFront"/>
          <a:lightRig rig="threePt" dir="t"/>
        </a:scene3d>
        <a:sp3d>
          <a:bevelT w="114300" prst="artDeco"/>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kern="1200">
              <a:solidFill>
                <a:schemeClr val="bg1"/>
              </a:solidFill>
            </a:rPr>
            <a:t>Cherche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C40B1-2363-43E3-98BE-99D5D4BDC0E9}">
  <sheetPr codeName="Feuil1"/>
  <dimension ref="A1:E13"/>
  <sheetViews>
    <sheetView tabSelected="1" workbookViewId="0">
      <selection activeCell="A2" sqref="A2"/>
    </sheetView>
  </sheetViews>
  <sheetFormatPr baseColWidth="10" defaultRowHeight="15" x14ac:dyDescent="0.25"/>
  <cols>
    <col min="1" max="1" width="32.42578125" style="59" customWidth="1"/>
    <col min="2" max="2" width="22.140625" bestFit="1" customWidth="1"/>
    <col min="3" max="3" width="13.85546875" bestFit="1" customWidth="1"/>
    <col min="4" max="4" width="29.28515625" bestFit="1" customWidth="1"/>
    <col min="6" max="6" width="25" customWidth="1"/>
  </cols>
  <sheetData>
    <row r="1" spans="1:5" ht="18" customHeight="1" x14ac:dyDescent="0.25">
      <c r="A1" s="59" t="s">
        <v>136</v>
      </c>
      <c r="B1" s="63" t="s">
        <v>139</v>
      </c>
      <c r="C1" s="64" t="s">
        <v>140</v>
      </c>
      <c r="D1" s="65" t="s">
        <v>141</v>
      </c>
    </row>
    <row r="2" spans="1:5" s="70" customFormat="1" ht="37.5" customHeight="1" x14ac:dyDescent="0.25">
      <c r="A2" s="72">
        <v>3400894393351</v>
      </c>
      <c r="B2" s="13" t="str">
        <f>IFERROR(IF(VLOOKUP($A$2,Liste1!$A:$K,9,FALSE)=0,NA(),VLOOKUP($A$2,Liste1!$A:$K,9,FALSE)),"non")</f>
        <v>oui</v>
      </c>
      <c r="C2" s="69" t="str">
        <f>IFERROR(IF(VLOOKUP($A$2,Liste2!$A:$O,9,FALSE)=0,NA(),VLOOKUP($A$2,Liste2!$A:$O,9,FALSE)),"non")</f>
        <v>non</v>
      </c>
      <c r="D2" s="69" t="str">
        <f ca="1">IFERROR(IF(VLOOKUP($A$2,Liste3!A:H,8,FALSE)=0,NA(),VLOOKUP($A$2,Liste3!A:H,8,FALSE)),"non")</f>
        <v>APAC Stop</v>
      </c>
      <c r="E2" s="71"/>
    </row>
    <row r="3" spans="1:5" x14ac:dyDescent="0.25">
      <c r="A3" s="73" t="s">
        <v>142</v>
      </c>
      <c r="B3" s="13" t="str">
        <f>IFERROR(IF(VLOOKUP($A$2,Liste1!$A:$K,4,FALSE)=0,NA(),VLOOKUP($A$2,Liste1!$A:$K,4,FALSE)),"")</f>
        <v>letermovir</v>
      </c>
      <c r="C3" s="62" t="str">
        <f>IFERROR(IF(VLOOKUP($A$2,Liste2!$A:$O,4,FALSE)=0,NA(),VLOOKUP($A$2,Liste2!$A:$O,4,FALSE)),"")</f>
        <v>letermovir</v>
      </c>
      <c r="D3" s="62" t="str">
        <f>IFERROR(IF(VLOOKUP($A$2,Liste3!A:H,3,FALSE)=0,NA(),VLOOKUP($A$2,Liste3!A:H,3,FALSE)),"")</f>
        <v>PREVYMIS 240MG CPR</v>
      </c>
    </row>
    <row r="4" spans="1:5" x14ac:dyDescent="0.25">
      <c r="A4" s="73" t="s">
        <v>143</v>
      </c>
      <c r="B4" s="13" t="str">
        <f>IFERROR(IF(VLOOKUP($A$2,Liste1!$A:$K,5,FALSE)=0,NA(),VLOOKUP($A$2,Liste1!$A:$K,5,FALSE)),"")</f>
        <v>PREVYMIS 240MG CPR</v>
      </c>
      <c r="C4" s="62" t="str">
        <f>IFERROR(IF(VLOOKUP($A$2,Liste2!$A:$O,5,FALSE)=0,NA(),VLOOKUP($A$2,Liste2!$A:$O,5,FALSE)),"")</f>
        <v>PREVYMIS</v>
      </c>
      <c r="D4" s="62"/>
    </row>
    <row r="5" spans="1:5" x14ac:dyDescent="0.25">
      <c r="B5" s="61"/>
      <c r="C5" s="60"/>
      <c r="D5" s="60"/>
    </row>
    <row r="6" spans="1:5" x14ac:dyDescent="0.25">
      <c r="A6" s="59" t="s">
        <v>137</v>
      </c>
      <c r="B6" s="61"/>
      <c r="C6" s="60"/>
      <c r="D6" s="60"/>
    </row>
    <row r="7" spans="1:5" ht="32.25" customHeight="1" x14ac:dyDescent="0.25">
      <c r="A7" s="66" t="s">
        <v>67</v>
      </c>
      <c r="B7" s="13" t="str">
        <f>IFERROR(IF(VLOOKUP($A$7,Liste1!$A:$K,9,FALSE)=0,NA(),VLOOKUP($A$7,Liste1!$A:$K,9,FALSE)),"non")</f>
        <v>non</v>
      </c>
      <c r="C7" s="69" t="str">
        <f>IFERROR(IF(VLOOKUP($A$7,Liste2!$A:$O,9,FALSE)=0,NA(),VLOOKUP($A$7,Liste2!$A:$O,9,FALSE)),"non")</f>
        <v>non</v>
      </c>
      <c r="D7" s="69" t="str">
        <f>IFERROR(IF(VLOOKUP($A$7,Liste3!A:H,8,FALSE)=0,NA(),VLOOKUP($A$7,Liste3!A:H,8,FALSE)),"non")</f>
        <v>non</v>
      </c>
    </row>
    <row r="8" spans="1:5" x14ac:dyDescent="0.25">
      <c r="A8" s="73" t="s">
        <v>143</v>
      </c>
      <c r="B8" s="13" t="str">
        <f>IFERROR(IF(VLOOKUP($A$7,Liste1!$A:$K,5,FALSE)=0,NA(),VLOOKUP($A$7,Liste1!$A:$K,5,FALSE)),"")</f>
        <v/>
      </c>
      <c r="C8" s="62" t="str">
        <f>IFERROR(IF(VLOOKUP($A$7,Liste2!$A:$O,5,FALSE)=0,NA(),VLOOKUP($A$7,Liste2!$A:$O,5,FALSE)),"")</f>
        <v/>
      </c>
      <c r="D8" s="62"/>
    </row>
    <row r="10" spans="1:5" x14ac:dyDescent="0.25">
      <c r="A10" s="59" t="s">
        <v>138</v>
      </c>
    </row>
    <row r="11" spans="1:5" ht="34.5" customHeight="1" x14ac:dyDescent="0.25">
      <c r="A11" s="74" t="s">
        <v>145</v>
      </c>
      <c r="B11" s="13" t="str">
        <f>IFERROR(IF(VLOOKUP($A$11,Liste1!$A:$K,9,FALSE)=0,NA(),VLOOKUP($A$11,Liste1!$A:$K,9,FALSE)),"non")</f>
        <v>non</v>
      </c>
      <c r="C11" s="69" t="str">
        <f>IFERROR(IF(VLOOKUP($A$11,Liste2!$A:$O,9,FALSE)=0,NA(),VLOOKUP($A$11,Liste2!$A:$O,9,FALSE)),"non")</f>
        <v>non</v>
      </c>
      <c r="D11" s="69" t="str">
        <f>IFERROR(IF(VLOOKUP($A$11,Liste3!A:H,8,FALSE)=0,NA(),VLOOKUP($A$11,Liste3!A:H,8,FALSE)),"non")</f>
        <v>non</v>
      </c>
    </row>
    <row r="12" spans="1:5" x14ac:dyDescent="0.25">
      <c r="A12" s="73" t="s">
        <v>142</v>
      </c>
      <c r="B12" s="13" t="str">
        <f>IFERROR(IF(VLOOKUP($A$11,Liste1!$A:$K,4,FALSE)=0,NA(),VLOOKUP($A$11,Liste1!$A:$K,4,FALSE)),"")</f>
        <v/>
      </c>
      <c r="C12" s="62" t="str">
        <f>IFERROR(IF(VLOOKUP($A$11,Liste2!$A:$O,4,FALSE)=0,NA(),VLOOKUP($A$11,Liste2!$A:$O,4,FALSE)),"")</f>
        <v/>
      </c>
      <c r="D12" s="62" t="str">
        <f>IFERROR(IF(VLOOKUP($A$11,Liste3!A:H,3,FALSE)=0,NA(),VLOOKUP($A$11,Liste3!A:H,3,FALSE)),"")</f>
        <v/>
      </c>
    </row>
    <row r="13" spans="1:5" x14ac:dyDescent="0.25">
      <c r="B13" s="13"/>
      <c r="C13" s="62"/>
      <c r="D13" s="62"/>
    </row>
  </sheetData>
  <conditionalFormatting sqref="B2:D2">
    <cfRule type="containsText" dxfId="9" priority="7" operator="containsText" text="oui">
      <formula>NOT(ISERROR(SEARCH("oui",B2)))</formula>
    </cfRule>
    <cfRule type="containsText" dxfId="8" priority="8" operator="containsText" text="stop">
      <formula>NOT(ISERROR(SEARCH("stop",B2)))</formula>
    </cfRule>
    <cfRule type="containsText" dxfId="7" priority="9" operator="containsText" text="non">
      <formula>NOT(ISERROR(SEARCH("non",B2)))</formula>
    </cfRule>
  </conditionalFormatting>
  <conditionalFormatting sqref="B7:D7">
    <cfRule type="containsText" dxfId="6" priority="4" operator="containsText" text="oui">
      <formula>NOT(ISERROR(SEARCH("oui",B7)))</formula>
    </cfRule>
    <cfRule type="containsText" dxfId="5" priority="5" operator="containsText" text="stop">
      <formula>NOT(ISERROR(SEARCH("stop",B7)))</formula>
    </cfRule>
    <cfRule type="containsText" dxfId="4" priority="6" operator="containsText" text="non">
      <formula>NOT(ISERROR(SEARCH("non",B7)))</formula>
    </cfRule>
  </conditionalFormatting>
  <conditionalFormatting sqref="B11:D11">
    <cfRule type="containsText" dxfId="3" priority="1" operator="containsText" text="oui">
      <formula>NOT(ISERROR(SEARCH("oui",B11)))</formula>
    </cfRule>
    <cfRule type="containsText" dxfId="2" priority="2" operator="containsText" text="stop">
      <formula>NOT(ISERROR(SEARCH("stop",B11)))</formula>
    </cfRule>
    <cfRule type="containsText" dxfId="1" priority="3" operator="containsText" text="non">
      <formula>NOT(ISERROR(SEARCH("non",B11)))</formula>
    </cfRule>
  </conditionalFormatting>
  <pageMargins left="0.7" right="0.7" top="0.75" bottom="0.75" header="0.3" footer="0.3"/>
  <drawing r:id="rId1"/>
  <legacyDrawing r:id="rId2"/>
  <controls>
    <mc:AlternateContent xmlns:mc="http://schemas.openxmlformats.org/markup-compatibility/2006">
      <mc:Choice Requires="x14">
        <control shapeId="1025" r:id="rId3" name="TextBox1">
          <controlPr defaultSize="0" autoLine="0" autoPict="0" r:id="rId4">
            <anchor moveWithCells="1">
              <from>
                <xdr:col>4</xdr:col>
                <xdr:colOff>762000</xdr:colOff>
                <xdr:row>0</xdr:row>
                <xdr:rowOff>0</xdr:rowOff>
              </from>
              <to>
                <xdr:col>6</xdr:col>
                <xdr:colOff>0</xdr:colOff>
                <xdr:row>1</xdr:row>
                <xdr:rowOff>0</xdr:rowOff>
              </to>
            </anchor>
          </controlPr>
        </control>
      </mc:Choice>
      <mc:Fallback>
        <control shapeId="1025" r:id="rId3" name="Text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E8813-1A3E-41AD-9FB9-8B71ADC16808}">
  <sheetPr codeName="Feuil2">
    <tabColor theme="7" tint="0.59999389629810485"/>
  </sheetPr>
  <dimension ref="A1:V21"/>
  <sheetViews>
    <sheetView zoomScale="80" zoomScaleNormal="80" workbookViewId="0">
      <pane ySplit="1" topLeftCell="A2" activePane="bottomLeft" state="frozen"/>
      <selection pane="bottomLeft" activeCell="G9" sqref="G9"/>
    </sheetView>
  </sheetViews>
  <sheetFormatPr baseColWidth="10" defaultRowHeight="14.25" x14ac:dyDescent="0.2"/>
  <cols>
    <col min="1" max="1" width="20.5703125" style="16" bestFit="1" customWidth="1"/>
    <col min="2" max="2" width="16.5703125" style="2" customWidth="1"/>
    <col min="3" max="3" width="20.140625" style="2" customWidth="1"/>
    <col min="4" max="4" width="19.140625" style="17" customWidth="1"/>
    <col min="5" max="5" width="34.5703125" style="2" customWidth="1"/>
    <col min="6" max="6" width="14.42578125" style="17" customWidth="1"/>
    <col min="7" max="7" width="20.5703125" style="16" bestFit="1" customWidth="1"/>
    <col min="8" max="8" width="79.42578125" style="18" customWidth="1"/>
    <col min="9" max="9" width="23" style="18" customWidth="1"/>
    <col min="10" max="10" width="18.7109375" style="2" customWidth="1"/>
    <col min="11" max="11" width="18.28515625" style="2" customWidth="1"/>
    <col min="12" max="13" width="21.28515625" style="2" hidden="1" customWidth="1"/>
    <col min="14" max="14" width="19" style="2" hidden="1" customWidth="1"/>
    <col min="15" max="15" width="14.28515625" style="2" customWidth="1"/>
    <col min="16" max="16384" width="11.42578125" style="2"/>
  </cols>
  <sheetData>
    <row r="1" spans="1:22" ht="57.75" thickBot="1" x14ac:dyDescent="0.25">
      <c r="A1" s="41" t="s">
        <v>108</v>
      </c>
      <c r="B1" s="49" t="s">
        <v>26</v>
      </c>
      <c r="C1" s="50" t="s">
        <v>27</v>
      </c>
      <c r="D1" s="50" t="s">
        <v>28</v>
      </c>
      <c r="E1" s="50" t="s">
        <v>29</v>
      </c>
      <c r="F1" s="51" t="s">
        <v>30</v>
      </c>
      <c r="G1" s="51" t="s">
        <v>31</v>
      </c>
      <c r="H1" s="50" t="s">
        <v>32</v>
      </c>
      <c r="I1" s="50" t="s">
        <v>54</v>
      </c>
      <c r="J1" s="50" t="s">
        <v>33</v>
      </c>
      <c r="K1" s="50" t="s">
        <v>34</v>
      </c>
      <c r="L1" s="50" t="s">
        <v>35</v>
      </c>
      <c r="M1" s="50" t="s">
        <v>36</v>
      </c>
      <c r="N1" s="50" t="s">
        <v>37</v>
      </c>
      <c r="O1" s="52" t="s">
        <v>38</v>
      </c>
      <c r="P1" s="39"/>
      <c r="R1" s="40"/>
      <c r="S1" s="40"/>
      <c r="T1" s="40"/>
      <c r="U1" s="40"/>
      <c r="V1" s="40"/>
    </row>
    <row r="2" spans="1:22" s="9" customFormat="1" ht="42.75" x14ac:dyDescent="0.25">
      <c r="A2" s="3">
        <f>G2</f>
        <v>3400894264859</v>
      </c>
      <c r="B2" s="4" t="s">
        <v>61</v>
      </c>
      <c r="C2" s="5" t="s">
        <v>41</v>
      </c>
      <c r="D2" s="1" t="s">
        <v>42</v>
      </c>
      <c r="E2" s="5" t="s">
        <v>43</v>
      </c>
      <c r="F2" s="3">
        <v>9426485</v>
      </c>
      <c r="G2" s="3">
        <v>3400894264859</v>
      </c>
      <c r="H2" s="6" t="s">
        <v>44</v>
      </c>
      <c r="I2" s="5" t="s">
        <v>39</v>
      </c>
      <c r="J2" s="7">
        <v>45108</v>
      </c>
      <c r="K2" s="5"/>
      <c r="L2" s="5"/>
      <c r="M2" s="5"/>
      <c r="N2" s="5"/>
      <c r="O2" s="8">
        <v>45108</v>
      </c>
    </row>
    <row r="3" spans="1:22" s="9" customFormat="1" ht="42.75" x14ac:dyDescent="0.25">
      <c r="A3" s="3">
        <f t="shared" ref="A3:A21" si="0">G3</f>
        <v>3400894264859</v>
      </c>
      <c r="B3" s="4" t="s">
        <v>62</v>
      </c>
      <c r="C3" s="5" t="s">
        <v>41</v>
      </c>
      <c r="D3" s="1" t="s">
        <v>42</v>
      </c>
      <c r="E3" s="5" t="s">
        <v>43</v>
      </c>
      <c r="F3" s="3">
        <v>9426485</v>
      </c>
      <c r="G3" s="3">
        <v>3400894264859</v>
      </c>
      <c r="H3" s="6" t="s">
        <v>45</v>
      </c>
      <c r="I3" s="5" t="s">
        <v>39</v>
      </c>
      <c r="J3" s="7">
        <v>45108</v>
      </c>
      <c r="K3" s="5"/>
      <c r="L3" s="5"/>
      <c r="M3" s="5"/>
      <c r="N3" s="5"/>
      <c r="O3" s="8">
        <v>45108</v>
      </c>
    </row>
    <row r="4" spans="1:22" s="9" customFormat="1" ht="28.5" x14ac:dyDescent="0.2">
      <c r="A4" s="3">
        <f t="shared" si="0"/>
        <v>3400892944869</v>
      </c>
      <c r="B4" s="4" t="s">
        <v>60</v>
      </c>
      <c r="C4" s="5" t="s">
        <v>56</v>
      </c>
      <c r="D4" s="1" t="s">
        <v>49</v>
      </c>
      <c r="E4" s="5" t="s">
        <v>58</v>
      </c>
      <c r="F4" s="3">
        <v>9294486</v>
      </c>
      <c r="G4" s="3">
        <v>3400892944869</v>
      </c>
      <c r="H4" s="3" t="s">
        <v>59</v>
      </c>
      <c r="I4" s="5" t="s">
        <v>39</v>
      </c>
      <c r="J4" s="7">
        <v>45198</v>
      </c>
      <c r="K4" s="10"/>
      <c r="L4" s="11"/>
      <c r="M4" s="11"/>
      <c r="N4" s="11"/>
      <c r="O4" s="8">
        <v>45199</v>
      </c>
    </row>
    <row r="5" spans="1:22" s="9" customFormat="1" ht="28.5" x14ac:dyDescent="0.2">
      <c r="A5" s="3">
        <f t="shared" si="0"/>
        <v>3400892897462</v>
      </c>
      <c r="B5" s="4" t="s">
        <v>60</v>
      </c>
      <c r="C5" s="5" t="s">
        <v>56</v>
      </c>
      <c r="D5" s="1" t="s">
        <v>49</v>
      </c>
      <c r="E5" s="5" t="s">
        <v>57</v>
      </c>
      <c r="F5" s="3">
        <v>9289746</v>
      </c>
      <c r="G5" s="3">
        <v>3400892897462</v>
      </c>
      <c r="H5" s="3" t="s">
        <v>59</v>
      </c>
      <c r="I5" s="5" t="s">
        <v>39</v>
      </c>
      <c r="J5" s="7">
        <v>45198</v>
      </c>
      <c r="K5" s="10"/>
      <c r="L5" s="11"/>
      <c r="M5" s="11"/>
      <c r="N5" s="11"/>
      <c r="O5" s="8">
        <v>45199</v>
      </c>
    </row>
    <row r="6" spans="1:22" s="9" customFormat="1" ht="42.75" x14ac:dyDescent="0.25">
      <c r="A6" s="3">
        <f t="shared" si="0"/>
        <v>3400893935095</v>
      </c>
      <c r="B6" s="4" t="s">
        <v>63</v>
      </c>
      <c r="C6" s="5" t="s">
        <v>40</v>
      </c>
      <c r="D6" s="1" t="s">
        <v>46</v>
      </c>
      <c r="E6" s="5" t="s">
        <v>47</v>
      </c>
      <c r="F6" s="3">
        <v>9393509</v>
      </c>
      <c r="G6" s="3">
        <v>3400893935095</v>
      </c>
      <c r="H6" s="6" t="s">
        <v>48</v>
      </c>
      <c r="I6" s="5" t="s">
        <v>39</v>
      </c>
      <c r="J6" s="7">
        <v>45108</v>
      </c>
      <c r="K6" s="5"/>
      <c r="L6" s="5"/>
      <c r="M6" s="5"/>
      <c r="N6" s="5"/>
      <c r="O6" s="8">
        <v>45108</v>
      </c>
    </row>
    <row r="7" spans="1:22" s="9" customFormat="1" ht="42.75" x14ac:dyDescent="0.25">
      <c r="A7" s="3">
        <f t="shared" si="0"/>
        <v>3400894550969</v>
      </c>
      <c r="B7" s="4" t="s">
        <v>63</v>
      </c>
      <c r="C7" s="5" t="s">
        <v>40</v>
      </c>
      <c r="D7" s="1" t="s">
        <v>46</v>
      </c>
      <c r="E7" s="5" t="s">
        <v>47</v>
      </c>
      <c r="F7" s="3">
        <v>9455096</v>
      </c>
      <c r="G7" s="3">
        <v>3400894550969</v>
      </c>
      <c r="H7" s="6" t="s">
        <v>48</v>
      </c>
      <c r="I7" s="5" t="s">
        <v>39</v>
      </c>
      <c r="J7" s="7">
        <v>45108</v>
      </c>
      <c r="K7" s="5"/>
      <c r="L7" s="5"/>
      <c r="M7" s="5"/>
      <c r="N7" s="5"/>
      <c r="O7" s="8">
        <v>45108</v>
      </c>
    </row>
    <row r="8" spans="1:22" x14ac:dyDescent="0.2">
      <c r="A8" s="3" t="str">
        <f t="shared" si="0"/>
        <v>3400893880005</v>
      </c>
      <c r="B8" s="24"/>
      <c r="C8" s="24"/>
      <c r="D8" s="25" t="s">
        <v>12</v>
      </c>
      <c r="E8" s="24" t="s">
        <v>2</v>
      </c>
      <c r="F8" s="30" t="s">
        <v>0</v>
      </c>
      <c r="G8" s="29" t="s">
        <v>1</v>
      </c>
      <c r="H8" s="31"/>
      <c r="I8" s="26" t="s">
        <v>55</v>
      </c>
      <c r="J8" s="24"/>
      <c r="K8" s="27">
        <v>45107</v>
      </c>
      <c r="L8" s="28"/>
    </row>
    <row r="9" spans="1:22" x14ac:dyDescent="0.2">
      <c r="A9" s="3" t="str">
        <f t="shared" si="0"/>
        <v>3400893880173</v>
      </c>
      <c r="B9" s="24"/>
      <c r="C9" s="24"/>
      <c r="D9" s="25" t="s">
        <v>12</v>
      </c>
      <c r="E9" s="24" t="s">
        <v>5</v>
      </c>
      <c r="F9" s="30" t="s">
        <v>3</v>
      </c>
      <c r="G9" s="29" t="s">
        <v>4</v>
      </c>
      <c r="H9" s="31"/>
      <c r="I9" s="26" t="s">
        <v>55</v>
      </c>
      <c r="J9" s="24"/>
      <c r="K9" s="27">
        <v>45107</v>
      </c>
      <c r="L9" s="28"/>
    </row>
    <row r="10" spans="1:22" x14ac:dyDescent="0.2">
      <c r="A10" s="3" t="str">
        <f t="shared" si="0"/>
        <v>3400893880234</v>
      </c>
      <c r="B10" s="24"/>
      <c r="C10" s="24"/>
      <c r="D10" s="25" t="s">
        <v>12</v>
      </c>
      <c r="E10" s="24" t="s">
        <v>8</v>
      </c>
      <c r="F10" s="30" t="s">
        <v>6</v>
      </c>
      <c r="G10" s="29" t="s">
        <v>7</v>
      </c>
      <c r="H10" s="31"/>
      <c r="I10" s="26" t="s">
        <v>55</v>
      </c>
      <c r="J10" s="24"/>
      <c r="K10" s="27">
        <v>45107</v>
      </c>
      <c r="L10" s="28"/>
    </row>
    <row r="11" spans="1:22" x14ac:dyDescent="0.2">
      <c r="A11" s="3" t="str">
        <f t="shared" si="0"/>
        <v>3400894196280</v>
      </c>
      <c r="B11" s="24"/>
      <c r="C11" s="24"/>
      <c r="D11" s="25" t="s">
        <v>12</v>
      </c>
      <c r="E11" s="24" t="s">
        <v>11</v>
      </c>
      <c r="F11" s="30" t="s">
        <v>9</v>
      </c>
      <c r="G11" s="29" t="s">
        <v>10</v>
      </c>
      <c r="H11" s="31"/>
      <c r="I11" s="26" t="s">
        <v>55</v>
      </c>
      <c r="J11" s="24"/>
      <c r="K11" s="27">
        <v>45107</v>
      </c>
      <c r="L11" s="28"/>
    </row>
    <row r="12" spans="1:22" ht="71.25" x14ac:dyDescent="0.2">
      <c r="A12" s="3">
        <f t="shared" si="0"/>
        <v>3400894570080</v>
      </c>
      <c r="B12" s="4" t="s">
        <v>64</v>
      </c>
      <c r="C12" s="1" t="s">
        <v>50</v>
      </c>
      <c r="D12" s="1" t="s">
        <v>51</v>
      </c>
      <c r="E12" s="1" t="s">
        <v>52</v>
      </c>
      <c r="F12" s="13">
        <v>9457008</v>
      </c>
      <c r="G12" s="13">
        <v>3400894570080</v>
      </c>
      <c r="H12" s="15" t="s">
        <v>53</v>
      </c>
      <c r="I12" s="1" t="s">
        <v>39</v>
      </c>
      <c r="J12" s="7">
        <v>45108</v>
      </c>
      <c r="K12" s="1"/>
      <c r="L12" s="14">
        <v>45108</v>
      </c>
    </row>
    <row r="13" spans="1:22" ht="71.25" x14ac:dyDescent="0.2">
      <c r="A13" s="3">
        <f t="shared" si="0"/>
        <v>3400890015899</v>
      </c>
      <c r="B13" s="4" t="s">
        <v>64</v>
      </c>
      <c r="C13" s="1" t="s">
        <v>50</v>
      </c>
      <c r="D13" s="1" t="s">
        <v>51</v>
      </c>
      <c r="E13" s="1" t="s">
        <v>52</v>
      </c>
      <c r="F13" s="13">
        <v>9001589</v>
      </c>
      <c r="G13" s="13">
        <v>3400890015899</v>
      </c>
      <c r="H13" s="15" t="s">
        <v>53</v>
      </c>
      <c r="I13" s="1" t="s">
        <v>39</v>
      </c>
      <c r="J13" s="7">
        <v>45108</v>
      </c>
      <c r="K13" s="1"/>
      <c r="L13" s="14">
        <v>45108</v>
      </c>
    </row>
    <row r="14" spans="1:22" ht="42.75" x14ac:dyDescent="0.2">
      <c r="A14" s="3">
        <f t="shared" si="0"/>
        <v>3400894393351</v>
      </c>
      <c r="B14" s="4" t="s">
        <v>65</v>
      </c>
      <c r="C14" s="1" t="s">
        <v>66</v>
      </c>
      <c r="D14" s="1" t="s">
        <v>67</v>
      </c>
      <c r="E14" s="1" t="s">
        <v>13</v>
      </c>
      <c r="F14" s="13">
        <v>9439335</v>
      </c>
      <c r="G14" s="13">
        <v>3400894393351</v>
      </c>
      <c r="H14" s="15" t="s">
        <v>68</v>
      </c>
      <c r="I14" s="1" t="s">
        <v>39</v>
      </c>
      <c r="J14" s="7">
        <v>45484</v>
      </c>
      <c r="K14" s="1"/>
      <c r="L14" s="14">
        <v>45488</v>
      </c>
    </row>
    <row r="15" spans="1:22" ht="42.75" x14ac:dyDescent="0.2">
      <c r="A15" s="3">
        <f t="shared" si="0"/>
        <v>3400894393580</v>
      </c>
      <c r="B15" s="4" t="s">
        <v>65</v>
      </c>
      <c r="C15" s="1" t="s">
        <v>66</v>
      </c>
      <c r="D15" s="1" t="s">
        <v>67</v>
      </c>
      <c r="E15" s="1" t="s">
        <v>19</v>
      </c>
      <c r="F15" s="13">
        <v>9439358</v>
      </c>
      <c r="G15" s="13">
        <v>3400894393580</v>
      </c>
      <c r="H15" s="15" t="s">
        <v>68</v>
      </c>
      <c r="I15" s="1" t="s">
        <v>39</v>
      </c>
      <c r="J15" s="7">
        <v>45484</v>
      </c>
      <c r="K15" s="1"/>
      <c r="L15" s="14">
        <v>45596</v>
      </c>
    </row>
    <row r="16" spans="1:22" ht="28.5" x14ac:dyDescent="0.2">
      <c r="A16" s="3">
        <f t="shared" si="0"/>
        <v>3400894393351</v>
      </c>
      <c r="B16" s="4" t="s">
        <v>69</v>
      </c>
      <c r="C16" s="1" t="s">
        <v>66</v>
      </c>
      <c r="D16" s="1" t="s">
        <v>67</v>
      </c>
      <c r="E16" s="1" t="s">
        <v>13</v>
      </c>
      <c r="F16" s="13">
        <v>9439335</v>
      </c>
      <c r="G16" s="13">
        <v>3400894393351</v>
      </c>
      <c r="H16" s="15" t="s">
        <v>70</v>
      </c>
      <c r="I16" s="1" t="s">
        <v>39</v>
      </c>
      <c r="J16" s="7">
        <v>45484</v>
      </c>
      <c r="K16" s="1"/>
      <c r="L16" s="14">
        <v>45596</v>
      </c>
    </row>
    <row r="17" spans="1:12" ht="28.5" x14ac:dyDescent="0.2">
      <c r="A17" s="3">
        <f t="shared" si="0"/>
        <v>3400894393580</v>
      </c>
      <c r="B17" s="4" t="s">
        <v>69</v>
      </c>
      <c r="C17" s="1" t="s">
        <v>66</v>
      </c>
      <c r="D17" s="1" t="s">
        <v>67</v>
      </c>
      <c r="E17" s="1" t="s">
        <v>19</v>
      </c>
      <c r="F17" s="13">
        <v>9439358</v>
      </c>
      <c r="G17" s="13">
        <v>3400894393580</v>
      </c>
      <c r="H17" s="15" t="s">
        <v>70</v>
      </c>
      <c r="I17" s="1" t="s">
        <v>39</v>
      </c>
      <c r="J17" s="7">
        <v>45484</v>
      </c>
      <c r="K17" s="1"/>
      <c r="L17" s="14">
        <v>45488</v>
      </c>
    </row>
    <row r="18" spans="1:12" x14ac:dyDescent="0.2">
      <c r="A18" s="3" t="str">
        <f t="shared" si="0"/>
        <v>3400894393351</v>
      </c>
      <c r="B18" s="24"/>
      <c r="C18" s="24"/>
      <c r="D18" s="25" t="s">
        <v>25</v>
      </c>
      <c r="E18" s="24" t="s">
        <v>13</v>
      </c>
      <c r="F18" s="30" t="s">
        <v>15</v>
      </c>
      <c r="G18" s="29" t="s">
        <v>14</v>
      </c>
      <c r="H18" s="31"/>
      <c r="I18" s="26" t="s">
        <v>55</v>
      </c>
      <c r="J18" s="24"/>
      <c r="K18" s="27">
        <v>45107</v>
      </c>
      <c r="L18" s="28"/>
    </row>
    <row r="19" spans="1:12" x14ac:dyDescent="0.2">
      <c r="A19" s="3" t="str">
        <f t="shared" si="0"/>
        <v>3400894393412</v>
      </c>
      <c r="B19" s="24"/>
      <c r="C19" s="24"/>
      <c r="D19" s="25" t="s">
        <v>25</v>
      </c>
      <c r="E19" s="24" t="s">
        <v>16</v>
      </c>
      <c r="F19" s="30" t="s">
        <v>18</v>
      </c>
      <c r="G19" s="29" t="s">
        <v>17</v>
      </c>
      <c r="H19" s="31"/>
      <c r="I19" s="26" t="s">
        <v>55</v>
      </c>
      <c r="J19" s="24"/>
      <c r="K19" s="27">
        <v>45107</v>
      </c>
      <c r="L19" s="28"/>
    </row>
    <row r="20" spans="1:12" x14ac:dyDescent="0.2">
      <c r="A20" s="3" t="str">
        <f t="shared" si="0"/>
        <v>3400894393580</v>
      </c>
      <c r="B20" s="24"/>
      <c r="C20" s="24"/>
      <c r="D20" s="25" t="s">
        <v>25</v>
      </c>
      <c r="E20" s="24" t="s">
        <v>19</v>
      </c>
      <c r="F20" s="30" t="s">
        <v>21</v>
      </c>
      <c r="G20" s="29" t="s">
        <v>20</v>
      </c>
      <c r="H20" s="31"/>
      <c r="I20" s="26" t="s">
        <v>55</v>
      </c>
      <c r="J20" s="24"/>
      <c r="K20" s="27">
        <v>45107</v>
      </c>
      <c r="L20" s="28"/>
    </row>
    <row r="21" spans="1:12" x14ac:dyDescent="0.2">
      <c r="A21" s="3" t="str">
        <f t="shared" si="0"/>
        <v>3400894393641</v>
      </c>
      <c r="B21" s="24"/>
      <c r="C21" s="24"/>
      <c r="D21" s="25" t="s">
        <v>25</v>
      </c>
      <c r="E21" s="24" t="s">
        <v>22</v>
      </c>
      <c r="F21" s="30" t="s">
        <v>24</v>
      </c>
      <c r="G21" s="29" t="s">
        <v>23</v>
      </c>
      <c r="H21" s="31"/>
      <c r="I21" s="26" t="s">
        <v>55</v>
      </c>
      <c r="J21" s="24"/>
      <c r="K21" s="27">
        <v>45107</v>
      </c>
      <c r="L21" s="28"/>
    </row>
  </sheetData>
  <autoFilter ref="B1:O7" xr:uid="{00000000-0009-0000-0000-000001000000}">
    <sortState xmlns:xlrd2="http://schemas.microsoft.com/office/spreadsheetml/2017/richdata2" ref="B2:O7">
      <sortCondition ref="E1:E7"/>
    </sortState>
  </autoFilter>
  <pageMargins left="0.7" right="0.7" top="0.75" bottom="0.75" header="0.3" footer="0.3"/>
  <pageSetup paperSize="9"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7576D-593E-49D3-9F27-A23740C24641}">
  <sheetPr codeName="Feuil3">
    <tabColor theme="5" tint="0.59999389629810485"/>
  </sheetPr>
  <dimension ref="A1:AC7"/>
  <sheetViews>
    <sheetView zoomScale="80" zoomScaleNormal="85" workbookViewId="0">
      <pane ySplit="1" topLeftCell="A2" activePane="bottomLeft" state="frozen"/>
      <selection pane="bottomLeft" activeCell="H9" sqref="H9"/>
    </sheetView>
  </sheetViews>
  <sheetFormatPr baseColWidth="10" defaultRowHeight="60" customHeight="1" x14ac:dyDescent="0.25"/>
  <cols>
    <col min="1" max="1" width="15.140625" style="42" bestFit="1" customWidth="1"/>
    <col min="2" max="2" width="10.28515625" style="12" customWidth="1"/>
    <col min="3" max="3" width="20.140625" style="12" customWidth="1"/>
    <col min="4" max="4" width="25.140625" style="12" customWidth="1"/>
    <col min="5" max="5" width="20.28515625" style="12" customWidth="1"/>
    <col min="6" max="6" width="11.5703125" style="12" customWidth="1"/>
    <col min="7" max="7" width="18.140625" style="47" customWidth="1"/>
    <col min="8" max="8" width="73.5703125" style="12" customWidth="1"/>
    <col min="9" max="9" width="12.140625" style="42" customWidth="1"/>
    <col min="10" max="10" width="15.140625" style="42" customWidth="1"/>
    <col min="11" max="11" width="15.5703125" style="42" customWidth="1"/>
    <col min="12" max="12" width="19.7109375" style="42" customWidth="1"/>
    <col min="13" max="13" width="15.5703125" style="42" customWidth="1"/>
    <col min="14" max="14" width="17.5703125" style="42" customWidth="1"/>
    <col min="15" max="15" width="13.42578125" style="42" bestFit="1" customWidth="1"/>
    <col min="16" max="16384" width="11.42578125" style="42"/>
  </cols>
  <sheetData>
    <row r="1" spans="1:29" ht="75" customHeight="1" x14ac:dyDescent="0.25">
      <c r="A1" s="42" t="s">
        <v>135</v>
      </c>
      <c r="B1" s="43" t="s">
        <v>26</v>
      </c>
      <c r="C1" s="43" t="s">
        <v>27</v>
      </c>
      <c r="D1" s="43" t="s">
        <v>28</v>
      </c>
      <c r="E1" s="43" t="s">
        <v>29</v>
      </c>
      <c r="F1" s="43" t="s">
        <v>30</v>
      </c>
      <c r="G1" s="44" t="s">
        <v>31</v>
      </c>
      <c r="H1" s="43" t="s">
        <v>32</v>
      </c>
      <c r="I1" s="43" t="s">
        <v>110</v>
      </c>
      <c r="J1" s="43" t="s">
        <v>33</v>
      </c>
      <c r="K1" s="43" t="s">
        <v>34</v>
      </c>
      <c r="L1" s="43" t="s">
        <v>35</v>
      </c>
      <c r="M1" s="43" t="s">
        <v>36</v>
      </c>
      <c r="N1" s="43" t="s">
        <v>37</v>
      </c>
      <c r="O1" s="43" t="s">
        <v>38</v>
      </c>
      <c r="P1" s="75" t="s">
        <v>109</v>
      </c>
      <c r="Q1" s="75"/>
      <c r="R1" s="75"/>
      <c r="S1" s="75"/>
      <c r="T1" s="75"/>
      <c r="U1" s="75"/>
      <c r="V1" s="75"/>
      <c r="W1" s="75"/>
      <c r="X1" s="75"/>
      <c r="Y1" s="75"/>
      <c r="Z1" s="75"/>
      <c r="AA1" s="75"/>
      <c r="AB1" s="75"/>
      <c r="AC1" s="75"/>
    </row>
    <row r="2" spans="1:29" ht="60" customHeight="1" x14ac:dyDescent="0.25">
      <c r="A2" s="48">
        <f>G2</f>
        <v>3400893280966</v>
      </c>
      <c r="B2" s="1" t="s">
        <v>111</v>
      </c>
      <c r="C2" s="1" t="s">
        <v>112</v>
      </c>
      <c r="D2" s="1" t="s">
        <v>113</v>
      </c>
      <c r="E2" s="1" t="s">
        <v>114</v>
      </c>
      <c r="F2" s="1">
        <v>9328096</v>
      </c>
      <c r="G2" s="45">
        <v>3400893280966</v>
      </c>
      <c r="H2" s="1" t="s">
        <v>115</v>
      </c>
      <c r="I2" s="1" t="s">
        <v>55</v>
      </c>
      <c r="J2" s="1" t="s">
        <v>116</v>
      </c>
      <c r="K2" s="7">
        <v>44256</v>
      </c>
      <c r="L2" s="1" t="s">
        <v>117</v>
      </c>
      <c r="M2" s="1" t="s">
        <v>118</v>
      </c>
      <c r="N2" s="1"/>
      <c r="O2" s="46">
        <v>44348</v>
      </c>
    </row>
    <row r="3" spans="1:29" ht="60" customHeight="1" x14ac:dyDescent="0.25">
      <c r="A3" s="48">
        <f t="shared" ref="A3:A7" si="0">G3</f>
        <v>3400890012645</v>
      </c>
      <c r="B3" s="1" t="s">
        <v>119</v>
      </c>
      <c r="C3" s="1" t="s">
        <v>120</v>
      </c>
      <c r="D3" s="1" t="s">
        <v>121</v>
      </c>
      <c r="E3" s="1" t="s">
        <v>122</v>
      </c>
      <c r="F3" s="1">
        <v>9001264</v>
      </c>
      <c r="G3" s="45">
        <v>3400890012645</v>
      </c>
      <c r="H3" s="1" t="s">
        <v>123</v>
      </c>
      <c r="I3" s="1" t="s">
        <v>39</v>
      </c>
      <c r="J3" s="7">
        <v>45610</v>
      </c>
      <c r="K3" s="7"/>
      <c r="L3" s="1" t="s">
        <v>124</v>
      </c>
      <c r="M3" s="1" t="s">
        <v>96</v>
      </c>
      <c r="N3" s="1"/>
      <c r="O3" s="46">
        <v>45626</v>
      </c>
    </row>
    <row r="4" spans="1:29" ht="60" customHeight="1" x14ac:dyDescent="0.25">
      <c r="A4" s="48">
        <f t="shared" si="0"/>
        <v>3400890025454</v>
      </c>
      <c r="B4" s="1" t="s">
        <v>125</v>
      </c>
      <c r="C4" s="1" t="s">
        <v>126</v>
      </c>
      <c r="D4" s="1" t="s">
        <v>127</v>
      </c>
      <c r="E4" s="1" t="s">
        <v>128</v>
      </c>
      <c r="F4" s="1">
        <v>9002545</v>
      </c>
      <c r="G4" s="45">
        <v>3400890025454</v>
      </c>
      <c r="H4" s="1" t="s">
        <v>129</v>
      </c>
      <c r="I4" s="1" t="s">
        <v>39</v>
      </c>
      <c r="J4" s="7">
        <v>45581</v>
      </c>
      <c r="K4" s="1"/>
      <c r="L4" s="1" t="s">
        <v>117</v>
      </c>
      <c r="M4" s="1" t="s">
        <v>97</v>
      </c>
      <c r="N4" s="1"/>
      <c r="O4" s="46">
        <v>45596</v>
      </c>
    </row>
    <row r="5" spans="1:29" ht="60" customHeight="1" x14ac:dyDescent="0.25">
      <c r="A5" s="48">
        <f t="shared" si="0"/>
        <v>3400890037624</v>
      </c>
      <c r="B5" s="1" t="s">
        <v>125</v>
      </c>
      <c r="C5" s="1" t="s">
        <v>126</v>
      </c>
      <c r="D5" s="1" t="s">
        <v>127</v>
      </c>
      <c r="E5" s="1" t="s">
        <v>130</v>
      </c>
      <c r="F5" s="1">
        <v>9003762</v>
      </c>
      <c r="G5" s="45">
        <v>3400890037624</v>
      </c>
      <c r="H5" s="1" t="s">
        <v>129</v>
      </c>
      <c r="I5" s="1" t="s">
        <v>39</v>
      </c>
      <c r="J5" s="7">
        <v>45581</v>
      </c>
      <c r="K5" s="1"/>
      <c r="L5" s="1" t="s">
        <v>117</v>
      </c>
      <c r="M5" s="1" t="s">
        <v>97</v>
      </c>
      <c r="N5" s="1"/>
      <c r="O5" s="46">
        <v>45596</v>
      </c>
    </row>
    <row r="6" spans="1:29" ht="60" customHeight="1" x14ac:dyDescent="0.25">
      <c r="A6" s="67">
        <f t="shared" si="0"/>
        <v>3400894393351</v>
      </c>
      <c r="B6" s="1" t="s">
        <v>132</v>
      </c>
      <c r="C6" s="1" t="s">
        <v>66</v>
      </c>
      <c r="D6" s="1" t="s">
        <v>67</v>
      </c>
      <c r="E6" s="1" t="s">
        <v>133</v>
      </c>
      <c r="F6" s="1">
        <v>9439335</v>
      </c>
      <c r="G6" s="45">
        <v>3400894393351</v>
      </c>
      <c r="H6" s="1" t="s">
        <v>134</v>
      </c>
      <c r="I6" s="1" t="s">
        <v>55</v>
      </c>
      <c r="J6" s="7">
        <v>43894</v>
      </c>
      <c r="K6" s="7">
        <v>44621</v>
      </c>
      <c r="L6" s="1" t="s">
        <v>117</v>
      </c>
      <c r="M6" s="1" t="s">
        <v>131</v>
      </c>
      <c r="N6" s="1"/>
      <c r="O6" s="46">
        <v>44621</v>
      </c>
    </row>
    <row r="7" spans="1:29" ht="60" customHeight="1" x14ac:dyDescent="0.25">
      <c r="A7" s="67">
        <f t="shared" si="0"/>
        <v>3400894393580</v>
      </c>
      <c r="B7" s="1" t="s">
        <v>132</v>
      </c>
      <c r="C7" s="1" t="s">
        <v>66</v>
      </c>
      <c r="D7" s="1" t="s">
        <v>67</v>
      </c>
      <c r="E7" s="1" t="s">
        <v>133</v>
      </c>
      <c r="F7" s="1">
        <v>9439358</v>
      </c>
      <c r="G7" s="45">
        <v>3400894393580</v>
      </c>
      <c r="H7" s="1" t="s">
        <v>134</v>
      </c>
      <c r="I7" s="1" t="s">
        <v>55</v>
      </c>
      <c r="J7" s="7">
        <v>43894</v>
      </c>
      <c r="K7" s="7">
        <v>44621</v>
      </c>
      <c r="L7" s="1" t="s">
        <v>117</v>
      </c>
      <c r="M7" s="1" t="s">
        <v>131</v>
      </c>
      <c r="N7" s="1"/>
      <c r="O7" s="46">
        <v>44621</v>
      </c>
    </row>
  </sheetData>
  <autoFilter ref="B1:O5" xr:uid="{00000000-0009-0000-0000-000000000000}"/>
  <mergeCells count="1">
    <mergeCell ref="P1:AC1"/>
  </mergeCells>
  <pageMargins left="0.7" right="0.7" top="0.75" bottom="0.75" header="0.3" footer="0.3"/>
  <pageSetup paperSize="9" orientation="portrait"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F0E06-3421-44BC-9C82-D262281A65D2}">
  <sheetPr codeName="Feuil4">
    <tabColor theme="9"/>
  </sheetPr>
  <dimension ref="A1:N18"/>
  <sheetViews>
    <sheetView workbookViewId="0">
      <selection activeCell="C3" sqref="C3"/>
    </sheetView>
  </sheetViews>
  <sheetFormatPr baseColWidth="10" defaultRowHeight="15" x14ac:dyDescent="0.25"/>
  <cols>
    <col min="1" max="1" width="14" bestFit="1" customWidth="1"/>
    <col min="3" max="3" width="53.42578125" customWidth="1"/>
    <col min="5" max="5" width="67.42578125" customWidth="1"/>
    <col min="6" max="6" width="13.7109375" style="35" customWidth="1"/>
    <col min="7" max="7" width="18.28515625" style="36" customWidth="1"/>
    <col min="8" max="8" width="18.28515625" customWidth="1"/>
  </cols>
  <sheetData>
    <row r="1" spans="1:14" ht="50.25" customHeight="1" thickTop="1" thickBot="1" x14ac:dyDescent="0.3">
      <c r="A1" s="53" t="s">
        <v>31</v>
      </c>
      <c r="B1" s="54" t="s">
        <v>77</v>
      </c>
      <c r="C1" s="55" t="s">
        <v>29</v>
      </c>
      <c r="D1" s="55" t="s">
        <v>78</v>
      </c>
      <c r="E1" s="55" t="s">
        <v>79</v>
      </c>
      <c r="F1" s="56" t="s">
        <v>80</v>
      </c>
      <c r="G1" s="57" t="s">
        <v>81</v>
      </c>
      <c r="H1" s="58" t="s">
        <v>102</v>
      </c>
      <c r="J1" s="38"/>
      <c r="K1" s="23"/>
      <c r="L1" s="23"/>
      <c r="M1" s="23"/>
      <c r="N1" s="23"/>
    </row>
    <row r="2" spans="1:14" ht="34.5" thickTop="1" x14ac:dyDescent="0.25">
      <c r="A2" s="22">
        <v>3400890000246</v>
      </c>
      <c r="B2" s="32" t="s">
        <v>103</v>
      </c>
      <c r="C2" s="19" t="s">
        <v>82</v>
      </c>
      <c r="D2" s="20" t="s">
        <v>83</v>
      </c>
      <c r="E2" s="19" t="s">
        <v>84</v>
      </c>
      <c r="F2" s="33">
        <v>43988</v>
      </c>
      <c r="G2" s="34"/>
      <c r="H2" s="21" t="str" cm="1">
        <f t="array" aca="1" ref="H2" ca="1">_xlfn.IFS(ISBLANK(G2),"APAC oui",G2&gt;TODAY(),"APAC oui",G2&lt;TODAY(),"APAC Stop")</f>
        <v>APAC oui</v>
      </c>
    </row>
    <row r="3" spans="1:14" ht="33.75" x14ac:dyDescent="0.25">
      <c r="A3" s="22">
        <v>3400890000253</v>
      </c>
      <c r="B3" s="32" t="s">
        <v>104</v>
      </c>
      <c r="C3" s="19" t="s">
        <v>85</v>
      </c>
      <c r="D3" s="20" t="s">
        <v>83</v>
      </c>
      <c r="E3" s="19" t="s">
        <v>84</v>
      </c>
      <c r="F3" s="33">
        <v>43988</v>
      </c>
      <c r="G3" s="34"/>
      <c r="H3" s="21" t="str" cm="1">
        <f t="array" aca="1" ref="H3" ca="1">_xlfn.IFS(ISBLANK(G3),"APAC oui",G3&gt;TODAY(),"APAC oui",G3&lt;TODAY(),"APAC Stop")</f>
        <v>APAC oui</v>
      </c>
    </row>
    <row r="4" spans="1:14" ht="22.5" x14ac:dyDescent="0.25">
      <c r="A4" s="22">
        <v>3400890000413</v>
      </c>
      <c r="B4" s="32" t="s">
        <v>105</v>
      </c>
      <c r="C4" s="19" t="s">
        <v>86</v>
      </c>
      <c r="D4" s="20" t="s">
        <v>76</v>
      </c>
      <c r="E4" s="19" t="s">
        <v>87</v>
      </c>
      <c r="F4" s="33">
        <v>43990</v>
      </c>
      <c r="G4" s="34">
        <v>44487</v>
      </c>
      <c r="H4" s="21" t="str" cm="1">
        <f t="array" aca="1" ref="H4" ca="1">_xlfn.IFS(ISBLANK(G4),"APAC oui",G4&gt;TODAY(),"APAC oui",G4&lt;TODAY(),"APAC Stop")</f>
        <v>APAC Stop</v>
      </c>
    </row>
    <row r="5" spans="1:14" ht="22.5" x14ac:dyDescent="0.25">
      <c r="A5" s="22">
        <v>3400890000413</v>
      </c>
      <c r="B5" s="32" t="s">
        <v>105</v>
      </c>
      <c r="C5" s="19" t="s">
        <v>86</v>
      </c>
      <c r="D5" s="20" t="s">
        <v>88</v>
      </c>
      <c r="E5" s="19" t="s">
        <v>89</v>
      </c>
      <c r="F5" s="33">
        <v>43990</v>
      </c>
      <c r="G5" s="34">
        <v>44579</v>
      </c>
      <c r="H5" s="21" t="str" cm="1">
        <f t="array" aca="1" ref="H5" ca="1">_xlfn.IFS(ISBLANK(G5),"APAC oui",G5&gt;TODAY(),"APAC oui",G5&lt;TODAY(),"APAC Stop")</f>
        <v>APAC Stop</v>
      </c>
    </row>
    <row r="6" spans="1:14" ht="33.75" x14ac:dyDescent="0.25">
      <c r="A6" s="22">
        <v>3400890000413</v>
      </c>
      <c r="B6" s="32" t="s">
        <v>105</v>
      </c>
      <c r="C6" s="19" t="s">
        <v>86</v>
      </c>
      <c r="D6" s="20" t="s">
        <v>73</v>
      </c>
      <c r="E6" s="19" t="s">
        <v>90</v>
      </c>
      <c r="F6" s="33">
        <v>43990</v>
      </c>
      <c r="G6" s="34">
        <v>44926</v>
      </c>
      <c r="H6" s="21" t="str" cm="1">
        <f t="array" aca="1" ref="H6" ca="1">_xlfn.IFS(ISBLANK(G6),"APAC oui",G6&gt;TODAY(),"APAC oui",G6&lt;TODAY(),"APAC Stop")</f>
        <v>APAC Stop</v>
      </c>
    </row>
    <row r="7" spans="1:14" ht="33.75" x14ac:dyDescent="0.25">
      <c r="A7" s="22">
        <v>3400890000413</v>
      </c>
      <c r="B7" s="32" t="s">
        <v>105</v>
      </c>
      <c r="C7" s="19" t="s">
        <v>86</v>
      </c>
      <c r="D7" s="20" t="s">
        <v>71</v>
      </c>
      <c r="E7" s="19" t="s">
        <v>90</v>
      </c>
      <c r="F7" s="33">
        <v>44378</v>
      </c>
      <c r="G7" s="34"/>
      <c r="H7" s="21" t="str" cm="1">
        <f t="array" aca="1" ref="H7" ca="1">_xlfn.IFS(ISBLANK(G7),"APAC oui",G7&gt;TODAY(),"APAC oui",G7&lt;TODAY(),"APAC Stop")</f>
        <v>APAC oui</v>
      </c>
    </row>
    <row r="8" spans="1:14" x14ac:dyDescent="0.25">
      <c r="A8" s="22">
        <v>3400890000529</v>
      </c>
      <c r="B8" s="32" t="s">
        <v>106</v>
      </c>
      <c r="C8" s="19" t="s">
        <v>91</v>
      </c>
      <c r="D8" s="20" t="s">
        <v>92</v>
      </c>
      <c r="E8" s="19" t="s">
        <v>93</v>
      </c>
      <c r="F8" s="33">
        <v>44378</v>
      </c>
      <c r="G8" s="34"/>
      <c r="H8" s="21" t="str" cm="1">
        <f t="array" aca="1" ref="H8" ca="1">_xlfn.IFS(ISBLANK(G8),"APAC oui",G8&gt;TODAY(),"APAC oui",G8&lt;TODAY(),"APAC Stop")</f>
        <v>APAC oui</v>
      </c>
    </row>
    <row r="9" spans="1:14" x14ac:dyDescent="0.25">
      <c r="A9" s="22">
        <v>3400890000529</v>
      </c>
      <c r="B9" s="32" t="s">
        <v>106</v>
      </c>
      <c r="C9" s="19" t="s">
        <v>91</v>
      </c>
      <c r="D9" s="20" t="s">
        <v>94</v>
      </c>
      <c r="E9" s="19" t="s">
        <v>95</v>
      </c>
      <c r="F9" s="33">
        <v>44378</v>
      </c>
      <c r="G9" s="34"/>
      <c r="H9" s="21" t="str" cm="1">
        <f t="array" aca="1" ref="H9" ca="1">_xlfn.IFS(ISBLANK(G9),"APAC oui",G9&gt;TODAY(),"APAC oui",G9&lt;TODAY(),"APAC Stop")</f>
        <v>APAC oui</v>
      </c>
    </row>
    <row r="10" spans="1:14" ht="33.75" x14ac:dyDescent="0.25">
      <c r="A10" s="22">
        <v>3400893880234</v>
      </c>
      <c r="B10" s="32" t="s">
        <v>6</v>
      </c>
      <c r="C10" s="19" t="s">
        <v>98</v>
      </c>
      <c r="D10" s="20" t="s">
        <v>99</v>
      </c>
      <c r="E10" s="19" t="s">
        <v>100</v>
      </c>
      <c r="F10" s="33">
        <v>44651</v>
      </c>
      <c r="G10" s="34">
        <v>45337</v>
      </c>
      <c r="H10" s="21" t="s">
        <v>144</v>
      </c>
    </row>
    <row r="11" spans="1:14" ht="33.75" x14ac:dyDescent="0.25">
      <c r="A11" s="22">
        <v>3400894196280</v>
      </c>
      <c r="B11" s="32" t="s">
        <v>9</v>
      </c>
      <c r="C11" s="19" t="s">
        <v>101</v>
      </c>
      <c r="D11" s="20" t="s">
        <v>99</v>
      </c>
      <c r="E11" s="19" t="s">
        <v>100</v>
      </c>
      <c r="F11" s="33">
        <v>44651</v>
      </c>
      <c r="G11" s="34">
        <v>45337</v>
      </c>
      <c r="H11" s="21" t="s">
        <v>144</v>
      </c>
    </row>
    <row r="12" spans="1:14" x14ac:dyDescent="0.25">
      <c r="A12" s="37">
        <v>3400894570080</v>
      </c>
      <c r="B12" t="s">
        <v>107</v>
      </c>
      <c r="C12" t="s">
        <v>75</v>
      </c>
      <c r="D12" t="s">
        <v>73</v>
      </c>
      <c r="E12" t="s">
        <v>74</v>
      </c>
      <c r="G12" s="36">
        <v>44377</v>
      </c>
      <c r="H12" s="21" t="str" cm="1">
        <f t="array" aca="1" ref="H12" ca="1">_xlfn.IFS(ISBLANK(G12),"APAC oui",G12&gt;TODAY(),"APAC oui",G12&lt;TODAY(),"APAC Stop")</f>
        <v>APAC Stop</v>
      </c>
    </row>
    <row r="13" spans="1:14" x14ac:dyDescent="0.25">
      <c r="A13" s="68">
        <v>3400894393351</v>
      </c>
      <c r="B13" s="32" t="s">
        <v>15</v>
      </c>
      <c r="C13" s="19" t="s">
        <v>13</v>
      </c>
      <c r="D13" s="20" t="s">
        <v>73</v>
      </c>
      <c r="E13" s="19" t="s">
        <v>72</v>
      </c>
      <c r="F13" s="33">
        <v>43486</v>
      </c>
      <c r="G13" s="34">
        <v>44926</v>
      </c>
      <c r="H13" s="21" t="str" cm="1">
        <f t="array" aca="1" ref="H13" ca="1">_xlfn.IFS(ISBLANK(G13),"APAC oui",G13&gt;TODAY(),"APAC oui",G13&lt;TODAY(),"APAC Stop")</f>
        <v>APAC Stop</v>
      </c>
    </row>
    <row r="14" spans="1:14" x14ac:dyDescent="0.25">
      <c r="A14" s="68">
        <v>3400894393351</v>
      </c>
      <c r="B14" s="32" t="s">
        <v>15</v>
      </c>
      <c r="C14" s="19" t="s">
        <v>13</v>
      </c>
      <c r="D14" s="20" t="s">
        <v>71</v>
      </c>
      <c r="E14" s="19" t="s">
        <v>72</v>
      </c>
      <c r="F14" s="33">
        <v>44378</v>
      </c>
      <c r="G14" s="34"/>
      <c r="H14" s="21" t="str" cm="1">
        <f t="array" aca="1" ref="H14" ca="1">_xlfn.IFS(ISBLANK(G14),"APAC oui",G14&gt;TODAY(),"APAC oui",G14&lt;TODAY(),"APAC Stop")</f>
        <v>APAC oui</v>
      </c>
    </row>
    <row r="15" spans="1:14" x14ac:dyDescent="0.25">
      <c r="A15" s="68">
        <v>3400894393412</v>
      </c>
      <c r="B15" s="32" t="s">
        <v>18</v>
      </c>
      <c r="C15" s="19" t="s">
        <v>16</v>
      </c>
      <c r="D15" s="20" t="s">
        <v>73</v>
      </c>
      <c r="E15" s="19" t="s">
        <v>72</v>
      </c>
      <c r="F15" s="33">
        <v>43486</v>
      </c>
      <c r="G15" s="34">
        <v>44926</v>
      </c>
      <c r="H15" s="21" t="str" cm="1">
        <f t="array" aca="1" ref="H15" ca="1">_xlfn.IFS(ISBLANK(G15),"APAC oui",G15&gt;TODAY(),"APAC oui",G15&lt;TODAY(),"APAC Stop")</f>
        <v>APAC Stop</v>
      </c>
    </row>
    <row r="16" spans="1:14" x14ac:dyDescent="0.25">
      <c r="A16" s="68">
        <v>3400894393412</v>
      </c>
      <c r="B16" s="32" t="s">
        <v>18</v>
      </c>
      <c r="C16" s="19" t="s">
        <v>16</v>
      </c>
      <c r="D16" s="20" t="s">
        <v>71</v>
      </c>
      <c r="E16" s="19" t="s">
        <v>72</v>
      </c>
      <c r="F16" s="33">
        <v>44378</v>
      </c>
      <c r="G16" s="34"/>
      <c r="H16" s="21" t="str" cm="1">
        <f t="array" aca="1" ref="H16" ca="1">_xlfn.IFS(ISBLANK(G16),"APAC oui",G16&gt;TODAY(),"APAC oui",G16&lt;TODAY(),"APAC Stop")</f>
        <v>APAC oui</v>
      </c>
    </row>
    <row r="17" spans="1:8" x14ac:dyDescent="0.25">
      <c r="A17" s="68">
        <v>3400894393641</v>
      </c>
      <c r="B17" s="32" t="s">
        <v>24</v>
      </c>
      <c r="C17" s="19" t="s">
        <v>22</v>
      </c>
      <c r="D17" s="20" t="s">
        <v>73</v>
      </c>
      <c r="E17" s="19" t="s">
        <v>72</v>
      </c>
      <c r="F17" s="33">
        <v>43486</v>
      </c>
      <c r="G17" s="34">
        <v>44926</v>
      </c>
      <c r="H17" s="21" t="str" cm="1">
        <f t="array" aca="1" ref="H17" ca="1">_xlfn.IFS(ISBLANK(G17),"APAC oui",G17&gt;TODAY(),"APAC oui",G17&lt;TODAY(),"APAC Stop")</f>
        <v>APAC Stop</v>
      </c>
    </row>
    <row r="18" spans="1:8" x14ac:dyDescent="0.25">
      <c r="A18" s="68">
        <v>3400894393641</v>
      </c>
      <c r="B18" s="32" t="s">
        <v>24</v>
      </c>
      <c r="C18" s="19" t="s">
        <v>22</v>
      </c>
      <c r="D18" s="20" t="s">
        <v>71</v>
      </c>
      <c r="E18" s="19" t="s">
        <v>72</v>
      </c>
      <c r="F18" s="33">
        <v>44378</v>
      </c>
      <c r="G18" s="34"/>
      <c r="H18" s="21" t="str" cm="1">
        <f t="array" aca="1" ref="H18" ca="1">_xlfn.IFS(ISBLANK(G18),"APAC oui",G18&gt;TODAY(),"APAC oui",G18&lt;TODAY(),"APAC Stop")</f>
        <v>APAC oui</v>
      </c>
    </row>
  </sheetData>
  <autoFilter ref="A1:H9" xr:uid="{F12F0E06-3421-44BC-9C82-D262281A65D2}"/>
  <conditionalFormatting sqref="H1:H1048576">
    <cfRule type="containsText" dxfId="0" priority="1" operator="containsText" text="STOP">
      <formula>NOT(ISERROR(SEARCH("STOP",H1)))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Recherche</vt:lpstr>
      <vt:lpstr>Liste1</vt:lpstr>
      <vt:lpstr>Liste2</vt:lpstr>
      <vt:lpstr>Liste3</vt:lpstr>
      <vt:lpstr>Liste1!DCI_Liste_LES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Marlène BERNARD</dc:creator>
  <cp:lastModifiedBy>LouReeD</cp:lastModifiedBy>
  <dcterms:created xsi:type="dcterms:W3CDTF">2021-04-02T09:14:59Z</dcterms:created>
  <dcterms:modified xsi:type="dcterms:W3CDTF">2025-01-28T10:06:49Z</dcterms:modified>
</cp:coreProperties>
</file>