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123019AC-F94A-4EA0-A8C3-1E8981A3995B}" xr6:coauthVersionLast="47" xr6:coauthVersionMax="47" xr10:uidLastSave="{00000000-0000-0000-0000-000000000000}"/>
  <bookViews>
    <workbookView xWindow="-120" yWindow="-120" windowWidth="24240" windowHeight="13020" xr2:uid="{087A1B5B-7B97-4327-AC94-7D0ECF997B43}"/>
  </bookViews>
  <sheets>
    <sheet name="Feuil1" sheetId="1" r:id="rId1"/>
  </sheets>
  <definedNames>
    <definedName name="LRD">Feuil1!$V$1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1" i="1" l="1"/>
  <c r="L4" i="1" s="1"/>
  <c r="K4" i="1"/>
  <c r="G4" i="1" l="1"/>
  <c r="F2" i="1" s="1"/>
</calcChain>
</file>

<file path=xl/sharedStrings.xml><?xml version="1.0" encoding="utf-8"?>
<sst xmlns="http://schemas.openxmlformats.org/spreadsheetml/2006/main" count="20" uniqueCount="20">
  <si>
    <t>NOM
PRENOM</t>
  </si>
  <si>
    <t>NUMERO 
CONTRAT</t>
  </si>
  <si>
    <t>DATE DE 
RECEPTION 
DEMANDE</t>
  </si>
  <si>
    <t>DATE
LOCATION</t>
  </si>
  <si>
    <t>ACTIVITE</t>
  </si>
  <si>
    <t>MONTANT</t>
  </si>
  <si>
    <t>DATE
ENVOI
CONTRAT</t>
  </si>
  <si>
    <t>DATE
RECEPTION
CONTRAT SIGNE</t>
  </si>
  <si>
    <t>DATE
REGLEMENT</t>
  </si>
  <si>
    <t>ETAT 
PAIEMENT</t>
  </si>
  <si>
    <t>REMARQUE</t>
  </si>
  <si>
    <t>Colonne1</t>
  </si>
  <si>
    <t>Colonne2</t>
  </si>
  <si>
    <t>Montant Système</t>
  </si>
  <si>
    <t>Date de test</t>
  </si>
  <si>
    <t>date calcul</t>
  </si>
  <si>
    <t>LouReeD</t>
  </si>
  <si>
    <t>RELANCE ?</t>
  </si>
  <si>
    <t>DATE
RELANCE
(15 jours et
7 jours avant)</t>
  </si>
  <si>
    <t>si vide date prise en compte "aujourd'hui", sinon date inscrite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</si>
</sst>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10"/>
      <color theme="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26"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0000"/>
        </patternFill>
      </fill>
    </dxf>
    <dxf>
      <font>
        <color theme="1"/>
      </font>
      <fill>
        <patternFill patternType="solid">
          <bgColor rgb="FF00B050"/>
        </patternFill>
      </fill>
    </dxf>
    <dxf>
      <fill>
        <patternFill>
          <bgColor theme="3" tint="0.499984740745262"/>
        </patternFill>
      </fill>
    </dxf>
    <dxf>
      <font>
        <color theme="0"/>
      </font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0"/>
        <name val="Aptos Narrow"/>
        <family val="2"/>
        <scheme val="minor"/>
      </font>
      <fill>
        <patternFill patternType="solid">
          <fgColor indexed="6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8745B28-F40F-4358-81FC-E588548F2B86}" name="Tableau1" displayName="Tableau1" ref="A3:P4" totalsRowShown="0" headerRowDxfId="25" dataDxfId="23" headerRowBorderDxfId="24" tableBorderDxfId="22" totalsRowBorderDxfId="21">
  <autoFilter ref="A3:P4" xr:uid="{68745B28-F40F-4358-81FC-E588548F2B86}"/>
  <tableColumns count="16">
    <tableColumn id="1" xr3:uid="{73B4E21D-7B5B-4492-9F29-51990B6B0F52}" name="NOM_x000a_PRENOM" dataDxfId="20"/>
    <tableColumn id="2" xr3:uid="{523C76E1-9134-4BB6-A12B-34997F2B834F}" name="NUMERO _x000a_CONTRAT" dataDxfId="19"/>
    <tableColumn id="3" xr3:uid="{18D77A29-989B-4F84-ABA5-87BE28611F46}" name="DATE DE _x000a_RECEPTION _x000a_DEMANDE" dataDxfId="18"/>
    <tableColumn id="4" xr3:uid="{8CDB5635-36EB-4D9A-BA3F-59E6D5EE3E0A}" name="DATE_x000a_LOCATION" dataDxfId="17"/>
    <tableColumn id="5" xr3:uid="{44539E6B-D19F-440E-9B65-C402B0A138DE}" name="ACTIVITE" dataDxfId="16"/>
    <tableColumn id="6" xr3:uid="{F1105345-F771-4D1F-8BDD-33D20B815BD9}" name="MONTANT" dataDxfId="15"/>
    <tableColumn id="15" xr3:uid="{D873AA9D-2D6E-41E7-A047-EA16CAE2022E}" name="Montant Système" dataDxfId="14">
      <calculatedColumnFormula>IF(Tableau1[[#This Row],[DATE
RECEPTION
CONTRAT SIGNE]]="Annulation",0,F4)</calculatedColumnFormula>
    </tableColumn>
    <tableColumn id="7" xr3:uid="{47D45C12-CB8C-4B72-AF7C-C8CAF226426E}" name="DATE_x000a_ENVOI_x000a_CONTRAT" dataDxfId="13"/>
    <tableColumn id="8" xr3:uid="{E34965B9-8283-4EF7-A0A5-3E069CAEFECB}" name="DATE_x000a_RECEPTION_x000a_CONTRAT SIGNE" dataDxfId="12"/>
    <tableColumn id="9" xr3:uid="{79DDDEFD-501D-499F-AC67-A4160EBBE62D}" name="DATE_x000a_REGLEMENT" dataDxfId="11"/>
    <tableColumn id="10" xr3:uid="{A4D98E82-1EE9-4093-8F37-8A5D1B8B7EF4}" name="DATE_x000a_RELANCE_x000a_(15 jours et_x000a_7 jours avant)" dataDxfId="10">
      <calculatedColumnFormula>IF(Tableau1[[#This Row],[RELANCE ?]]="",D4-15,D4-7)</calculatedColumnFormula>
    </tableColumn>
    <tableColumn id="11" xr3:uid="{5E6EF7A1-B704-4AEF-A05B-38FD6B932791}" name="ETAT _x000a_PAIEMENT" dataDxfId="9">
      <calculatedColumnFormula>IF(B4="","",IF($I4="Annulation","Annulé",IF(J4&gt;0,"Payé",IF($D4-15&gt;LRD,"",IF(AND(LRD&gt;=D4-7,$M4&lt;&gt;""),"Deuxième relance à faire",IF($M4&lt;&gt;"","En cours suite 1er relance",IF(LRD&gt;=D4-15,"1er relance à faire","En cours")))))))</calculatedColumnFormula>
    </tableColumn>
    <tableColumn id="17" xr3:uid="{38B6063E-9205-407C-A21A-FD8DA2124CBC}" name="RELANCE ?" dataDxfId="8"/>
    <tableColumn id="12" xr3:uid="{0F130884-80E4-4A1D-92F1-7180CD24F206}" name="REMARQUE" dataDxfId="7"/>
    <tableColumn id="13" xr3:uid="{F3C2942C-79F9-4D40-BC18-2AC9FA45BCDA}" name="Colonne1" dataDxfId="6"/>
    <tableColumn id="14" xr3:uid="{C266CE17-B8FA-4A12-8B6A-B5EF2B0BFDAE}" name="Colonne2" dataDxfId="5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7EDC20-7B7C-4A7E-972E-FECEFF2E9DC1}">
  <sheetPr codeName="Feuil1"/>
  <dimension ref="A1:V4"/>
  <sheetViews>
    <sheetView tabSelected="1" zoomScaleNormal="100" workbookViewId="0">
      <pane xSplit="16" ySplit="3" topLeftCell="V4" activePane="bottomRight" state="frozen"/>
      <selection pane="topRight" activeCell="Q1" sqref="Q1"/>
      <selection pane="bottomLeft" activeCell="A4" sqref="A4"/>
      <selection pane="bottomRight" activeCell="I13" sqref="I13"/>
    </sheetView>
  </sheetViews>
  <sheetFormatPr baseColWidth="10" defaultColWidth="11.42578125" defaultRowHeight="15" x14ac:dyDescent="0.25"/>
  <cols>
    <col min="1" max="1" width="22.7109375" style="1" customWidth="1"/>
    <col min="2" max="2" width="12" style="1" customWidth="1"/>
    <col min="3" max="4" width="11.42578125" style="1" customWidth="1"/>
    <col min="5" max="5" width="31.5703125" style="1" customWidth="1"/>
    <col min="6" max="6" width="12.85546875" style="1" customWidth="1"/>
    <col min="7" max="7" width="12.85546875" style="1" hidden="1" customWidth="1"/>
    <col min="8" max="11" width="11.42578125" style="1" customWidth="1"/>
    <col min="12" max="12" width="24.42578125" style="1" customWidth="1"/>
    <col min="13" max="13" width="12.7109375" style="1" bestFit="1" customWidth="1"/>
    <col min="14" max="14" width="11.42578125" style="1" customWidth="1"/>
    <col min="15" max="16" width="11.85546875" style="1" customWidth="1"/>
    <col min="17" max="16384" width="11.42578125" style="1"/>
  </cols>
  <sheetData>
    <row r="1" spans="1:22" x14ac:dyDescent="0.25">
      <c r="A1" s="11" t="s">
        <v>14</v>
      </c>
      <c r="B1" s="5"/>
      <c r="C1" s="12" t="s">
        <v>19</v>
      </c>
      <c r="U1" s="11" t="s">
        <v>15</v>
      </c>
      <c r="V1" s="5">
        <f ca="1">IF(B1="",TODAY(),B1)</f>
        <v>45677</v>
      </c>
    </row>
    <row r="2" spans="1:22" x14ac:dyDescent="0.25">
      <c r="F2" s="1">
        <f>SUM(Tableau1[Montant Système])</f>
        <v>304.68</v>
      </c>
    </row>
    <row r="3" spans="1:22" ht="79.5" customHeight="1" x14ac:dyDescent="0.25">
      <c r="A3" s="7" t="s">
        <v>0</v>
      </c>
      <c r="B3" s="8" t="s">
        <v>1</v>
      </c>
      <c r="C3" s="8" t="s">
        <v>2</v>
      </c>
      <c r="D3" s="8" t="s">
        <v>3</v>
      </c>
      <c r="E3" s="8" t="s">
        <v>4</v>
      </c>
      <c r="F3" s="8" t="s">
        <v>5</v>
      </c>
      <c r="G3" s="8" t="s">
        <v>13</v>
      </c>
      <c r="H3" s="8" t="s">
        <v>6</v>
      </c>
      <c r="I3" s="8" t="s">
        <v>7</v>
      </c>
      <c r="J3" s="8" t="s">
        <v>8</v>
      </c>
      <c r="K3" s="8" t="s">
        <v>18</v>
      </c>
      <c r="L3" s="8" t="s">
        <v>9</v>
      </c>
      <c r="M3" s="8" t="s">
        <v>17</v>
      </c>
      <c r="N3" s="9" t="s">
        <v>10</v>
      </c>
      <c r="O3" s="9" t="s">
        <v>11</v>
      </c>
      <c r="P3" s="10" t="s">
        <v>12</v>
      </c>
    </row>
    <row r="4" spans="1:22" x14ac:dyDescent="0.25">
      <c r="A4" s="2" t="s">
        <v>16</v>
      </c>
      <c r="B4" s="3">
        <v>13596</v>
      </c>
      <c r="C4" s="4">
        <v>45667</v>
      </c>
      <c r="D4" s="4">
        <v>45760</v>
      </c>
      <c r="E4" s="3"/>
      <c r="F4" s="3">
        <v>304.68</v>
      </c>
      <c r="G4" s="3">
        <f>IF(Tableau1[[#This Row],[DATE
RECEPTION
CONTRAT SIGNE]]="Annulation",0,F4)</f>
        <v>304.68</v>
      </c>
      <c r="H4" s="4">
        <v>45668</v>
      </c>
      <c r="I4" s="4"/>
      <c r="J4" s="4"/>
      <c r="K4" s="5">
        <f>IF(Tableau1[[#This Row],[RELANCE ?]]="",D4-15,D4-7)</f>
        <v>45745</v>
      </c>
      <c r="L4" s="3" t="str">
        <f ca="1">IF(B4="","",IF($I4="Annulation","Annulé",IF(J4&gt;0,"Payé",IF($D4-15&gt;LRD,"",IF(AND(LRD&gt;=D4-7,$M4&lt;&gt;""),"Deuxième relance à faire",IF($M4&lt;&gt;"","En cours suite 1er relance",IF(LRD&gt;=D4-15,"1er relance à faire","En cours")))))))</f>
        <v/>
      </c>
      <c r="M4" s="3"/>
      <c r="N4" s="3"/>
      <c r="O4" s="3"/>
      <c r="P4" s="6"/>
    </row>
  </sheetData>
  <conditionalFormatting sqref="F4">
    <cfRule type="expression" dxfId="4" priority="1">
      <formula>$I4="Annulation"</formula>
    </cfRule>
  </conditionalFormatting>
  <conditionalFormatting sqref="L4">
    <cfRule type="expression" dxfId="3" priority="10">
      <formula>$I4="Annulation"</formula>
    </cfRule>
    <cfRule type="expression" dxfId="2" priority="11">
      <formula>$L4="Payé"</formula>
    </cfRule>
    <cfRule type="expression" dxfId="1" priority="12">
      <formula>$K4&lt;=$V$1</formula>
    </cfRule>
    <cfRule type="expression" dxfId="0" priority="13">
      <formula>FIND("En cours",$L4,1)&gt;0</formula>
    </cfRule>
  </conditionalFormatting>
  <dataValidations count="2">
    <dataValidation type="list" allowBlank="1" showInputMessage="1" sqref="I4" xr:uid="{44C88878-AA00-4978-A96F-B960719C7D16}">
      <formula1>"Annulation"</formula1>
    </dataValidation>
    <dataValidation type="list" allowBlank="1" showInputMessage="1" showErrorMessage="1" sqref="M4" xr:uid="{BA87649D-033B-4CA2-90E9-7D9D03877DC1}">
      <formula1>"Oui"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LRD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LouReeD</cp:lastModifiedBy>
  <cp:revision>1</cp:revision>
  <dcterms:created xsi:type="dcterms:W3CDTF">2025-01-20T20:42:29Z</dcterms:created>
  <dcterms:modified xsi:type="dcterms:W3CDTF">2025-01-20T20:47:36Z</dcterms:modified>
  <cp:category/>
  <cp:contentStatus/>
</cp:coreProperties>
</file>