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A161E332-C5C1-497A-8AF5-57159EF90E6C}" xr6:coauthVersionLast="47" xr6:coauthVersionMax="47" xr10:uidLastSave="{00000000-0000-0000-0000-000000000000}"/>
  <bookViews>
    <workbookView xWindow="-120" yWindow="-120" windowWidth="24240" windowHeight="13020" activeTab="1" xr2:uid="{C8A8CD4D-62FB-4D45-9901-C05035252B80}"/>
  </bookViews>
  <sheets>
    <sheet name="Achat forfait" sheetId="1" r:id="rId1"/>
    <sheet name="Suivi forfait" sheetId="4" r:id="rId2"/>
    <sheet name="Rétrocessions" sheetId="2" r:id="rId3"/>
    <sheet name="Grille tarifaire" sheetId="3" r:id="rId4"/>
    <sheet name="Ne pas toucher" sheetId="5" r:id="rId5"/>
  </sheets>
  <definedNames>
    <definedName name="_xlnm._FilterDatabase" localSheetId="0" hidden="1">'Achat forfait'!$B$1:$Q$9</definedName>
    <definedName name="_xlnm._FilterDatabase" localSheetId="3" hidden="1">'Grille tarifaire'!$A$1:$F$66</definedName>
    <definedName name="_xlnm._FilterDatabase" localSheetId="1" hidden="1">'Suivi forfait'!$B$1:$P$25</definedName>
    <definedName name="_xleta.COUNT" hidden="1" xlm="1">#NAME?</definedName>
    <definedName name="_xleta.COUNTA" hidden="1" xlm="1">#NAME?</definedName>
    <definedName name="_xleta.IF" hidden="1" xlm="1">#NAME?</definedName>
    <definedName name="_xleta.N" hidden="1" xlm="1">#NAME?</definedName>
    <definedName name="_xleta.NOT" hidden="1" xlm="1">#NAME?</definedName>
    <definedName name="_xleta.OR" hidden="1" xlm="1">#NAME?</definedName>
    <definedName name="_xleta.T" hidden="1" xlm="1">#NAME?</definedName>
    <definedName name="_xlnm.Print_Titles" localSheetId="0">'Achat forfait'!$1:$1</definedName>
    <definedName name="_xlnm.Print_Titles" localSheetId="1">'Suivi forfait'!$1:$1</definedName>
    <definedName name="_xlnm.Print_Area" localSheetId="0">'Achat forfait'!$B$1:$Q$9</definedName>
    <definedName name="_xlnm.Print_Area" localSheetId="1">'Suivi forfait'!$B$1:$P$10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" i="4" l="1" a="1"/>
  <c r="L2" i="4" s="1"/>
  <c r="K2" i="4" a="1"/>
  <c r="K2" i="4" s="1"/>
  <c r="J2" i="4" a="1"/>
  <c r="J2" i="4" s="1"/>
  <c r="I2" i="4" a="1"/>
  <c r="I2" i="4" s="1"/>
  <c r="J13" i="4" a="1"/>
  <c r="J13" i="4" s="1"/>
  <c r="H17" i="4" a="1"/>
  <c r="H17" i="4" s="1"/>
  <c r="H16" i="4" a="1"/>
  <c r="H16" i="4" s="1"/>
  <c r="H15" i="4" a="1"/>
  <c r="H15" i="4" s="1"/>
  <c r="H14" i="4" a="1"/>
  <c r="H14" i="4" s="1"/>
  <c r="H13" i="4" a="1"/>
  <c r="H13" i="4" s="1"/>
  <c r="H12" i="4" a="1"/>
  <c r="H12" i="4" s="1"/>
  <c r="H11" i="4" a="1"/>
  <c r="H11" i="4" s="1"/>
  <c r="H10" i="4" a="1"/>
  <c r="H10" i="4" s="1"/>
  <c r="H9" i="4" a="1"/>
  <c r="H9" i="4" s="1"/>
  <c r="H8" i="4" a="1"/>
  <c r="H8" i="4" s="1"/>
  <c r="H7" i="4" a="1"/>
  <c r="H7" i="4" s="1"/>
  <c r="H6" i="4" a="1"/>
  <c r="H6" i="4" s="1"/>
  <c r="H5" i="4" a="1"/>
  <c r="H5" i="4" s="1"/>
  <c r="H4" i="4" a="1"/>
  <c r="H4" i="4" s="1"/>
  <c r="H3" i="4" a="1"/>
  <c r="H3" i="4" s="1"/>
  <c r="H2" i="4" a="1"/>
  <c r="H2" i="4" s="1"/>
  <c r="L17" i="4" a="1"/>
  <c r="L17" i="4" s="1"/>
  <c r="K17" i="4" a="1"/>
  <c r="K17" i="4" s="1"/>
  <c r="J17" i="4" a="1"/>
  <c r="J17" i="4" s="1"/>
  <c r="I17" i="4" a="1"/>
  <c r="I17" i="4" s="1"/>
  <c r="L16" i="4" a="1"/>
  <c r="L16" i="4" s="1"/>
  <c r="K16" i="4" a="1"/>
  <c r="K16" i="4" s="1"/>
  <c r="J16" i="4" a="1"/>
  <c r="J16" i="4" s="1"/>
  <c r="I16" i="4" a="1"/>
  <c r="I16" i="4" s="1"/>
  <c r="L15" i="4" a="1"/>
  <c r="L15" i="4" s="1"/>
  <c r="K15" i="4" a="1"/>
  <c r="K15" i="4" s="1"/>
  <c r="J15" i="4" a="1"/>
  <c r="J15" i="4" s="1"/>
  <c r="I15" i="4" a="1"/>
  <c r="I15" i="4" s="1"/>
  <c r="L14" i="4" a="1"/>
  <c r="L14" i="4" s="1"/>
  <c r="K14" i="4" a="1"/>
  <c r="K14" i="4" s="1"/>
  <c r="J14" i="4" a="1"/>
  <c r="J14" i="4" s="1"/>
  <c r="I14" i="4" a="1"/>
  <c r="I14" i="4" s="1"/>
  <c r="L13" i="4" a="1"/>
  <c r="L13" i="4" s="1"/>
  <c r="K13" i="4" a="1"/>
  <c r="K13" i="4" s="1"/>
  <c r="I13" i="4" a="1"/>
  <c r="I13" i="4" s="1"/>
  <c r="L12" i="4" a="1"/>
  <c r="L12" i="4" s="1"/>
  <c r="K12" i="4" a="1"/>
  <c r="K12" i="4" s="1"/>
  <c r="J12" i="4" a="1"/>
  <c r="J12" i="4" s="1"/>
  <c r="I12" i="4" a="1"/>
  <c r="I12" i="4" s="1"/>
  <c r="L11" i="4" a="1"/>
  <c r="L11" i="4" s="1"/>
  <c r="K11" i="4" a="1"/>
  <c r="K11" i="4" s="1"/>
  <c r="J11" i="4" a="1"/>
  <c r="J11" i="4" s="1"/>
  <c r="I11" i="4" a="1"/>
  <c r="I11" i="4" s="1"/>
  <c r="L10" i="4" a="1"/>
  <c r="L10" i="4" s="1"/>
  <c r="K10" i="4" a="1"/>
  <c r="K10" i="4" s="1"/>
  <c r="J10" i="4" a="1"/>
  <c r="J10" i="4" s="1"/>
  <c r="I10" i="4" a="1"/>
  <c r="I10" i="4" s="1"/>
  <c r="L9" i="4" a="1"/>
  <c r="L9" i="4" s="1"/>
  <c r="K9" i="4" a="1"/>
  <c r="K9" i="4" s="1"/>
  <c r="J9" i="4" a="1"/>
  <c r="J9" i="4" s="1"/>
  <c r="I9" i="4" a="1"/>
  <c r="I9" i="4" s="1"/>
  <c r="L8" i="4" a="1"/>
  <c r="L8" i="4" s="1"/>
  <c r="K8" i="4" a="1"/>
  <c r="K8" i="4" s="1"/>
  <c r="J8" i="4" a="1"/>
  <c r="J8" i="4" s="1"/>
  <c r="I8" i="4" a="1"/>
  <c r="I8" i="4" s="1"/>
  <c r="L7" i="4" a="1"/>
  <c r="L7" i="4" s="1"/>
  <c r="K7" i="4" a="1"/>
  <c r="K7" i="4" s="1"/>
  <c r="J7" i="4" a="1"/>
  <c r="J7" i="4" s="1"/>
  <c r="I7" i="4" a="1"/>
  <c r="I7" i="4" s="1"/>
  <c r="L6" i="4" a="1"/>
  <c r="L6" i="4" s="1"/>
  <c r="K6" i="4" a="1"/>
  <c r="K6" i="4" s="1"/>
  <c r="J6" i="4" a="1"/>
  <c r="J6" i="4" s="1"/>
  <c r="I6" i="4" a="1"/>
  <c r="I6" i="4" s="1"/>
  <c r="L5" i="4" a="1"/>
  <c r="L5" i="4" s="1"/>
  <c r="K5" i="4" a="1"/>
  <c r="K5" i="4" s="1"/>
  <c r="J5" i="4" a="1"/>
  <c r="J5" i="4" s="1"/>
  <c r="I5" i="4" a="1"/>
  <c r="I5" i="4" s="1"/>
  <c r="L4" i="4" a="1"/>
  <c r="L4" i="4" s="1"/>
  <c r="K4" i="4" a="1"/>
  <c r="K4" i="4" s="1"/>
  <c r="J4" i="4" a="1"/>
  <c r="J4" i="4" s="1"/>
  <c r="I4" i="4" a="1"/>
  <c r="I4" i="4" s="1"/>
  <c r="L3" i="4" a="1"/>
  <c r="L3" i="4" s="1"/>
  <c r="K3" i="4" a="1"/>
  <c r="K3" i="4" s="1"/>
  <c r="J3" i="4" a="1"/>
  <c r="J3" i="4" s="1"/>
  <c r="I3" i="4" a="1"/>
  <c r="I3" i="4" s="1"/>
  <c r="A2" i="4"/>
  <c r="A3" i="4"/>
  <c r="A4" i="4"/>
  <c r="A5" i="4"/>
  <c r="A6" i="4"/>
  <c r="A7" i="4"/>
  <c r="A8" i="4"/>
  <c r="A9" i="4"/>
  <c r="E2" i="1" a="1"/>
  <c r="E2" i="1" s="1"/>
  <c r="D2" i="4" s="1"/>
  <c r="C3" i="4"/>
  <c r="C4" i="4"/>
  <c r="C5" i="4"/>
  <c r="C6" i="4"/>
  <c r="C7" i="4"/>
  <c r="C8" i="4"/>
  <c r="C9" i="4"/>
  <c r="C2" i="4"/>
  <c r="B2" i="4"/>
  <c r="B3" i="4"/>
  <c r="B4" i="4"/>
  <c r="B5" i="4"/>
  <c r="B6" i="4"/>
  <c r="B7" i="4"/>
  <c r="B8" i="4"/>
  <c r="B9" i="4"/>
  <c r="D5" i="1"/>
  <c r="E5" i="1" s="1" a="1"/>
  <c r="E5" i="1" s="1"/>
  <c r="D6" i="1"/>
  <c r="E6" i="1" s="1" a="1"/>
  <c r="E6" i="1" s="1"/>
  <c r="D3" i="1"/>
  <c r="E3" i="1" s="1" a="1"/>
  <c r="E3" i="1" s="1"/>
  <c r="E4" i="1" l="1" a="1"/>
  <c r="E4" i="1" s="1"/>
  <c r="P2" i="1"/>
  <c r="P3" i="1"/>
  <c r="E9" i="1" a="1"/>
  <c r="E9" i="1" s="1"/>
  <c r="D9" i="4" s="1"/>
  <c r="E8" i="1" a="1"/>
  <c r="E8" i="1" s="1"/>
  <c r="E7" i="1" a="1"/>
  <c r="E7" i="1" s="1"/>
  <c r="D6" i="4"/>
  <c r="D3" i="4"/>
  <c r="D5" i="4"/>
  <c r="I2" i="1"/>
  <c r="I3" i="1"/>
  <c r="I6" i="1"/>
  <c r="I5" i="1"/>
  <c r="K3" i="1"/>
  <c r="K2" i="1"/>
  <c r="K6" i="1"/>
  <c r="K5" i="1"/>
  <c r="G2" i="4"/>
  <c r="Q3" i="1"/>
  <c r="Q4" i="1"/>
  <c r="Q5" i="1"/>
  <c r="Q6" i="1"/>
  <c r="Q7" i="1"/>
  <c r="Q8" i="1"/>
  <c r="Q9" i="1"/>
  <c r="Q2" i="1"/>
  <c r="G3" i="4" l="1"/>
  <c r="G9" i="1"/>
  <c r="E9" i="4" s="1"/>
  <c r="O3" i="4"/>
  <c r="K7" i="1"/>
  <c r="I7" i="1"/>
  <c r="D7" i="4"/>
  <c r="P5" i="1"/>
  <c r="D8" i="4"/>
  <c r="P8" i="1"/>
  <c r="G4" i="1"/>
  <c r="P4" i="1"/>
  <c r="P6" i="1"/>
  <c r="P7" i="1"/>
  <c r="P9" i="1"/>
  <c r="M4" i="1"/>
  <c r="D4" i="4"/>
  <c r="I8" i="1"/>
  <c r="K8" i="1"/>
  <c r="K4" i="1"/>
  <c r="I4" i="1"/>
  <c r="M6" i="4" l="1"/>
  <c r="P5" i="4"/>
  <c r="M3" i="4"/>
  <c r="M2" i="4"/>
  <c r="M4" i="4"/>
  <c r="M8" i="4"/>
  <c r="M9" i="4"/>
  <c r="M7" i="4"/>
  <c r="G9" i="4"/>
  <c r="G7" i="4"/>
  <c r="G6" i="4"/>
  <c r="G5" i="4"/>
  <c r="F9" i="4"/>
  <c r="G7" i="1"/>
  <c r="E7" i="4" s="1"/>
  <c r="N6" i="4" l="1"/>
  <c r="M5" i="4"/>
  <c r="O9" i="4"/>
  <c r="M7" i="1"/>
  <c r="N7" i="1" s="1"/>
  <c r="F7" i="4"/>
  <c r="O7" i="4" s="1"/>
  <c r="G4" i="4"/>
  <c r="N4" i="1" l="1"/>
  <c r="E4" i="4"/>
  <c r="F4" i="4" s="1"/>
  <c r="P4" i="4" s="1"/>
  <c r="P7" i="4"/>
  <c r="N7" i="4"/>
  <c r="G2" i="1"/>
  <c r="E2" i="4" s="1"/>
  <c r="G3" i="1"/>
  <c r="E3" i="4" s="1"/>
  <c r="G5" i="1"/>
  <c r="E5" i="4" s="1"/>
  <c r="O4" i="4" l="1"/>
  <c r="N4" i="4"/>
  <c r="M5" i="1"/>
  <c r="N5" i="1" s="1"/>
  <c r="M3" i="1"/>
  <c r="N3" i="1" s="1"/>
  <c r="M2" i="1"/>
  <c r="N2" i="1" s="1"/>
  <c r="F2" i="4"/>
  <c r="N2" i="4" s="1"/>
  <c r="F3" i="4"/>
  <c r="F5" i="4"/>
  <c r="G6" i="1"/>
  <c r="E6" i="4" s="1"/>
  <c r="O5" i="4" l="1"/>
  <c r="N5" i="4"/>
  <c r="P3" i="4"/>
  <c r="N3" i="4"/>
  <c r="O2" i="4"/>
  <c r="P2" i="4"/>
  <c r="M6" i="1"/>
  <c r="N6" i="1" s="1"/>
  <c r="F6" i="4"/>
  <c r="O6" i="4" l="1"/>
  <c r="P6" i="4"/>
  <c r="G8" i="4"/>
  <c r="G8" i="1"/>
  <c r="E8" i="4" s="1"/>
  <c r="M8" i="1" l="1"/>
  <c r="N8" i="1" s="1"/>
  <c r="F8" i="4"/>
  <c r="O8" i="4" s="1"/>
  <c r="I9" i="1" l="1"/>
  <c r="J9" i="1" l="1"/>
  <c r="K9" i="1" s="1"/>
  <c r="L9" i="1" s="1"/>
  <c r="M9" i="1" s="1"/>
  <c r="N9" i="1" l="1"/>
  <c r="N9" i="4"/>
  <c r="P9" i="4"/>
  <c r="N8" i="4"/>
  <c r="P8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<sst xmlns="http://schemas.openxmlformats.org/spreadsheetml/2006/main" count="228" uniqueCount="183">
  <si>
    <t>Date du soin</t>
  </si>
  <si>
    <t>Intervenant</t>
  </si>
  <si>
    <t>Montant Forfait acheté</t>
  </si>
  <si>
    <t xml:space="preserve">     Séance n°</t>
  </si>
  <si>
    <t>Nombre total de séances</t>
  </si>
  <si>
    <t>Nom - Prénom</t>
  </si>
  <si>
    <t>Prix d'une séance</t>
  </si>
  <si>
    <t>NOVEMBRE</t>
  </si>
  <si>
    <t>DECEMBRE</t>
  </si>
  <si>
    <t>Somme encaissée</t>
  </si>
  <si>
    <t>1er intervenant</t>
  </si>
  <si>
    <t>Somme rétrocédée Anais</t>
  </si>
  <si>
    <t>Somme rétrocédée Christian</t>
  </si>
  <si>
    <t>Somme rétrocédée Matthieu</t>
  </si>
  <si>
    <t>Nombre Séances</t>
  </si>
  <si>
    <t>Nombre Séances rétrocédées</t>
  </si>
  <si>
    <t>Séance HT</t>
  </si>
  <si>
    <t>Séance TTC</t>
  </si>
  <si>
    <t>Forfait 5 séances HT</t>
  </si>
  <si>
    <t>Forfait 5 séances TTC</t>
  </si>
  <si>
    <t>Motif</t>
  </si>
  <si>
    <t>Photobiomodulation</t>
  </si>
  <si>
    <t>Première consultation</t>
  </si>
  <si>
    <t>Nom</t>
  </si>
  <si>
    <t>Prénom</t>
  </si>
  <si>
    <t>Date</t>
  </si>
  <si>
    <t>Jean</t>
  </si>
  <si>
    <t>JARDIN</t>
  </si>
  <si>
    <t>Christine</t>
  </si>
  <si>
    <t>Nouveau Forfait</t>
  </si>
  <si>
    <t>Non</t>
  </si>
  <si>
    <t>DUPONT</t>
  </si>
  <si>
    <t>Oui</t>
  </si>
  <si>
    <t>Référence Forfait</t>
  </si>
  <si>
    <t>DUPOND</t>
  </si>
  <si>
    <t>Epilation femme - Poitrine</t>
  </si>
  <si>
    <t>Epilation femme - Ventre</t>
  </si>
  <si>
    <t>Epilation femme - Ligne médiane</t>
  </si>
  <si>
    <t>Epilation femme - Aréoles</t>
  </si>
  <si>
    <t>Epilation femme - Bas du Dos</t>
  </si>
  <si>
    <t>Epilation femme - Haut Dos</t>
  </si>
  <si>
    <t>Epilation femme - Dos complet</t>
  </si>
  <si>
    <t>Epilation femme - SIF</t>
  </si>
  <si>
    <t>Epilation femme - Classique</t>
  </si>
  <si>
    <t>Epilation femme - Echancré</t>
  </si>
  <si>
    <t>Epilation femme - Brésilien</t>
  </si>
  <si>
    <t>Epilation femme - Intégral</t>
  </si>
  <si>
    <t>Epilation femme - Fesses</t>
  </si>
  <si>
    <t>Epilation femme - Lèvres</t>
  </si>
  <si>
    <t>Epilation femme - Menton</t>
  </si>
  <si>
    <t>Epilation femme - Cou</t>
  </si>
  <si>
    <t>Epilation femme - Ovale Visage</t>
  </si>
  <si>
    <t>Epilation femme - Nuque</t>
  </si>
  <si>
    <t>Epilation femme - Aisselles</t>
  </si>
  <si>
    <t>Epilation femme - Av Bras</t>
  </si>
  <si>
    <t>Epilation femme - Bras</t>
  </si>
  <si>
    <t>Epilation femme - Epaules</t>
  </si>
  <si>
    <t>Epilation femme - Mains</t>
  </si>
  <si>
    <t>Epilation femme - Pieds</t>
  </si>
  <si>
    <t>Epilation femme - Cuisses</t>
  </si>
  <si>
    <t>Epilation homme - Lèvres</t>
  </si>
  <si>
    <t>Epilation homme - Menton</t>
  </si>
  <si>
    <t>Epilation homme - Cou</t>
  </si>
  <si>
    <t>Epilation homme - Ovale Visage</t>
  </si>
  <si>
    <t>Epilation homme - Nuque</t>
  </si>
  <si>
    <t>Epilation homme - Aisselles</t>
  </si>
  <si>
    <t>Epilation homme - Av Bras</t>
  </si>
  <si>
    <t>Epilation homme - Bras</t>
  </si>
  <si>
    <t>Epilation homme - Epaules</t>
  </si>
  <si>
    <t>Epilation homme - Mains</t>
  </si>
  <si>
    <t>Epilation homme - Torse</t>
  </si>
  <si>
    <t>Epilation homme - Ventre</t>
  </si>
  <si>
    <t>Epilation homme - Bas du Dos</t>
  </si>
  <si>
    <t>Epilation homme - Haut Dos</t>
  </si>
  <si>
    <t>Epilation homme - Dos complet</t>
  </si>
  <si>
    <t>Epilation homme - SIF</t>
  </si>
  <si>
    <t>Epilation homme - Classique</t>
  </si>
  <si>
    <t>Epilation homme - Echancré</t>
  </si>
  <si>
    <t>Epilation homme - Brésilien</t>
  </si>
  <si>
    <t>Epilation homme - Intégral</t>
  </si>
  <si>
    <t>Epilation homme - Fesses</t>
  </si>
  <si>
    <t>Epilation homme - Pieds</t>
  </si>
  <si>
    <t>Epilation homme - Cuisses</t>
  </si>
  <si>
    <t>CS</t>
  </si>
  <si>
    <t>Detatouage - XS</t>
  </si>
  <si>
    <t>Detatouage - S</t>
  </si>
  <si>
    <t>Detatouage - M</t>
  </si>
  <si>
    <t>Detatouage - L</t>
  </si>
  <si>
    <t>Detatouage - XL</t>
  </si>
  <si>
    <t>Detatouage - XXL</t>
  </si>
  <si>
    <t>Aquapure - Visage</t>
  </si>
  <si>
    <t>Aquapure - Visage + cou</t>
  </si>
  <si>
    <t>Aquapure - Visage + cou + décolleté</t>
  </si>
  <si>
    <t>Epilation femme - Demi jambes</t>
  </si>
  <si>
    <t>Epilation femme - Entières jambes</t>
  </si>
  <si>
    <t>Epilation homme - Demi jambes</t>
  </si>
  <si>
    <t>Epilation homme - Entières jambes</t>
  </si>
  <si>
    <t>PBM</t>
  </si>
  <si>
    <t>Forfait choisi</t>
  </si>
  <si>
    <t>Epil F Lèvres</t>
  </si>
  <si>
    <t>Epil F Menton</t>
  </si>
  <si>
    <t>Epil F Cou</t>
  </si>
  <si>
    <t>Epil F Ovale visage</t>
  </si>
  <si>
    <t>Epil F Nuque</t>
  </si>
  <si>
    <t>Epil F Aisselles</t>
  </si>
  <si>
    <t>Epil F Av Bras</t>
  </si>
  <si>
    <t>Epil F Bras</t>
  </si>
  <si>
    <t>Epil F Epaules</t>
  </si>
  <si>
    <t>Epil F Mains</t>
  </si>
  <si>
    <t>Epil F Poitrine</t>
  </si>
  <si>
    <t>Epil F Ventre</t>
  </si>
  <si>
    <t>Epil F Ligne Mediane</t>
  </si>
  <si>
    <t>Epil F Aréole</t>
  </si>
  <si>
    <t>Epil F Bas du Dos</t>
  </si>
  <si>
    <t>Epil F Haut du Dos</t>
  </si>
  <si>
    <t>Epil  Fdos Complet</t>
  </si>
  <si>
    <t>Epil F SIF</t>
  </si>
  <si>
    <t>Epil F Maillot Classique</t>
  </si>
  <si>
    <t>Epil F Maillot Echancré</t>
  </si>
  <si>
    <t>Epil F Maillot Brésilien</t>
  </si>
  <si>
    <t>Epil F Maillot Intégral</t>
  </si>
  <si>
    <t>Epil F Fesses</t>
  </si>
  <si>
    <t>Epil F Pieds</t>
  </si>
  <si>
    <t>Epil F Jambes Entières</t>
  </si>
  <si>
    <t>Epil F Cuisses</t>
  </si>
  <si>
    <t>Epil H Lèvres</t>
  </si>
  <si>
    <t>Epil H Menton</t>
  </si>
  <si>
    <t>Epil H Cou</t>
  </si>
  <si>
    <t>Epil H Ovale visage</t>
  </si>
  <si>
    <t>Epil H Nuque</t>
  </si>
  <si>
    <t>Epil H Aisselles</t>
  </si>
  <si>
    <t>Epil H Av Bras</t>
  </si>
  <si>
    <t>Epil H Bras</t>
  </si>
  <si>
    <t>Epil H Epaules</t>
  </si>
  <si>
    <t>Epil H Mains</t>
  </si>
  <si>
    <t>Epil H Torse</t>
  </si>
  <si>
    <t>Epil H Ventre</t>
  </si>
  <si>
    <t>Epil H Bas du Dos</t>
  </si>
  <si>
    <t>Epil H Haut du Dos</t>
  </si>
  <si>
    <t>Epil H Dos Complet</t>
  </si>
  <si>
    <t>Epil H SIF</t>
  </si>
  <si>
    <t>Epil H Maillot Clasique</t>
  </si>
  <si>
    <t>Epil H Maillot Echancré</t>
  </si>
  <si>
    <t>Epil H Maillot Brésilien</t>
  </si>
  <si>
    <t>Epil H Maillot Intégral</t>
  </si>
  <si>
    <t>Epil H Fesses</t>
  </si>
  <si>
    <t>Epil H Pieds</t>
  </si>
  <si>
    <t>Epil H Demi Jambes</t>
  </si>
  <si>
    <t>Epil F Demi Jambes</t>
  </si>
  <si>
    <t>Epil H Jambes Entières</t>
  </si>
  <si>
    <t>Epil H Cuisses</t>
  </si>
  <si>
    <t>Detatou XS</t>
  </si>
  <si>
    <t>Detatou S</t>
  </si>
  <si>
    <t>Detatou M</t>
  </si>
  <si>
    <t>Detatou L</t>
  </si>
  <si>
    <t>Detatou XL</t>
  </si>
  <si>
    <t>Detatou XXL</t>
  </si>
  <si>
    <t>AquaP Visage</t>
  </si>
  <si>
    <t>AquaP Vis+Cou+décol</t>
  </si>
  <si>
    <t>AquaP Vis+Cou</t>
  </si>
  <si>
    <t>Saisir Code</t>
  </si>
  <si>
    <t>Pierre</t>
  </si>
  <si>
    <t>2ème intervenant</t>
  </si>
  <si>
    <t>3ème intervenant</t>
  </si>
  <si>
    <t>5ème intervenant</t>
  </si>
  <si>
    <t>4ème intervenant</t>
  </si>
  <si>
    <t>Rétrocession Anaïs</t>
  </si>
  <si>
    <t>Rétrocession Matthieu</t>
  </si>
  <si>
    <t>Christian</t>
  </si>
  <si>
    <t>Rétrocession Christian</t>
  </si>
  <si>
    <t>Anaïs</t>
  </si>
  <si>
    <t>Matthieu</t>
  </si>
  <si>
    <t>Rétrocédant</t>
  </si>
  <si>
    <t>2ème forfait choisi</t>
  </si>
  <si>
    <t>NOM</t>
  </si>
  <si>
    <t>3ème forfait choisi</t>
  </si>
  <si>
    <t>4ème forfait choisi</t>
  </si>
  <si>
    <t>Montant total</t>
  </si>
  <si>
    <t>Numéro de séance</t>
  </si>
  <si>
    <t>Montant Forfait(s) acheté(s)</t>
  </si>
  <si>
    <t>Montant Forfait acheté2</t>
  </si>
  <si>
    <t>Montant Forfait acheté3</t>
  </si>
  <si>
    <t>Montant Forfait acheté4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</si>
</sst>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8" formatCode="#,##0.00\ &quot;€&quot;;[Red]\-#,##0.00\ &quot;€&quot;"/>
    <numFmt numFmtId="164" formatCode="#,##0.00\ &quot;€&quot;"/>
  </numFmts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theme="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ck">
        <color indexed="64"/>
      </left>
      <right style="thin">
        <color indexed="64"/>
      </right>
      <top style="thin">
        <color indexed="64"/>
      </top>
      <bottom/>
      <diagonal style="thick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 diagonalUp="1">
      <left/>
      <right style="thin">
        <color indexed="64"/>
      </right>
      <top/>
      <bottom/>
      <diagonal style="thick">
        <color indexed="64"/>
      </diagonal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 diagonalUp="1">
      <left style="thin">
        <color indexed="64"/>
      </left>
      <right style="thick">
        <color indexed="64"/>
      </right>
      <top/>
      <bottom/>
      <diagonal style="thick">
        <color indexed="64"/>
      </diagonal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8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0" fontId="0" fillId="0" borderId="2" xfId="0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4" fillId="0" borderId="1" xfId="0" applyFont="1" applyBorder="1" applyProtection="1">
      <protection locked="0"/>
    </xf>
    <xf numFmtId="164" fontId="4" fillId="0" borderId="8" xfId="0" applyNumberFormat="1" applyFont="1" applyBorder="1" applyAlignment="1" applyProtection="1">
      <alignment horizontal="center" vertical="center"/>
      <protection locked="0"/>
    </xf>
    <xf numFmtId="164" fontId="4" fillId="0" borderId="4" xfId="0" applyNumberFormat="1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vertical="center" wrapText="1"/>
    </xf>
    <xf numFmtId="164" fontId="4" fillId="0" borderId="0" xfId="0" applyNumberFormat="1" applyFont="1" applyAlignment="1">
      <alignment horizontal="center"/>
    </xf>
    <xf numFmtId="0" fontId="5" fillId="2" borderId="5" xfId="0" applyFont="1" applyFill="1" applyBorder="1" applyAlignment="1">
      <alignment horizontal="center" vertical="center" textRotation="60" wrapText="1"/>
    </xf>
    <xf numFmtId="0" fontId="5" fillId="2" borderId="7" xfId="0" applyFont="1" applyFill="1" applyBorder="1" applyAlignment="1">
      <alignment horizontal="center" vertical="center" textRotation="60"/>
    </xf>
    <xf numFmtId="8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3" borderId="0" xfId="0" applyFill="1"/>
    <xf numFmtId="8" fontId="0" fillId="3" borderId="0" xfId="0" applyNumberFormat="1" applyFill="1" applyAlignment="1">
      <alignment horizontal="center"/>
    </xf>
    <xf numFmtId="0" fontId="4" fillId="3" borderId="0" xfId="0" applyFont="1" applyFill="1"/>
    <xf numFmtId="20" fontId="4" fillId="0" borderId="3" xfId="0" applyNumberFormat="1" applyFont="1" applyBorder="1" applyProtection="1">
      <protection locked="0"/>
    </xf>
    <xf numFmtId="0" fontId="4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8" fontId="4" fillId="0" borderId="0" xfId="0" applyNumberFormat="1" applyFont="1" applyAlignment="1">
      <alignment horizontal="center"/>
    </xf>
    <xf numFmtId="164" fontId="4" fillId="0" borderId="11" xfId="0" applyNumberFormat="1" applyFont="1" applyBorder="1" applyAlignment="1" applyProtection="1">
      <alignment horizontal="center" vertical="center"/>
      <protection locked="0"/>
    </xf>
    <xf numFmtId="0" fontId="4" fillId="0" borderId="10" xfId="0" applyFont="1" applyBorder="1" applyProtection="1">
      <protection locked="0"/>
    </xf>
    <xf numFmtId="0" fontId="4" fillId="0" borderId="4" xfId="0" applyFont="1" applyBorder="1" applyAlignment="1" applyProtection="1">
      <alignment horizontal="center"/>
      <protection locked="0"/>
    </xf>
    <xf numFmtId="164" fontId="4" fillId="0" borderId="2" xfId="0" applyNumberFormat="1" applyFont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center" vertical="center" textRotation="60"/>
    </xf>
    <xf numFmtId="20" fontId="4" fillId="0" borderId="4" xfId="0" applyNumberFormat="1" applyFont="1" applyBorder="1" applyProtection="1">
      <protection locked="0"/>
    </xf>
    <xf numFmtId="20" fontId="4" fillId="0" borderId="2" xfId="0" applyNumberFormat="1" applyFont="1" applyBorder="1" applyProtection="1">
      <protection locked="0"/>
    </xf>
    <xf numFmtId="0" fontId="4" fillId="0" borderId="4" xfId="0" applyFont="1" applyBorder="1" applyProtection="1">
      <protection locked="0"/>
    </xf>
    <xf numFmtId="0" fontId="4" fillId="0" borderId="2" xfId="0" applyFont="1" applyBorder="1" applyProtection="1">
      <protection locked="0"/>
    </xf>
    <xf numFmtId="0" fontId="5" fillId="2" borderId="2" xfId="0" applyFont="1" applyFill="1" applyBorder="1" applyAlignment="1">
      <alignment horizontal="center" vertical="center" textRotation="60"/>
    </xf>
    <xf numFmtId="0" fontId="5" fillId="2" borderId="7" xfId="0" applyFont="1" applyFill="1" applyBorder="1" applyAlignment="1">
      <alignment horizontal="center" vertical="center" textRotation="60" wrapText="1"/>
    </xf>
    <xf numFmtId="0" fontId="5" fillId="2" borderId="9" xfId="0" applyFont="1" applyFill="1" applyBorder="1" applyAlignment="1">
      <alignment horizontal="center" vertical="center" textRotation="60" wrapText="1"/>
    </xf>
    <xf numFmtId="164" fontId="4" fillId="0" borderId="10" xfId="0" applyNumberFormat="1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4" fillId="0" borderId="12" xfId="0" applyFont="1" applyBorder="1" applyProtection="1">
      <protection locked="0"/>
    </xf>
    <xf numFmtId="164" fontId="4" fillId="0" borderId="4" xfId="0" applyNumberFormat="1" applyFont="1" applyBorder="1" applyProtection="1">
      <protection locked="0"/>
    </xf>
    <xf numFmtId="0" fontId="5" fillId="2" borderId="4" xfId="0" applyFont="1" applyFill="1" applyBorder="1" applyAlignment="1">
      <alignment horizontal="center" vertical="center" textRotation="60"/>
    </xf>
    <xf numFmtId="0" fontId="3" fillId="0" borderId="0" xfId="0" applyFont="1" applyAlignment="1" applyProtection="1">
      <alignment horizontal="center" vertical="center"/>
      <protection locked="0"/>
    </xf>
    <xf numFmtId="0" fontId="4" fillId="0" borderId="3" xfId="0" applyFont="1" applyBorder="1" applyProtection="1">
      <protection locked="0"/>
    </xf>
    <xf numFmtId="14" fontId="4" fillId="0" borderId="13" xfId="0" applyNumberFormat="1" applyFont="1" applyBorder="1" applyAlignment="1" applyProtection="1">
      <alignment horizontal="center" vertical="center"/>
      <protection locked="0"/>
    </xf>
    <xf numFmtId="0" fontId="5" fillId="2" borderId="14" xfId="0" applyFont="1" applyFill="1" applyBorder="1" applyAlignment="1">
      <alignment horizontal="center" vertical="center" textRotation="60"/>
    </xf>
    <xf numFmtId="164" fontId="0" fillId="0" borderId="13" xfId="0" applyNumberFormat="1" applyBorder="1" applyAlignment="1" applyProtection="1">
      <alignment horizontal="center" vertical="center"/>
      <protection locked="0"/>
    </xf>
    <xf numFmtId="0" fontId="5" fillId="2" borderId="15" xfId="0" applyFont="1" applyFill="1" applyBorder="1" applyAlignment="1">
      <alignment horizontal="center" vertical="center" textRotation="60"/>
    </xf>
    <xf numFmtId="0" fontId="4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7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4" fillId="0" borderId="16" xfId="0" applyNumberFormat="1" applyFont="1" applyBorder="1" applyAlignment="1" applyProtection="1">
      <alignment horizontal="center" vertical="center"/>
      <protection locked="0"/>
    </xf>
    <xf numFmtId="14" fontId="4" fillId="0" borderId="10" xfId="0" applyNumberFormat="1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4" fontId="5" fillId="2" borderId="18" xfId="0" applyNumberFormat="1" applyFont="1" applyFill="1" applyBorder="1" applyAlignment="1">
      <alignment horizontal="center" vertical="center" textRotation="60" wrapText="1"/>
    </xf>
    <xf numFmtId="14" fontId="5" fillId="2" borderId="19" xfId="0" applyNumberFormat="1" applyFont="1" applyFill="1" applyBorder="1" applyAlignment="1">
      <alignment horizontal="center" vertical="center" textRotation="60"/>
    </xf>
    <xf numFmtId="0" fontId="5" fillId="2" borderId="20" xfId="0" applyFont="1" applyFill="1" applyBorder="1" applyAlignment="1">
      <alignment horizontal="center" vertical="center" textRotation="60"/>
    </xf>
    <xf numFmtId="0" fontId="5" fillId="2" borderId="21" xfId="0" applyFont="1" applyFill="1" applyBorder="1" applyAlignment="1">
      <alignment horizontal="center" vertical="center" textRotation="60"/>
    </xf>
    <xf numFmtId="0" fontId="5" fillId="2" borderId="8" xfId="0" applyFont="1" applyFill="1" applyBorder="1" applyAlignment="1">
      <alignment horizontal="center" vertical="center" textRotation="60"/>
    </xf>
    <xf numFmtId="0" fontId="5" fillId="2" borderId="19" xfId="0" applyFont="1" applyFill="1" applyBorder="1" applyAlignment="1">
      <alignment horizontal="center" vertical="center" textRotation="60"/>
    </xf>
    <xf numFmtId="0" fontId="5" fillId="2" borderId="22" xfId="0" applyFont="1" applyFill="1" applyBorder="1" applyAlignment="1">
      <alignment horizontal="center" vertical="center" textRotation="60" wrapText="1"/>
    </xf>
    <xf numFmtId="0" fontId="5" fillId="2" borderId="19" xfId="0" applyFont="1" applyFill="1" applyBorder="1" applyAlignment="1">
      <alignment horizontal="center" vertical="center" textRotation="60" wrapText="1"/>
    </xf>
    <xf numFmtId="0" fontId="5" fillId="2" borderId="0" xfId="0" applyFont="1" applyFill="1" applyBorder="1" applyAlignment="1">
      <alignment horizontal="center" vertical="center" textRotation="60" wrapText="1"/>
    </xf>
    <xf numFmtId="0" fontId="6" fillId="2" borderId="19" xfId="0" applyFont="1" applyFill="1" applyBorder="1" applyAlignment="1">
      <alignment horizontal="center" vertical="center" textRotation="60"/>
    </xf>
    <xf numFmtId="0" fontId="5" fillId="2" borderId="23" xfId="0" applyFont="1" applyFill="1" applyBorder="1" applyAlignment="1">
      <alignment horizontal="center" vertical="center" textRotation="60"/>
    </xf>
    <xf numFmtId="14" fontId="4" fillId="0" borderId="9" xfId="0" applyNumberFormat="1" applyFont="1" applyBorder="1" applyAlignment="1" applyProtection="1">
      <alignment horizontal="center" vertical="center"/>
      <protection locked="0"/>
    </xf>
    <xf numFmtId="0" fontId="4" fillId="0" borderId="6" xfId="0" applyFont="1" applyBorder="1" applyProtection="1">
      <protection locked="0"/>
    </xf>
    <xf numFmtId="0" fontId="4" fillId="0" borderId="7" xfId="0" applyFont="1" applyBorder="1" applyProtection="1">
      <protection locked="0"/>
    </xf>
    <xf numFmtId="20" fontId="4" fillId="0" borderId="24" xfId="0" applyNumberFormat="1" applyFont="1" applyBorder="1" applyProtection="1">
      <protection locked="0"/>
    </xf>
    <xf numFmtId="0" fontId="4" fillId="0" borderId="9" xfId="0" applyFont="1" applyBorder="1" applyProtection="1">
      <protection locked="0"/>
    </xf>
    <xf numFmtId="0" fontId="4" fillId="0" borderId="6" xfId="0" applyFont="1" applyBorder="1" applyAlignment="1" applyProtection="1">
      <alignment horizontal="center"/>
      <protection locked="0"/>
    </xf>
    <xf numFmtId="164" fontId="4" fillId="0" borderId="7" xfId="0" applyNumberFormat="1" applyFont="1" applyBorder="1" applyAlignment="1" applyProtection="1">
      <alignment horizontal="center" vertical="center"/>
      <protection locked="0"/>
    </xf>
    <xf numFmtId="164" fontId="4" fillId="0" borderId="19" xfId="0" applyNumberFormat="1" applyFont="1" applyBorder="1" applyAlignment="1" applyProtection="1">
      <alignment horizontal="center" vertical="center"/>
      <protection locked="0"/>
    </xf>
    <xf numFmtId="164" fontId="4" fillId="0" borderId="9" xfId="0" applyNumberFormat="1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ED8531D5-1E27-4F95-93C7-DF8892620337}"/>
  </cellStyles>
  <dxfs count="20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5" formatCode="hh:mm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3" tint="0.79998168889431442"/>
        </patternFill>
      </fill>
    </dxf>
    <dxf>
      <fill>
        <patternFill>
          <bgColor theme="0"/>
        </patternFill>
      </fill>
    </dxf>
  </dxfs>
  <tableStyles count="1" defaultTableStyle="TableStyleMedium2" defaultPivotStyle="PivotStyleLight16">
    <tableStyle name="Style de tableau 1" pivot="0" count="2" xr9:uid="{D5EB23EE-1340-41B4-94FE-85EFB6888B7C}">
      <tableStyleElement type="firstRowStripe" dxfId="19"/>
      <tableStyleElement type="secondRowStripe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2894C0-0931-4BA4-AE01-5C55D33CF871}" name="Tableau1" displayName="Tableau1" ref="A1:Q9" totalsRowShown="0" tableBorderDxfId="17">
  <autoFilter ref="A1:Q9" xr:uid="{002894C0-0931-4BA4-AE01-5C55D33CF871}"/>
  <tableColumns count="17">
    <tableColumn id="1" xr3:uid="{456BE460-7A00-4728-8ADC-D7A2CE06F159}" name="Date" dataDxfId="16"/>
    <tableColumn id="2" xr3:uid="{9D01EC20-F96B-409F-BB5A-5B9BF3B26140}" name="NOM" dataDxfId="15"/>
    <tableColumn id="3" xr3:uid="{F289F74C-4803-4C99-9742-51B145F42D3D}" name="Prénom" dataDxfId="14"/>
    <tableColumn id="4" xr3:uid="{49ABCAE6-7A9F-4A78-969D-253AD3931F6F}" name="Nouveau Forfait" dataDxfId="13"/>
    <tableColumn id="5" xr3:uid="{FE620F4A-7078-420B-AE1B-6405F1E34397}" name="Référence Forfait" dataDxfId="12">
      <calculatedColumnFormula array="1">IF(COUNTBLANK(B2)=1,"",IF(D2="Oui",MID(B2,1,1)&amp;MID(C2,1,1)&amp;"-"&amp;YEAR(A2)&amp;"-"&amp;MONTH(A2)&amp;"-"&amp;TEXT(ROW(A1),"0000"),IF(D2="Non",_xlfn.XLOOKUP(B2&amp;C2,B$1:B2&amp;C$1:C2,E$1:E2," "))))</calculatedColumnFormula>
    </tableColumn>
    <tableColumn id="6" xr3:uid="{17AAD656-1527-4BA2-A9DA-24A07A61385F}" name="Forfait choisi" dataDxfId="11"/>
    <tableColumn id="7" xr3:uid="{DD497103-BFA2-4277-8D6C-21FF06DD2D85}" name="Montant Forfait acheté" dataDxfId="10"/>
    <tableColumn id="8" xr3:uid="{23EA746E-A860-4089-8DF1-BFDF7B17500F}" name="2ème forfait choisi" dataDxfId="9"/>
    <tableColumn id="9" xr3:uid="{548459F8-4FCA-4A76-95FC-383E5EFC1EEB}" name="Montant Forfait acheté2" dataDxfId="8"/>
    <tableColumn id="10" xr3:uid="{8EC764C2-D0BE-4298-8423-6FEF6E5FAEF9}" name="3ème forfait choisi" dataDxfId="7"/>
    <tableColumn id="11" xr3:uid="{3BC77EE6-9E4B-4A87-830C-328D12A7BE3E}" name="Montant Forfait acheté3" dataDxfId="6"/>
    <tableColumn id="12" xr3:uid="{A2ACF255-239F-4F1A-9BA8-E1F1E1A282F7}" name="4ème forfait choisi" dataDxfId="5"/>
    <tableColumn id="13" xr3:uid="{0520AE66-7B9B-4D04-8251-55AB0BDF05B3}" name="Montant Forfait acheté4" dataDxfId="4"/>
    <tableColumn id="14" xr3:uid="{3F571D6F-0D4D-4216-9004-FB9E31A9D719}" name="Montant total" dataDxfId="3">
      <calculatedColumnFormula>IF(COUNTBLANK(G2)=1,"",G2+IF(COUNTBLANK(I2)=1,"0",I2)+IF(COUNTBLANK(K2)=1,"0",K2)+IF(COUNTBLANK(M2)=1,"0",M2))</calculatedColumnFormula>
    </tableColumn>
    <tableColumn id="15" xr3:uid="{4FFD13EA-4204-4ECB-A6EF-BD5F72D0AE67}" name="Intervenant" dataDxfId="2"/>
    <tableColumn id="16" xr3:uid="{61263600-5888-44AF-80D5-163AAA794F5A}" name="     Séance n°" dataDxfId="1">
      <calculatedColumnFormula>IF(COUNTBLANK(E2)=0,COUNTIF(E$2:E2,E2),"")</calculatedColumnFormula>
    </tableColumn>
    <tableColumn id="17" xr3:uid="{9AD71BE5-A577-4588-9739-830FE98F7820}" name="Nombre total de séances" dataDxfId="0">
      <calculatedColumnFormula>IF(ISTEXT(B2),(IF(F2="CS","1","5"))," 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4688F1-0D07-4606-99E3-358E928CAA7E}">
  <sheetPr codeName="Feuil1"/>
  <dimension ref="A1:R316"/>
  <sheetViews>
    <sheetView zoomScaleNormal="100" zoomScaleSheetLayoutView="100" workbookViewId="0">
      <pane ySplit="1" topLeftCell="A2" activePane="bottomLeft" state="frozenSplit"/>
      <selection pane="bottomLeft" sqref="A1:Q9"/>
    </sheetView>
  </sheetViews>
  <sheetFormatPr baseColWidth="10" defaultColWidth="10" defaultRowHeight="38.25" customHeight="1" x14ac:dyDescent="0.2"/>
  <cols>
    <col min="1" max="1" width="12.5703125" style="6" customWidth="1"/>
    <col min="2" max="2" width="19" style="1" customWidth="1"/>
    <col min="3" max="3" width="17.85546875" style="1" customWidth="1"/>
    <col min="4" max="4" width="20.5703125" style="1" customWidth="1"/>
    <col min="5" max="5" width="21.85546875" style="1" customWidth="1"/>
    <col min="6" max="6" width="20.7109375" style="1" customWidth="1"/>
    <col min="7" max="7" width="27.42578125" style="6" customWidth="1"/>
    <col min="8" max="8" width="23" style="6" customWidth="1"/>
    <col min="9" max="9" width="28.7109375" style="6" customWidth="1"/>
    <col min="10" max="10" width="23" style="6" customWidth="1"/>
    <col min="11" max="11" width="28.7109375" style="6" customWidth="1"/>
    <col min="12" max="12" width="23" style="6" customWidth="1"/>
    <col min="13" max="13" width="28.7109375" style="6" customWidth="1"/>
    <col min="14" max="14" width="17.28515625" style="6" customWidth="1"/>
    <col min="15" max="15" width="15.42578125" style="1" customWidth="1"/>
    <col min="16" max="16" width="15.28515625" style="1" customWidth="1"/>
    <col min="17" max="17" width="30.140625" style="2" customWidth="1"/>
    <col min="18" max="16384" width="10" style="1"/>
  </cols>
  <sheetData>
    <row r="1" spans="1:18" s="4" customFormat="1" ht="161.25" customHeight="1" thickBot="1" x14ac:dyDescent="0.25">
      <c r="A1" s="65" t="s">
        <v>25</v>
      </c>
      <c r="B1" s="66" t="s">
        <v>174</v>
      </c>
      <c r="C1" s="67" t="s">
        <v>24</v>
      </c>
      <c r="D1" s="68" t="s">
        <v>29</v>
      </c>
      <c r="E1" s="69" t="s">
        <v>33</v>
      </c>
      <c r="F1" s="70" t="s">
        <v>98</v>
      </c>
      <c r="G1" s="71" t="s">
        <v>2</v>
      </c>
      <c r="H1" s="72" t="s">
        <v>173</v>
      </c>
      <c r="I1" s="71" t="s">
        <v>180</v>
      </c>
      <c r="J1" s="72" t="s">
        <v>175</v>
      </c>
      <c r="K1" s="71" t="s">
        <v>181</v>
      </c>
      <c r="L1" s="72" t="s">
        <v>176</v>
      </c>
      <c r="M1" s="71" t="s">
        <v>182</v>
      </c>
      <c r="N1" s="73" t="s">
        <v>177</v>
      </c>
      <c r="O1" s="70" t="s">
        <v>1</v>
      </c>
      <c r="P1" s="74" t="s">
        <v>3</v>
      </c>
      <c r="Q1" s="75" t="s">
        <v>4</v>
      </c>
    </row>
    <row r="2" spans="1:18" s="3" customFormat="1" ht="15" customHeight="1" thickTop="1" x14ac:dyDescent="0.2">
      <c r="A2" s="62">
        <v>45570</v>
      </c>
      <c r="B2" s="37" t="s">
        <v>31</v>
      </c>
      <c r="C2" s="38" t="s">
        <v>26</v>
      </c>
      <c r="D2" s="37" t="s">
        <v>32</v>
      </c>
      <c r="E2" s="33" t="str" cm="1">
        <f t="array" ref="E2">IF(COUNTBLANK(B2)=1,"",IF(D2="Oui",MID(B2,1,1)&amp;MID(C2,1,1)&amp;"-"&amp;YEAR(A2)&amp;"-"&amp;MONTH(A2)&amp;"-"&amp;TEXT(ROW(A1),"0000"),IF(D2="Non",_xlfn.XLOOKUP(B2&amp;C2,B$1:B2&amp;C$1:C2,E$1:E2," "))))</f>
        <v>DJ-2024-10-0001</v>
      </c>
      <c r="F2" s="34" t="s">
        <v>128</v>
      </c>
      <c r="G2" s="35">
        <f>IF(ISNA(IF(ISNA(VLOOKUP(E2,B$2:$G3,4,FALSE))=TRUE,VLOOKUP(F2,'Grille tarifaire'!$B$2:$F$64,5,FALSE),"")),"",IF(ISNA(VLOOKUP(E2,B$2:$G3,4,FALSE))=TRUE,VLOOKUP(F2,'Grille tarifaire'!$B$2:$F$64,5,FALSE),""))</f>
        <v>320</v>
      </c>
      <c r="H2" s="11" t="s">
        <v>126</v>
      </c>
      <c r="I2" s="35">
        <f>IF(ISNA(IF(ISNA(VLOOKUP(E2,D$2:$I3,6,FALSE))=TRUE,VLOOKUP(H2,'Grille tarifaire'!$B$2:$F$64,5,FALSE),"")),"",IF(ISNA(VLOOKUP(E2,D$2:$I3,6,FALSE))=TRUE,VLOOKUP(H2,'Grille tarifaire'!$B$2:$F$64,5,FALSE),""))</f>
        <v>120</v>
      </c>
      <c r="J2" s="11"/>
      <c r="K2" s="35" t="str">
        <f>IF(ISNA(IF(ISNA(VLOOKUP(E2,B$2:$I3,4,FALSE))=TRUE,VLOOKUP(J2,'Grille tarifaire'!$B$2:$F$64,5,FALSE),"")),"",IF(ISNA(VLOOKUP(E2,B$2:$I3,4,FALSE))=TRUE,VLOOKUP(J2,'Grille tarifaire'!$B$2:$F$64,5,FALSE),""))</f>
        <v/>
      </c>
      <c r="L2" s="11"/>
      <c r="M2" s="35" t="str">
        <f>IF(ISNA(IF(ISNA(VLOOKUP(G2,D$2:$I3,4,FALSE))=TRUE,VLOOKUP(L2,'Grille tarifaire'!$B$2:$F$64,5,FALSE),"")),"",IF(ISNA(VLOOKUP(G2,D$2:$I3,4,FALSE))=TRUE,VLOOKUP(L2,'Grille tarifaire'!$B$2:$F$64,5,FALSE),""))</f>
        <v/>
      </c>
      <c r="N2" s="44">
        <f>IF(COUNTBLANK(G2)=1,"",G2+IF(COUNTBLANK(I2)=1,"0",I2)+IF(COUNTBLANK(K2)=1,"0",K2)+IF(COUNTBLANK(M2)=1,"0",M2))</f>
        <v>440</v>
      </c>
      <c r="O2" s="8" t="s">
        <v>170</v>
      </c>
      <c r="P2" s="8">
        <f>IF(COUNTBLANK(E2)=0,COUNTIF(E$2:E2,E2),"")</f>
        <v>1</v>
      </c>
      <c r="Q2" s="64" t="str">
        <f t="shared" ref="Q2:Q9" si="0">IF(ISTEXT(B2),(IF(F2="CS","1","5"))," ")</f>
        <v>5</v>
      </c>
    </row>
    <row r="3" spans="1:18" s="3" customFormat="1" ht="15" customHeight="1" x14ac:dyDescent="0.2">
      <c r="A3" s="63">
        <v>45570</v>
      </c>
      <c r="B3" s="39" t="s">
        <v>27</v>
      </c>
      <c r="C3" s="40" t="s">
        <v>28</v>
      </c>
      <c r="D3" s="27" t="str">
        <f>IF(COUNTA(A3:C3)&gt;0,IF(COUNTIFS(A$2:A2,A3,B$2:B2,B3,C$2:C2,C3)&gt;0,"Non","Oui"),"")</f>
        <v>Oui</v>
      </c>
      <c r="E3" s="33" t="str" cm="1">
        <f t="array" ref="E3">IF(COUNTBLANK(B3)=1,"",IF(D3="Oui",MID(B3,1,1)&amp;MID(C3,1,1)&amp;"-"&amp;YEAR(A3)&amp;"-"&amp;MONTH(A3)&amp;"-"&amp;TEXT(ROW(A2),"0000"),IF(D3="Non",_xlfn.XLOOKUP(B3&amp;C3,B$1:B3&amp;C$1:C3,E$1:E3," "))))</f>
        <v>JC-2024-10-0002</v>
      </c>
      <c r="F3" s="34" t="s">
        <v>123</v>
      </c>
      <c r="G3" s="35">
        <f>IF(ISNA(IF(ISNA(VLOOKUP(E3,B$2:$G4,4,FALSE))=TRUE,VLOOKUP(F3,'Grille tarifaire'!$B$2:$F$64,5,FALSE),"")),"",IF(ISNA(VLOOKUP(E3,B$2:$G4,4,FALSE))=TRUE,VLOOKUP(F3,'Grille tarifaire'!$B$2:$F$64,5,FALSE),""))</f>
        <v>800</v>
      </c>
      <c r="H3" s="32"/>
      <c r="I3" s="35" t="str">
        <f>IF(ISNA(IF(ISNA(VLOOKUP(E3,D$2:$I4,6,FALSE))=TRUE,VLOOKUP(H3,'Grille tarifaire'!$B$2:$F$64,5,FALSE),"")),"",IF(ISNA(VLOOKUP(E3,D$2:$I4,6,FALSE))=TRUE,VLOOKUP(H3,'Grille tarifaire'!$B$2:$F$64,5,FALSE),""))</f>
        <v/>
      </c>
      <c r="J3" s="32"/>
      <c r="K3" s="35" t="str">
        <f>IF(ISNA(IF(ISNA(VLOOKUP(E3,B$2:$I4,4,FALSE))=TRUE,VLOOKUP(J3,'Grille tarifaire'!$B$2:$F$64,5,FALSE),"")),"",IF(ISNA(VLOOKUP(E3,B$2:$I4,4,FALSE))=TRUE,VLOOKUP(J3,'Grille tarifaire'!$B$2:$F$64,5,FALSE),""))</f>
        <v/>
      </c>
      <c r="L3" s="32"/>
      <c r="M3" s="35" t="str">
        <f>IF(ISNA(IF(ISNA(VLOOKUP(G3,D$2:$I4,4,FALSE))=TRUE,VLOOKUP(L3,'Grille tarifaire'!$B$2:$F$64,5,FALSE),"")),"",IF(ISNA(VLOOKUP(G3,D$2:$I4,4,FALSE))=TRUE,VLOOKUP(L3,'Grille tarifaire'!$B$2:$F$64,5,FALSE),""))</f>
        <v/>
      </c>
      <c r="N3" s="44">
        <f t="shared" ref="N3:N9" si="1">IF(COUNTBLANK(G3)=1,"",G3+IF(COUNTBLANK(I3)=1,"0",I3)+IF(COUNTBLANK(K3)=1,"0",K3)+IF(COUNTBLANK(M3)=1,"0",M3))</f>
        <v>800</v>
      </c>
      <c r="O3" s="8" t="s">
        <v>168</v>
      </c>
      <c r="P3" s="8">
        <f>IF(COUNTBLANK(E3)=0,COUNTIF(E$2:E3,E3),"")</f>
        <v>1</v>
      </c>
      <c r="Q3" s="64" t="str">
        <f t="shared" si="0"/>
        <v>5</v>
      </c>
    </row>
    <row r="4" spans="1:18" s="3" customFormat="1" ht="15" customHeight="1" x14ac:dyDescent="0.2">
      <c r="A4" s="63">
        <v>45571</v>
      </c>
      <c r="B4" s="39" t="s">
        <v>27</v>
      </c>
      <c r="C4" s="40" t="s">
        <v>28</v>
      </c>
      <c r="D4" s="27" t="s">
        <v>30</v>
      </c>
      <c r="E4" s="33" t="str" cm="1">
        <f t="array" ref="E4">IF(COUNTBLANK(B4)=1,"",IF(D4="Oui",MID(B4,1,1)&amp;MID(C4,1,1)&amp;"-"&amp;YEAR(A4)&amp;"-"&amp;MONTH(A4)&amp;"-"&amp;TEXT(ROW(A3),"0000"),IF(D4="Non",_xlfn.XLOOKUP(B4&amp;C4,B$1:B4&amp;C$1:C4,E$1:E4," "))))</f>
        <v>JC-2024-10-0002</v>
      </c>
      <c r="F4" s="34" t="s">
        <v>123</v>
      </c>
      <c r="G4" s="35">
        <f>IF(ISNA(IF(ISNA(VLOOKUP(E4,B$2:$G5,4,FALSE))=TRUE,VLOOKUP(F4,'Grille tarifaire'!$B$2:$F$64,5,FALSE),"")),"",IF(ISNA(VLOOKUP(E4,B$2:$G5,4,FALSE))=TRUE,VLOOKUP(F4,'Grille tarifaire'!$B$2:$F$64,5,FALSE),""))</f>
        <v>800</v>
      </c>
      <c r="H4" s="32"/>
      <c r="I4" s="35" t="str">
        <f>IF(ISNA(IF(ISNA(VLOOKUP(E4,B$2:$I5,4,FALSE))=TRUE,VLOOKUP(H4,'Grille tarifaire'!$B$2:$F$64,5,FALSE),"")),"",IF(ISNA(VLOOKUP(E4,B$2:$I5,4,FALSE))=TRUE,VLOOKUP(H4,'Grille tarifaire'!$B$2:$F$64,5,FALSE),""))</f>
        <v/>
      </c>
      <c r="J4" s="32"/>
      <c r="K4" s="35" t="str">
        <f>IF(ISNA(IF(ISNA(VLOOKUP(E4,B$2:$I5,4,FALSE))=TRUE,VLOOKUP(J4,'Grille tarifaire'!$B$2:$F$64,5,FALSE),"")),"",IF(ISNA(VLOOKUP(E4,B$2:$I5,4,FALSE))=TRUE,VLOOKUP(J4,'Grille tarifaire'!$B$2:$F$64,5,FALSE),""))</f>
        <v/>
      </c>
      <c r="L4" s="32"/>
      <c r="M4" s="35" t="str">
        <f>IF(ISNA(IF(ISNA(VLOOKUP(E4,B$2:$I5,4,FALSE))=TRUE,VLOOKUP(L4,'Grille tarifaire'!$B$2:$F$64,5,FALSE),"")),"",IF(ISNA(VLOOKUP(E4,B$2:$I5,4,FALSE))=TRUE,VLOOKUP(L4,'Grille tarifaire'!$B$2:$F$64,5,FALSE),""))</f>
        <v/>
      </c>
      <c r="N4" s="44">
        <f t="shared" si="1"/>
        <v>800</v>
      </c>
      <c r="O4" s="12" t="s">
        <v>171</v>
      </c>
      <c r="P4" s="8">
        <f>IF(COUNTBLANK(E4)=0,COUNTIF(E$2:E4,E4),"")</f>
        <v>2</v>
      </c>
      <c r="Q4" s="64" t="str">
        <f t="shared" si="0"/>
        <v>5</v>
      </c>
    </row>
    <row r="5" spans="1:18" s="3" customFormat="1" ht="15" customHeight="1" x14ac:dyDescent="0.2">
      <c r="A5" s="63">
        <v>45571</v>
      </c>
      <c r="B5" s="39" t="s">
        <v>34</v>
      </c>
      <c r="C5" s="40" t="s">
        <v>26</v>
      </c>
      <c r="D5" s="27" t="str">
        <f>IF(COUNTA(A5:C5)&gt;0,IF(COUNTIFS(A$2:A4,A5,B$2:B4,B5,C$2:C4,C5)&gt;0,"Non","Oui"),"")</f>
        <v>Oui</v>
      </c>
      <c r="E5" s="33" t="str" cm="1">
        <f t="array" ref="E5">IF(COUNTBLANK(B5)=1,"",IF(D5="Oui",MID(B5,1,1)&amp;MID(C5,1,1)&amp;"-"&amp;YEAR(A5)&amp;"-"&amp;MONTH(A5)&amp;"-"&amp;TEXT(ROW(A4),"0000"),IF(D5="Non",_xlfn.XLOOKUP(B5&amp;C5,B$1:B5&amp;C$1:C5,E$1:E5," "))))</f>
        <v>DJ-2024-10-0004</v>
      </c>
      <c r="F5" s="34" t="s">
        <v>135</v>
      </c>
      <c r="G5" s="35">
        <f>IF(ISNA(IF(ISNA(VLOOKUP(E5,B$2:$G6,4,FALSE))=TRUE,VLOOKUP(F5,'Grille tarifaire'!$B$2:$F$64,5,FALSE),"")),"",IF(ISNA(VLOOKUP(E5,B$2:$G6,4,FALSE))=TRUE,VLOOKUP(F5,'Grille tarifaire'!$B$2:$F$64,5,FALSE),""))</f>
        <v>480</v>
      </c>
      <c r="H5" s="32" t="s">
        <v>136</v>
      </c>
      <c r="I5" s="35">
        <f>IF(ISNA(IF(ISNA(VLOOKUP(E5,D$2:$I6,6,FALSE))=TRUE,VLOOKUP(H5,'Grille tarifaire'!$B$2:$F$64,5,FALSE),"")),"",IF(ISNA(VLOOKUP(E5,D$2:$I6,6,FALSE))=TRUE,VLOOKUP(H5,'Grille tarifaire'!$B$2:$F$64,5,FALSE),""))</f>
        <v>480</v>
      </c>
      <c r="J5" s="32" t="s">
        <v>139</v>
      </c>
      <c r="K5" s="35">
        <f>IF(ISNA(IF(ISNA(VLOOKUP(E5,B$2:$I6,4,FALSE))=TRUE,VLOOKUP(J5,'Grille tarifaire'!$B$2:$F$64,5,FALSE),"")),"",IF(ISNA(VLOOKUP(E5,B$2:$I6,4,FALSE))=TRUE,VLOOKUP(J5,'Grille tarifaire'!$B$2:$F$64,5,FALSE),""))</f>
        <v>720</v>
      </c>
      <c r="L5" s="32"/>
      <c r="M5" s="35" t="str">
        <f>IF(ISNA(IF(ISNA(VLOOKUP(G5,D$2:$I6,4,FALSE))=TRUE,VLOOKUP(L5,'Grille tarifaire'!$B$2:$F$64,5,FALSE),"")),"",IF(ISNA(VLOOKUP(G5,D$2:$I6,4,FALSE))=TRUE,VLOOKUP(L5,'Grille tarifaire'!$B$2:$F$64,5,FALSE),""))</f>
        <v/>
      </c>
      <c r="N5" s="44">
        <f t="shared" si="1"/>
        <v>1680</v>
      </c>
      <c r="O5" s="12" t="s">
        <v>171</v>
      </c>
      <c r="P5" s="8">
        <f>IF(COUNTBLANK(E5)=0,COUNTIF(E$2:E5,E5),"")</f>
        <v>1</v>
      </c>
      <c r="Q5" s="64" t="str">
        <f t="shared" si="0"/>
        <v>5</v>
      </c>
      <c r="R5" s="46"/>
    </row>
    <row r="6" spans="1:18" s="3" customFormat="1" ht="15" customHeight="1" x14ac:dyDescent="0.2">
      <c r="A6" s="63">
        <v>45575</v>
      </c>
      <c r="B6" s="39" t="s">
        <v>31</v>
      </c>
      <c r="C6" s="40" t="s">
        <v>161</v>
      </c>
      <c r="D6" s="27" t="str">
        <f>IF(COUNTA(A6:C6)&gt;0,IF(COUNTIFS(A$2:A5,A6,B$2:B5,B6,C$2:C5,C6)&gt;0,"Non","Oui"),"")</f>
        <v>Oui</v>
      </c>
      <c r="E6" s="33" t="str" cm="1">
        <f t="array" ref="E6">IF(COUNTBLANK(B6)=1,"",IF(D6="Oui",MID(B6,1,1)&amp;MID(C6,1,1)&amp;"-"&amp;YEAR(A6)&amp;"-"&amp;MONTH(A6)&amp;"-"&amp;TEXT(ROW(A5),"0000"),IF(D6="Non",_xlfn.XLOOKUP(B6&amp;C6,B$1:B6&amp;C$1:C6,E$1:E6," "))))</f>
        <v>DP-2024-10-0005</v>
      </c>
      <c r="F6" s="34" t="s">
        <v>139</v>
      </c>
      <c r="G6" s="35">
        <f>IF(ISNA(IF(ISNA(VLOOKUP(E6,B$2:$G7,4,FALSE))=TRUE,VLOOKUP(F6,'Grille tarifaire'!$B$2:$F$64,5,FALSE),"")),"",IF(ISNA(VLOOKUP(E6,B$2:$G7,4,FALSE))=TRUE,VLOOKUP(F6,'Grille tarifaire'!$B$2:$F$64,5,FALSE),""))</f>
        <v>720</v>
      </c>
      <c r="H6" s="32"/>
      <c r="I6" s="35" t="str">
        <f>IF(ISNA(IF(ISNA(VLOOKUP(E6,D$2:$I7,6,FALSE))=TRUE,VLOOKUP(H6,'Grille tarifaire'!$B$2:$F$64,5,FALSE),"")),"",IF(ISNA(VLOOKUP(E6,D$2:$I7,6,FALSE))=TRUE,VLOOKUP(H6,'Grille tarifaire'!$B$2:$F$64,5,FALSE),""))</f>
        <v/>
      </c>
      <c r="J6" s="32"/>
      <c r="K6" s="35" t="str">
        <f>IF(ISNA(IF(ISNA(VLOOKUP(E6,B$2:$I7,4,FALSE))=TRUE,VLOOKUP(J6,'Grille tarifaire'!$B$2:$F$64,5,FALSE),"")),"",IF(ISNA(VLOOKUP(E6,B$2:$I7,4,FALSE))=TRUE,VLOOKUP(J6,'Grille tarifaire'!$B$2:$F$64,5,FALSE),""))</f>
        <v/>
      </c>
      <c r="L6" s="32"/>
      <c r="M6" s="35" t="str">
        <f>IF(ISNA(IF(ISNA(VLOOKUP(G6,D$2:$I7,4,FALSE))=TRUE,VLOOKUP(L6,'Grille tarifaire'!$B$2:$F$64,5,FALSE),"")),"",IF(ISNA(VLOOKUP(G6,D$2:$I7,4,FALSE))=TRUE,VLOOKUP(L6,'Grille tarifaire'!$B$2:$F$64,5,FALSE),""))</f>
        <v/>
      </c>
      <c r="N6" s="44">
        <f t="shared" si="1"/>
        <v>720</v>
      </c>
      <c r="O6" s="12" t="s">
        <v>170</v>
      </c>
      <c r="P6" s="8">
        <f>IF(COUNTBLANK(E6)=0,COUNTIF(E$2:E6,E6),"")</f>
        <v>1</v>
      </c>
      <c r="Q6" s="64" t="str">
        <f t="shared" si="0"/>
        <v>5</v>
      </c>
    </row>
    <row r="7" spans="1:18" s="3" customFormat="1" ht="15" customHeight="1" x14ac:dyDescent="0.2">
      <c r="A7" s="63">
        <v>45575</v>
      </c>
      <c r="B7" s="39" t="s">
        <v>34</v>
      </c>
      <c r="C7" s="40" t="s">
        <v>26</v>
      </c>
      <c r="D7" s="27" t="s">
        <v>30</v>
      </c>
      <c r="E7" s="33" t="str" cm="1">
        <f t="array" ref="E7">IF(COUNTBLANK(B7)=1,"",IF(D7="Oui",MID(B7,1,1)&amp;MID(C7,1,1)&amp;"-"&amp;YEAR(A7)&amp;"-"&amp;MONTH(A7)&amp;"-"&amp;TEXT(ROW(A6),"0000"),IF(D7="Non",_xlfn.XLOOKUP(B7&amp;C7,B$1:B7&amp;C$1:C7,E$1:E7," "))))</f>
        <v>DJ-2024-10-0004</v>
      </c>
      <c r="F7" s="34" t="s">
        <v>135</v>
      </c>
      <c r="G7" s="35">
        <f>IF(ISNA(IF(ISNA(VLOOKUP(E7,B$2:$G8,4,FALSE))=TRUE,VLOOKUP(F7,'Grille tarifaire'!$B$2:$F$64,5,FALSE),"")),"",IF(ISNA(VLOOKUP(E7,B$2:$G8,4,FALSE))=TRUE,VLOOKUP(F7,'Grille tarifaire'!$B$2:$F$64,5,FALSE),""))</f>
        <v>480</v>
      </c>
      <c r="H7" s="32" t="s">
        <v>136</v>
      </c>
      <c r="I7" s="35">
        <f>IF(ISNA(IF(ISNA(VLOOKUP(E7,D$2:$I8,6,FALSE))=TRUE,VLOOKUP(H7,'Grille tarifaire'!$B$2:$F$64,5,FALSE),"")),"",IF(ISNA(VLOOKUP(E7,D$2:$I8,6,FALSE))=TRUE,VLOOKUP(H7,'Grille tarifaire'!$B$2:$F$64,5,FALSE),""))</f>
        <v>480</v>
      </c>
      <c r="J7" s="32" t="s">
        <v>139</v>
      </c>
      <c r="K7" s="35">
        <f>IF(ISNA(IF(ISNA(VLOOKUP(E7,B$2:$I8,4,FALSE))=TRUE,VLOOKUP(J7,'Grille tarifaire'!$B$2:$F$64,5,FALSE),"")),"",IF(ISNA(VLOOKUP(E7,B$2:$I8,4,FALSE))=TRUE,VLOOKUP(J7,'Grille tarifaire'!$B$2:$F$64,5,FALSE),""))</f>
        <v>720</v>
      </c>
      <c r="L7" s="32"/>
      <c r="M7" s="35" t="str">
        <f>IF(ISNA(IF(ISNA(VLOOKUP(G7,D$2:$I8,4,FALSE))=TRUE,VLOOKUP(L7,'Grille tarifaire'!$B$2:$F$64,5,FALSE),"")),"",IF(ISNA(VLOOKUP(G7,D$2:$I8,4,FALSE))=TRUE,VLOOKUP(L7,'Grille tarifaire'!$B$2:$F$64,5,FALSE),""))</f>
        <v/>
      </c>
      <c r="N7" s="44">
        <f t="shared" si="1"/>
        <v>1680</v>
      </c>
      <c r="O7" s="8" t="s">
        <v>168</v>
      </c>
      <c r="P7" s="8">
        <f>IF(COUNTBLANK(E7)=0,COUNTIF(E$2:E7,E7),"")</f>
        <v>2</v>
      </c>
      <c r="Q7" s="64" t="str">
        <f t="shared" si="0"/>
        <v>5</v>
      </c>
    </row>
    <row r="8" spans="1:18" s="3" customFormat="1" ht="15" customHeight="1" x14ac:dyDescent="0.2">
      <c r="A8" s="63">
        <v>45575</v>
      </c>
      <c r="B8" s="39" t="s">
        <v>27</v>
      </c>
      <c r="C8" s="40" t="s">
        <v>28</v>
      </c>
      <c r="D8" s="27" t="s">
        <v>30</v>
      </c>
      <c r="E8" s="33" t="str" cm="1">
        <f t="array" ref="E8">IF(COUNTBLANK(B8)=1,"",IF(D8="Oui",MID(B8,1,1)&amp;MID(C8,1,1)&amp;"-"&amp;YEAR(A8)&amp;"-"&amp;MONTH(A8)&amp;"-"&amp;TEXT(ROW(A7),"0000"),IF(D8="Non",_xlfn.XLOOKUP(B8&amp;C8,B$1:B8&amp;C$1:C8,E$1:E8," "))))</f>
        <v>JC-2024-10-0002</v>
      </c>
      <c r="F8" s="34" t="s">
        <v>123</v>
      </c>
      <c r="G8" s="35">
        <f>IF(ISNA(IF(ISNA(VLOOKUP(E8,B$2:$G9,4,FALSE))=TRUE,VLOOKUP(F8,'Grille tarifaire'!$B$2:$F$64,5,FALSE),"")),"",IF(ISNA(VLOOKUP(E8,B$2:$G9,4,FALSE))=TRUE,VLOOKUP(F8,'Grille tarifaire'!$B$2:$F$64,5,FALSE),""))</f>
        <v>800</v>
      </c>
      <c r="H8" s="32"/>
      <c r="I8" s="35" t="str">
        <f>IF(ISNA(IF(ISNA(VLOOKUP(E8,D$2:$I9,6,FALSE))=TRUE,VLOOKUP(H8,'Grille tarifaire'!$B$2:$F$64,5,FALSE),"")),"",IF(ISNA(VLOOKUP(E8,D$2:$I9,6,FALSE))=TRUE,VLOOKUP(H8,'Grille tarifaire'!$B$2:$F$64,5,FALSE),""))</f>
        <v/>
      </c>
      <c r="J8" s="32"/>
      <c r="K8" s="35" t="str">
        <f>IF(ISNA(IF(ISNA(VLOOKUP(E8,B$2:$I9,4,FALSE))=TRUE,VLOOKUP(J8,'Grille tarifaire'!$B$2:$F$64,5,FALSE),"")),"",IF(ISNA(VLOOKUP(E8,B$2:$I9,4,FALSE))=TRUE,VLOOKUP(J8,'Grille tarifaire'!$B$2:$F$64,5,FALSE),""))</f>
        <v/>
      </c>
      <c r="L8" s="32"/>
      <c r="M8" s="35" t="str">
        <f>IF(ISNA(IF(ISNA(VLOOKUP(G8,D$2:$I9,4,FALSE))=TRUE,VLOOKUP(L8,'Grille tarifaire'!$B$2:$F$64,5,FALSE),"")),"",IF(ISNA(VLOOKUP(G8,D$2:$I9,4,FALSE))=TRUE,VLOOKUP(L8,'Grille tarifaire'!$B$2:$F$64,5,FALSE),""))</f>
        <v/>
      </c>
      <c r="N8" s="44">
        <f t="shared" si="1"/>
        <v>800</v>
      </c>
      <c r="O8" s="8" t="s">
        <v>168</v>
      </c>
      <c r="P8" s="8">
        <f>IF(COUNTBLANK(E8)=0,COUNTIF(E$2:E8,E8),"")</f>
        <v>3</v>
      </c>
      <c r="Q8" s="64" t="str">
        <f t="shared" si="0"/>
        <v>5</v>
      </c>
    </row>
    <row r="9" spans="1:18" s="3" customFormat="1" ht="15" customHeight="1" x14ac:dyDescent="0.2">
      <c r="A9" s="76">
        <v>45576</v>
      </c>
      <c r="B9" s="77" t="s">
        <v>27</v>
      </c>
      <c r="C9" s="78" t="s">
        <v>28</v>
      </c>
      <c r="D9" s="79" t="s">
        <v>30</v>
      </c>
      <c r="E9" s="80" t="str" cm="1">
        <f t="array" ref="E9">IF(COUNTBLANK(B9)=1,"",IF(D9="Oui",MID(B9,1,1)&amp;MID(C9,1,1)&amp;"-"&amp;YEAR(A9)&amp;"-"&amp;MONTH(A9)&amp;"-"&amp;TEXT(ROW(A8),"0000"),IF(D9="Non",_xlfn.XLOOKUP(B9&amp;C9,B$1:B9&amp;C$1:C9,E$1:E9," "))))</f>
        <v>JC-2024-10-0002</v>
      </c>
      <c r="F9" s="81" t="s">
        <v>123</v>
      </c>
      <c r="G9" s="82">
        <f>IF(ISNA(IF(ISNA(VLOOKUP(E9,B$2:$G9,4,FALSE))=TRUE,VLOOKUP(F9,'Grille tarifaire'!$B$2:$F$64,5,FALSE),"")),"",IF(ISNA(VLOOKUP(E9,B$2:$G9,4,FALSE))=TRUE,VLOOKUP(F9,'Grille tarifaire'!$B$2:$F$64,5,FALSE),""))</f>
        <v>800</v>
      </c>
      <c r="H9" s="83"/>
      <c r="I9" s="82" t="str">
        <f>IF(ISNA(IF(ISNA(VLOOKUP(E9,D$2:$I9,6,FALSE))=TRUE,VLOOKUP(H9,'Grille tarifaire'!$B$2:$F$64,5,FALSE),"")),"",IF(ISNA(VLOOKUP(E9,D$2:$I9,6,FALSE))=TRUE,VLOOKUP(H9,'Grille tarifaire'!$B$2:$F$64,5,FALSE),""))</f>
        <v/>
      </c>
      <c r="J9" s="83" t="str">
        <f t="shared" ref="J9" si="2">IFERROR(I9/S9,"")</f>
        <v/>
      </c>
      <c r="K9" s="82" t="str">
        <f>IF(ISNA(IF(ISNA(VLOOKUP(E9,B$2:$I9,4,FALSE))=TRUE,VLOOKUP(J9,'Grille tarifaire'!$B$2:$F$64,5,FALSE),"")),"",IF(ISNA(VLOOKUP(E9,B$2:$I9,4,FALSE))=TRUE,VLOOKUP(J9,'Grille tarifaire'!$B$2:$F$64,5,FALSE),""))</f>
        <v/>
      </c>
      <c r="L9" s="83" t="str">
        <f t="shared" ref="L9" si="3">IFERROR(K9/U9,"")</f>
        <v/>
      </c>
      <c r="M9" s="82" t="str">
        <f>IF(ISNA(IF(ISNA(VLOOKUP(G9,D$2:$I9,4,FALSE))=TRUE,VLOOKUP(L9,'Grille tarifaire'!$B$2:$F$64,5,FALSE),"")),"",IF(ISNA(VLOOKUP(G9,D$2:$I9,4,FALSE))=TRUE,VLOOKUP(L9,'Grille tarifaire'!$B$2:$F$64,5,FALSE),""))</f>
        <v/>
      </c>
      <c r="N9" s="84">
        <f t="shared" si="1"/>
        <v>800</v>
      </c>
      <c r="O9" s="85" t="s">
        <v>170</v>
      </c>
      <c r="P9" s="86">
        <f>IF(COUNTBLANK(E9)=0,COUNTIF(E$2:E9,E9),"")</f>
        <v>4</v>
      </c>
      <c r="Q9" s="87" t="str">
        <f t="shared" si="0"/>
        <v>5</v>
      </c>
    </row>
    <row r="10" spans="1:18" s="2" customFormat="1" ht="15" customHeight="1" x14ac:dyDescent="0.2">
      <c r="A10" s="7"/>
      <c r="G10" s="7"/>
      <c r="H10" s="7"/>
      <c r="I10" s="7"/>
      <c r="J10" s="7"/>
      <c r="K10" s="7"/>
      <c r="L10" s="7"/>
      <c r="M10" s="7"/>
      <c r="N10" s="7"/>
    </row>
    <row r="11" spans="1:18" s="2" customFormat="1" ht="15" customHeight="1" x14ac:dyDescent="0.2">
      <c r="A11" s="7"/>
      <c r="G11" s="7"/>
      <c r="H11" s="7"/>
      <c r="I11" s="7"/>
      <c r="J11" s="7"/>
      <c r="K11" s="7"/>
      <c r="L11" s="7"/>
      <c r="M11" s="7"/>
      <c r="N11" s="7"/>
    </row>
    <row r="12" spans="1:18" s="2" customFormat="1" ht="15" customHeight="1" x14ac:dyDescent="0.2">
      <c r="A12" s="7"/>
      <c r="G12" s="7"/>
      <c r="H12" s="7"/>
      <c r="I12" s="7"/>
      <c r="J12" s="7"/>
      <c r="K12" s="7"/>
      <c r="L12" s="7"/>
      <c r="M12" s="7"/>
      <c r="N12" s="7"/>
    </row>
    <row r="13" spans="1:18" s="2" customFormat="1" ht="15" customHeight="1" x14ac:dyDescent="0.2">
      <c r="A13" s="7"/>
      <c r="G13" s="7"/>
      <c r="H13" s="7"/>
      <c r="I13" s="7"/>
      <c r="J13" s="7"/>
      <c r="K13" s="7"/>
      <c r="L13" s="7"/>
      <c r="M13" s="7"/>
      <c r="N13" s="7"/>
    </row>
    <row r="14" spans="1:18" s="2" customFormat="1" ht="15" customHeight="1" x14ac:dyDescent="0.2">
      <c r="A14" s="7"/>
      <c r="G14" s="7"/>
      <c r="H14" s="7"/>
      <c r="I14" s="7"/>
      <c r="J14" s="7"/>
      <c r="K14" s="7"/>
      <c r="L14" s="7"/>
      <c r="M14" s="7"/>
      <c r="N14" s="7"/>
    </row>
    <row r="15" spans="1:18" s="2" customFormat="1" ht="15" customHeight="1" x14ac:dyDescent="0.2">
      <c r="A15" s="7"/>
      <c r="G15" s="7"/>
      <c r="H15" s="7"/>
      <c r="I15" s="7"/>
      <c r="J15" s="7"/>
      <c r="K15" s="7"/>
      <c r="L15" s="7"/>
      <c r="M15" s="7"/>
      <c r="N15" s="7"/>
    </row>
    <row r="16" spans="1:18" s="2" customFormat="1" ht="15" customHeight="1" x14ac:dyDescent="0.2">
      <c r="A16" s="7"/>
      <c r="G16" s="7"/>
      <c r="H16" s="7"/>
      <c r="I16" s="7"/>
      <c r="J16" s="7"/>
      <c r="K16" s="7"/>
      <c r="L16" s="7"/>
      <c r="M16" s="7"/>
      <c r="N16" s="7"/>
    </row>
    <row r="17" spans="1:14" s="2" customFormat="1" ht="15" customHeight="1" x14ac:dyDescent="0.2">
      <c r="A17" s="7"/>
      <c r="G17" s="7"/>
      <c r="H17" s="7"/>
      <c r="I17" s="7"/>
      <c r="J17" s="7"/>
      <c r="K17" s="7"/>
      <c r="L17" s="7"/>
      <c r="M17" s="7"/>
      <c r="N17" s="7"/>
    </row>
    <row r="18" spans="1:14" s="2" customFormat="1" ht="15" customHeight="1" x14ac:dyDescent="0.2">
      <c r="A18" s="7"/>
      <c r="G18" s="7"/>
      <c r="H18" s="7"/>
      <c r="I18" s="7"/>
      <c r="J18" s="7"/>
      <c r="K18" s="7"/>
      <c r="L18" s="7"/>
      <c r="M18" s="7"/>
      <c r="N18" s="7"/>
    </row>
    <row r="19" spans="1:14" s="2" customFormat="1" ht="15" customHeight="1" x14ac:dyDescent="0.2">
      <c r="A19" s="7"/>
      <c r="G19" s="7"/>
      <c r="H19" s="7"/>
      <c r="I19" s="7"/>
      <c r="J19" s="7"/>
      <c r="K19" s="7"/>
      <c r="L19" s="7"/>
      <c r="M19" s="7"/>
      <c r="N19" s="7"/>
    </row>
    <row r="20" spans="1:14" s="2" customFormat="1" ht="15" customHeight="1" x14ac:dyDescent="0.2">
      <c r="A20" s="7"/>
      <c r="G20" s="7"/>
      <c r="H20" s="7"/>
      <c r="I20" s="7"/>
      <c r="J20" s="7"/>
      <c r="K20" s="7"/>
      <c r="L20" s="7"/>
      <c r="M20" s="7"/>
      <c r="N20" s="7"/>
    </row>
    <row r="21" spans="1:14" s="2" customFormat="1" ht="15" customHeight="1" x14ac:dyDescent="0.2">
      <c r="A21" s="7"/>
      <c r="G21" s="7"/>
      <c r="H21" s="7"/>
      <c r="I21" s="7"/>
      <c r="J21" s="7"/>
      <c r="K21" s="7"/>
      <c r="L21" s="7"/>
      <c r="M21" s="7"/>
      <c r="N21" s="7"/>
    </row>
    <row r="22" spans="1:14" s="2" customFormat="1" ht="15" customHeight="1" x14ac:dyDescent="0.2">
      <c r="A22" s="7"/>
      <c r="G22" s="7"/>
      <c r="H22" s="7"/>
      <c r="I22" s="7"/>
      <c r="J22" s="7"/>
      <c r="K22" s="7"/>
      <c r="L22" s="7"/>
      <c r="M22" s="7"/>
      <c r="N22" s="7"/>
    </row>
    <row r="23" spans="1:14" s="2" customFormat="1" ht="15" customHeight="1" x14ac:dyDescent="0.2">
      <c r="A23" s="7"/>
      <c r="G23" s="7"/>
      <c r="H23" s="7"/>
      <c r="I23" s="7"/>
      <c r="J23" s="7"/>
      <c r="K23" s="7"/>
      <c r="L23" s="7"/>
      <c r="M23" s="7"/>
      <c r="N23" s="7"/>
    </row>
    <row r="24" spans="1:14" s="2" customFormat="1" ht="15" customHeight="1" x14ac:dyDescent="0.2">
      <c r="A24" s="7"/>
      <c r="G24" s="7"/>
      <c r="H24" s="7"/>
      <c r="I24" s="7"/>
      <c r="J24" s="7"/>
      <c r="K24" s="7"/>
      <c r="L24" s="7"/>
      <c r="M24" s="7"/>
      <c r="N24" s="7"/>
    </row>
    <row r="25" spans="1:14" s="2" customFormat="1" ht="15" customHeight="1" x14ac:dyDescent="0.2">
      <c r="A25" s="7"/>
      <c r="G25" s="7"/>
      <c r="H25" s="7"/>
      <c r="I25" s="7"/>
      <c r="J25" s="7"/>
      <c r="K25" s="7"/>
      <c r="L25" s="7"/>
      <c r="M25" s="7"/>
      <c r="N25" s="7"/>
    </row>
    <row r="26" spans="1:14" s="2" customFormat="1" ht="15" customHeight="1" x14ac:dyDescent="0.2">
      <c r="A26" s="7"/>
      <c r="G26" s="7"/>
      <c r="H26" s="7"/>
      <c r="I26" s="7"/>
      <c r="J26" s="7"/>
      <c r="K26" s="7"/>
      <c r="L26" s="7"/>
      <c r="M26" s="7"/>
      <c r="N26" s="7"/>
    </row>
    <row r="27" spans="1:14" s="2" customFormat="1" ht="15" customHeight="1" x14ac:dyDescent="0.2">
      <c r="A27" s="7"/>
      <c r="G27" s="7"/>
      <c r="H27" s="7"/>
      <c r="I27" s="7"/>
      <c r="J27" s="7"/>
      <c r="K27" s="7"/>
      <c r="L27" s="7"/>
      <c r="M27" s="7"/>
      <c r="N27" s="7"/>
    </row>
    <row r="28" spans="1:14" s="2" customFormat="1" ht="15" customHeight="1" x14ac:dyDescent="0.2">
      <c r="A28" s="7"/>
      <c r="G28" s="7"/>
      <c r="H28" s="7"/>
      <c r="I28" s="7"/>
      <c r="J28" s="7"/>
      <c r="K28" s="7"/>
      <c r="L28" s="7"/>
      <c r="M28" s="7"/>
      <c r="N28" s="7"/>
    </row>
    <row r="29" spans="1:14" s="2" customFormat="1" ht="15" customHeight="1" x14ac:dyDescent="0.2">
      <c r="A29" s="7"/>
      <c r="G29" s="7"/>
      <c r="H29" s="7"/>
      <c r="I29" s="7"/>
      <c r="J29" s="7"/>
      <c r="K29" s="7"/>
      <c r="L29" s="7"/>
      <c r="M29" s="7"/>
      <c r="N29" s="7"/>
    </row>
    <row r="30" spans="1:14" s="2" customFormat="1" ht="15" customHeight="1" x14ac:dyDescent="0.2">
      <c r="A30" s="7"/>
      <c r="G30" s="7"/>
      <c r="H30" s="7"/>
      <c r="I30" s="7"/>
      <c r="J30" s="7"/>
      <c r="K30" s="7"/>
      <c r="L30" s="7"/>
      <c r="M30" s="7"/>
      <c r="N30" s="7"/>
    </row>
    <row r="31" spans="1:14" s="2" customFormat="1" ht="15" customHeight="1" x14ac:dyDescent="0.2">
      <c r="A31" s="7"/>
      <c r="G31" s="7"/>
      <c r="H31" s="7"/>
      <c r="I31" s="7"/>
      <c r="J31" s="7"/>
      <c r="K31" s="7"/>
      <c r="L31" s="7"/>
      <c r="M31" s="7"/>
      <c r="N31" s="7"/>
    </row>
    <row r="32" spans="1:14" s="2" customFormat="1" ht="15" customHeight="1" x14ac:dyDescent="0.2">
      <c r="A32" s="7"/>
      <c r="G32" s="7"/>
      <c r="H32" s="7"/>
      <c r="I32" s="7"/>
      <c r="J32" s="7"/>
      <c r="K32" s="7"/>
      <c r="L32" s="7"/>
      <c r="M32" s="7"/>
      <c r="N32" s="7"/>
    </row>
    <row r="33" spans="1:14" s="2" customFormat="1" ht="15" customHeight="1" x14ac:dyDescent="0.2">
      <c r="A33" s="7"/>
      <c r="G33" s="7"/>
      <c r="H33" s="7"/>
      <c r="I33" s="7"/>
      <c r="J33" s="7"/>
      <c r="K33" s="7"/>
      <c r="L33" s="7"/>
      <c r="M33" s="7"/>
      <c r="N33" s="7"/>
    </row>
    <row r="34" spans="1:14" s="2" customFormat="1" ht="15" customHeight="1" x14ac:dyDescent="0.2">
      <c r="A34" s="7"/>
      <c r="G34" s="7"/>
      <c r="H34" s="7"/>
      <c r="I34" s="7"/>
      <c r="J34" s="7"/>
      <c r="K34" s="7"/>
      <c r="L34" s="7"/>
      <c r="M34" s="7"/>
      <c r="N34" s="7"/>
    </row>
    <row r="35" spans="1:14" s="2" customFormat="1" ht="15" customHeight="1" x14ac:dyDescent="0.2">
      <c r="A35" s="7"/>
      <c r="G35" s="7"/>
      <c r="H35" s="7"/>
      <c r="I35" s="7"/>
      <c r="J35" s="7"/>
      <c r="K35" s="7"/>
      <c r="L35" s="7"/>
      <c r="M35" s="7"/>
      <c r="N35" s="7"/>
    </row>
    <row r="36" spans="1:14" s="2" customFormat="1" ht="15" customHeight="1" x14ac:dyDescent="0.2">
      <c r="A36" s="7"/>
      <c r="G36" s="7"/>
      <c r="H36" s="7"/>
      <c r="I36" s="7"/>
      <c r="J36" s="7"/>
      <c r="K36" s="7"/>
      <c r="L36" s="7"/>
      <c r="M36" s="7"/>
      <c r="N36" s="7"/>
    </row>
    <row r="37" spans="1:14" s="2" customFormat="1" ht="15" customHeight="1" x14ac:dyDescent="0.2">
      <c r="A37" s="7"/>
      <c r="G37" s="7"/>
      <c r="H37" s="7"/>
      <c r="I37" s="7"/>
      <c r="J37" s="7"/>
      <c r="K37" s="7"/>
      <c r="L37" s="7"/>
      <c r="M37" s="7"/>
      <c r="N37" s="7"/>
    </row>
    <row r="38" spans="1:14" s="2" customFormat="1" ht="15" customHeight="1" x14ac:dyDescent="0.2">
      <c r="A38" s="7"/>
      <c r="G38" s="7"/>
      <c r="H38" s="7"/>
      <c r="I38" s="7"/>
      <c r="J38" s="7"/>
      <c r="K38" s="7"/>
      <c r="L38" s="7"/>
      <c r="M38" s="7"/>
      <c r="N38" s="7"/>
    </row>
    <row r="39" spans="1:14" s="2" customFormat="1" ht="15" customHeight="1" x14ac:dyDescent="0.2">
      <c r="A39" s="7"/>
      <c r="G39" s="7"/>
      <c r="H39" s="7"/>
      <c r="I39" s="7"/>
      <c r="J39" s="7"/>
      <c r="K39" s="7"/>
      <c r="L39" s="7"/>
      <c r="M39" s="7"/>
      <c r="N39" s="7"/>
    </row>
    <row r="40" spans="1:14" s="2" customFormat="1" ht="15" customHeight="1" x14ac:dyDescent="0.2">
      <c r="A40" s="7"/>
      <c r="G40" s="7"/>
      <c r="H40" s="7"/>
      <c r="I40" s="7"/>
      <c r="J40" s="7"/>
      <c r="K40" s="7"/>
      <c r="L40" s="7"/>
      <c r="M40" s="7"/>
      <c r="N40" s="7"/>
    </row>
    <row r="41" spans="1:14" s="2" customFormat="1" ht="15" customHeight="1" x14ac:dyDescent="0.2">
      <c r="A41" s="7"/>
      <c r="G41" s="7"/>
      <c r="H41" s="7"/>
      <c r="I41" s="7"/>
      <c r="J41" s="7"/>
      <c r="K41" s="7"/>
      <c r="L41" s="7"/>
      <c r="M41" s="7"/>
      <c r="N41" s="7"/>
    </row>
    <row r="42" spans="1:14" s="2" customFormat="1" ht="15" customHeight="1" x14ac:dyDescent="0.2">
      <c r="A42" s="7"/>
      <c r="G42" s="7"/>
      <c r="H42" s="7"/>
      <c r="I42" s="7"/>
      <c r="J42" s="7"/>
      <c r="K42" s="7"/>
      <c r="L42" s="7"/>
      <c r="M42" s="7"/>
      <c r="N42" s="7"/>
    </row>
    <row r="43" spans="1:14" s="2" customFormat="1" ht="15" customHeight="1" x14ac:dyDescent="0.2">
      <c r="A43" s="7"/>
      <c r="G43" s="7"/>
      <c r="H43" s="7"/>
      <c r="I43" s="7"/>
      <c r="J43" s="7"/>
      <c r="K43" s="7"/>
      <c r="L43" s="7"/>
      <c r="M43" s="7"/>
      <c r="N43" s="7"/>
    </row>
    <row r="44" spans="1:14" s="2" customFormat="1" ht="15" customHeight="1" x14ac:dyDescent="0.2">
      <c r="A44" s="7"/>
      <c r="G44" s="7"/>
      <c r="H44" s="7"/>
      <c r="I44" s="7"/>
      <c r="J44" s="7"/>
      <c r="K44" s="7"/>
      <c r="L44" s="7"/>
      <c r="M44" s="7"/>
      <c r="N44" s="7"/>
    </row>
    <row r="45" spans="1:14" s="2" customFormat="1" ht="15" customHeight="1" x14ac:dyDescent="0.2">
      <c r="A45" s="7"/>
      <c r="G45" s="7"/>
      <c r="H45" s="7"/>
      <c r="I45" s="7"/>
      <c r="J45" s="7"/>
      <c r="K45" s="7"/>
      <c r="L45" s="7"/>
      <c r="M45" s="7"/>
      <c r="N45" s="7"/>
    </row>
    <row r="46" spans="1:14" s="2" customFormat="1" ht="15" customHeight="1" x14ac:dyDescent="0.2">
      <c r="A46" s="7"/>
      <c r="G46" s="7"/>
      <c r="H46" s="7"/>
      <c r="I46" s="7"/>
      <c r="J46" s="7"/>
      <c r="K46" s="7"/>
      <c r="L46" s="7"/>
      <c r="M46" s="7"/>
      <c r="N46" s="7"/>
    </row>
    <row r="47" spans="1:14" s="2" customFormat="1" ht="15" customHeight="1" x14ac:dyDescent="0.2">
      <c r="A47" s="7"/>
      <c r="G47" s="7"/>
      <c r="H47" s="7"/>
      <c r="I47" s="7"/>
      <c r="J47" s="7"/>
      <c r="K47" s="7"/>
      <c r="L47" s="7"/>
      <c r="M47" s="7"/>
      <c r="N47" s="7"/>
    </row>
    <row r="48" spans="1:14" s="2" customFormat="1" ht="15" customHeight="1" x14ac:dyDescent="0.2">
      <c r="A48" s="7"/>
      <c r="G48" s="7"/>
      <c r="H48" s="7"/>
      <c r="I48" s="7"/>
      <c r="J48" s="7"/>
      <c r="K48" s="7"/>
      <c r="L48" s="7"/>
      <c r="M48" s="7"/>
      <c r="N48" s="7"/>
    </row>
    <row r="49" spans="1:14" s="2" customFormat="1" ht="15" customHeight="1" x14ac:dyDescent="0.2">
      <c r="A49" s="7"/>
      <c r="G49" s="7"/>
      <c r="H49" s="7"/>
      <c r="I49" s="7"/>
      <c r="J49" s="7"/>
      <c r="K49" s="7"/>
      <c r="L49" s="7"/>
      <c r="M49" s="7"/>
      <c r="N49" s="7"/>
    </row>
    <row r="50" spans="1:14" s="2" customFormat="1" ht="15" customHeight="1" x14ac:dyDescent="0.2">
      <c r="A50" s="7"/>
      <c r="G50" s="7"/>
      <c r="H50" s="7"/>
      <c r="I50" s="7"/>
      <c r="J50" s="7"/>
      <c r="K50" s="7"/>
      <c r="L50" s="7"/>
      <c r="M50" s="7"/>
      <c r="N50" s="7"/>
    </row>
    <row r="51" spans="1:14" s="2" customFormat="1" ht="15" customHeight="1" x14ac:dyDescent="0.2">
      <c r="A51" s="7"/>
      <c r="G51" s="7"/>
      <c r="H51" s="7"/>
      <c r="I51" s="7"/>
      <c r="J51" s="7"/>
      <c r="K51" s="7"/>
      <c r="L51" s="7"/>
      <c r="M51" s="7"/>
      <c r="N51" s="7"/>
    </row>
    <row r="52" spans="1:14" s="2" customFormat="1" ht="15" customHeight="1" x14ac:dyDescent="0.2">
      <c r="A52" s="7"/>
      <c r="G52" s="7"/>
      <c r="H52" s="7"/>
      <c r="I52" s="7"/>
      <c r="J52" s="7"/>
      <c r="K52" s="7"/>
      <c r="L52" s="7"/>
      <c r="M52" s="7"/>
      <c r="N52" s="7"/>
    </row>
    <row r="53" spans="1:14" s="2" customFormat="1" ht="15" customHeight="1" x14ac:dyDescent="0.2">
      <c r="A53" s="7"/>
      <c r="G53" s="7"/>
      <c r="H53" s="7"/>
      <c r="I53" s="7"/>
      <c r="J53" s="7"/>
      <c r="K53" s="7"/>
      <c r="L53" s="7"/>
      <c r="M53" s="7"/>
      <c r="N53" s="7"/>
    </row>
    <row r="54" spans="1:14" s="2" customFormat="1" ht="15" customHeight="1" x14ac:dyDescent="0.2">
      <c r="A54" s="7"/>
      <c r="G54" s="7"/>
      <c r="H54" s="7"/>
      <c r="I54" s="7"/>
      <c r="J54" s="7"/>
      <c r="K54" s="7"/>
      <c r="L54" s="7"/>
      <c r="M54" s="7"/>
      <c r="N54" s="7"/>
    </row>
    <row r="55" spans="1:14" s="2" customFormat="1" ht="15" customHeight="1" x14ac:dyDescent="0.2">
      <c r="A55" s="7"/>
      <c r="G55" s="7"/>
      <c r="H55" s="7"/>
      <c r="I55" s="7"/>
      <c r="J55" s="7"/>
      <c r="K55" s="7"/>
      <c r="L55" s="7"/>
      <c r="M55" s="7"/>
      <c r="N55" s="7"/>
    </row>
    <row r="56" spans="1:14" s="2" customFormat="1" ht="15" customHeight="1" x14ac:dyDescent="0.2">
      <c r="A56" s="7"/>
      <c r="G56" s="7"/>
      <c r="H56" s="7"/>
      <c r="I56" s="7"/>
      <c r="J56" s="7"/>
      <c r="K56" s="7"/>
      <c r="L56" s="7"/>
      <c r="M56" s="7"/>
      <c r="N56" s="7"/>
    </row>
    <row r="57" spans="1:14" s="2" customFormat="1" ht="15" customHeight="1" x14ac:dyDescent="0.2">
      <c r="A57" s="7"/>
      <c r="G57" s="7"/>
      <c r="H57" s="7"/>
      <c r="I57" s="7"/>
      <c r="J57" s="7"/>
      <c r="K57" s="7"/>
      <c r="L57" s="7"/>
      <c r="M57" s="7"/>
      <c r="N57" s="7"/>
    </row>
    <row r="58" spans="1:14" s="2" customFormat="1" ht="15" customHeight="1" x14ac:dyDescent="0.2">
      <c r="A58" s="7"/>
      <c r="G58" s="7"/>
      <c r="H58" s="7"/>
      <c r="I58" s="7"/>
      <c r="J58" s="7"/>
      <c r="K58" s="7"/>
      <c r="L58" s="7"/>
      <c r="M58" s="7"/>
      <c r="N58" s="7"/>
    </row>
    <row r="59" spans="1:14" s="2" customFormat="1" ht="15" customHeight="1" x14ac:dyDescent="0.2">
      <c r="A59" s="7"/>
      <c r="G59" s="7"/>
      <c r="H59" s="7"/>
      <c r="I59" s="7"/>
      <c r="J59" s="7"/>
      <c r="K59" s="7"/>
      <c r="L59" s="7"/>
      <c r="M59" s="7"/>
      <c r="N59" s="7"/>
    </row>
    <row r="60" spans="1:14" s="2" customFormat="1" ht="15" customHeight="1" x14ac:dyDescent="0.2">
      <c r="A60" s="7"/>
      <c r="G60" s="7"/>
      <c r="H60" s="7"/>
      <c r="I60" s="7"/>
      <c r="J60" s="7"/>
      <c r="K60" s="7"/>
      <c r="L60" s="7"/>
      <c r="M60" s="7"/>
      <c r="N60" s="7"/>
    </row>
    <row r="61" spans="1:14" s="2" customFormat="1" ht="15" customHeight="1" x14ac:dyDescent="0.2">
      <c r="A61" s="7"/>
      <c r="G61" s="7"/>
      <c r="H61" s="7"/>
      <c r="I61" s="7"/>
      <c r="J61" s="7"/>
      <c r="K61" s="7"/>
      <c r="L61" s="7"/>
      <c r="M61" s="7"/>
      <c r="N61" s="7"/>
    </row>
    <row r="62" spans="1:14" s="2" customFormat="1" ht="15" customHeight="1" x14ac:dyDescent="0.2">
      <c r="A62" s="7"/>
      <c r="G62" s="7"/>
      <c r="H62" s="7"/>
      <c r="I62" s="7"/>
      <c r="J62" s="7"/>
      <c r="K62" s="7"/>
      <c r="L62" s="7"/>
      <c r="M62" s="7"/>
      <c r="N62" s="7"/>
    </row>
    <row r="63" spans="1:14" s="2" customFormat="1" ht="15" customHeight="1" x14ac:dyDescent="0.2">
      <c r="A63" s="7"/>
      <c r="G63" s="7"/>
      <c r="H63" s="7"/>
      <c r="I63" s="7"/>
      <c r="J63" s="7"/>
      <c r="K63" s="7"/>
      <c r="L63" s="7"/>
      <c r="M63" s="7"/>
      <c r="N63" s="7"/>
    </row>
    <row r="64" spans="1:14" s="2" customFormat="1" ht="15" customHeight="1" x14ac:dyDescent="0.2">
      <c r="A64" s="7"/>
      <c r="G64" s="7"/>
      <c r="H64" s="7"/>
      <c r="I64" s="7"/>
      <c r="J64" s="7"/>
      <c r="K64" s="7"/>
      <c r="L64" s="7"/>
      <c r="M64" s="7"/>
      <c r="N64" s="7"/>
    </row>
    <row r="65" spans="1:14" s="2" customFormat="1" ht="15" customHeight="1" x14ac:dyDescent="0.2">
      <c r="A65" s="7"/>
      <c r="G65" s="7"/>
      <c r="H65" s="7"/>
      <c r="I65" s="7"/>
      <c r="J65" s="7"/>
      <c r="K65" s="7"/>
      <c r="L65" s="7"/>
      <c r="M65" s="7"/>
      <c r="N65" s="7"/>
    </row>
    <row r="66" spans="1:14" s="2" customFormat="1" ht="15" customHeight="1" x14ac:dyDescent="0.2">
      <c r="A66" s="7"/>
      <c r="G66" s="7"/>
      <c r="H66" s="7"/>
      <c r="I66" s="7"/>
      <c r="J66" s="7"/>
      <c r="K66" s="7"/>
      <c r="L66" s="7"/>
      <c r="M66" s="7"/>
      <c r="N66" s="7"/>
    </row>
    <row r="67" spans="1:14" s="2" customFormat="1" ht="15" customHeight="1" x14ac:dyDescent="0.2">
      <c r="A67" s="7"/>
      <c r="G67" s="7"/>
      <c r="H67" s="7"/>
      <c r="I67" s="7"/>
      <c r="J67" s="7"/>
      <c r="K67" s="7"/>
      <c r="L67" s="7"/>
      <c r="M67" s="7"/>
      <c r="N67" s="7"/>
    </row>
    <row r="68" spans="1:14" s="2" customFormat="1" ht="15" customHeight="1" x14ac:dyDescent="0.2">
      <c r="A68" s="7"/>
      <c r="G68" s="7"/>
      <c r="H68" s="7"/>
      <c r="I68" s="7"/>
      <c r="J68" s="7"/>
      <c r="K68" s="7"/>
      <c r="L68" s="7"/>
      <c r="M68" s="7"/>
      <c r="N68" s="7"/>
    </row>
    <row r="69" spans="1:14" s="2" customFormat="1" ht="15" customHeight="1" x14ac:dyDescent="0.2">
      <c r="A69" s="7"/>
      <c r="G69" s="7"/>
      <c r="H69" s="7"/>
      <c r="I69" s="7"/>
      <c r="J69" s="7"/>
      <c r="K69" s="7"/>
      <c r="L69" s="7"/>
      <c r="M69" s="7"/>
      <c r="N69" s="7"/>
    </row>
    <row r="70" spans="1:14" s="2" customFormat="1" ht="15" customHeight="1" x14ac:dyDescent="0.2">
      <c r="A70" s="7"/>
      <c r="G70" s="7"/>
      <c r="H70" s="7"/>
      <c r="I70" s="7"/>
      <c r="J70" s="7"/>
      <c r="K70" s="7"/>
      <c r="L70" s="7"/>
      <c r="M70" s="7"/>
      <c r="N70" s="7"/>
    </row>
    <row r="71" spans="1:14" s="2" customFormat="1" ht="15" customHeight="1" x14ac:dyDescent="0.2">
      <c r="A71" s="7"/>
      <c r="G71" s="7"/>
      <c r="H71" s="7"/>
      <c r="I71" s="7"/>
      <c r="J71" s="7"/>
      <c r="K71" s="7"/>
      <c r="L71" s="7"/>
      <c r="M71" s="7"/>
      <c r="N71" s="7"/>
    </row>
    <row r="72" spans="1:14" s="2" customFormat="1" ht="15" customHeight="1" x14ac:dyDescent="0.2">
      <c r="A72" s="7"/>
      <c r="G72" s="7"/>
      <c r="H72" s="7"/>
      <c r="I72" s="7"/>
      <c r="J72" s="7"/>
      <c r="K72" s="7"/>
      <c r="L72" s="7"/>
      <c r="M72" s="7"/>
      <c r="N72" s="7"/>
    </row>
    <row r="73" spans="1:14" s="2" customFormat="1" ht="15" customHeight="1" x14ac:dyDescent="0.2">
      <c r="A73" s="7"/>
      <c r="G73" s="7"/>
      <c r="H73" s="7"/>
      <c r="I73" s="7"/>
      <c r="J73" s="7"/>
      <c r="K73" s="7"/>
      <c r="L73" s="7"/>
      <c r="M73" s="7"/>
      <c r="N73" s="7"/>
    </row>
    <row r="74" spans="1:14" s="2" customFormat="1" ht="15" customHeight="1" x14ac:dyDescent="0.2">
      <c r="A74" s="7"/>
      <c r="G74" s="7"/>
      <c r="H74" s="7"/>
      <c r="I74" s="7"/>
      <c r="J74" s="7"/>
      <c r="K74" s="7"/>
      <c r="L74" s="7"/>
      <c r="M74" s="7"/>
      <c r="N74" s="7"/>
    </row>
    <row r="75" spans="1:14" s="2" customFormat="1" ht="15" customHeight="1" x14ac:dyDescent="0.2">
      <c r="A75" s="7"/>
      <c r="G75" s="7"/>
      <c r="H75" s="7"/>
      <c r="I75" s="7"/>
      <c r="J75" s="7"/>
      <c r="K75" s="7"/>
      <c r="L75" s="7"/>
      <c r="M75" s="7"/>
      <c r="N75" s="7"/>
    </row>
    <row r="76" spans="1:14" s="2" customFormat="1" ht="15" customHeight="1" x14ac:dyDescent="0.2">
      <c r="A76" s="7"/>
      <c r="G76" s="7"/>
      <c r="H76" s="7"/>
      <c r="I76" s="7"/>
      <c r="J76" s="7"/>
      <c r="K76" s="7"/>
      <c r="L76" s="7"/>
      <c r="M76" s="7"/>
      <c r="N76" s="7"/>
    </row>
    <row r="77" spans="1:14" s="2" customFormat="1" ht="15" customHeight="1" x14ac:dyDescent="0.2">
      <c r="A77" s="7"/>
      <c r="G77" s="7"/>
      <c r="H77" s="7"/>
      <c r="I77" s="7"/>
      <c r="J77" s="7"/>
      <c r="K77" s="7"/>
      <c r="L77" s="7"/>
      <c r="M77" s="7"/>
      <c r="N77" s="7"/>
    </row>
    <row r="78" spans="1:14" s="2" customFormat="1" ht="15" customHeight="1" x14ac:dyDescent="0.2">
      <c r="A78" s="7"/>
      <c r="G78" s="7"/>
      <c r="H78" s="7"/>
      <c r="I78" s="7"/>
      <c r="J78" s="7"/>
      <c r="K78" s="7"/>
      <c r="L78" s="7"/>
      <c r="M78" s="7"/>
      <c r="N78" s="7"/>
    </row>
    <row r="79" spans="1:14" s="2" customFormat="1" ht="15" customHeight="1" x14ac:dyDescent="0.2">
      <c r="A79" s="7"/>
      <c r="G79" s="7"/>
      <c r="H79" s="7"/>
      <c r="I79" s="7"/>
      <c r="J79" s="7"/>
      <c r="K79" s="7"/>
      <c r="L79" s="7"/>
      <c r="M79" s="7"/>
      <c r="N79" s="7"/>
    </row>
    <row r="80" spans="1:14" s="2" customFormat="1" ht="15" customHeight="1" x14ac:dyDescent="0.2">
      <c r="A80" s="7"/>
      <c r="G80" s="7"/>
      <c r="H80" s="7"/>
      <c r="I80" s="7"/>
      <c r="J80" s="7"/>
      <c r="K80" s="7"/>
      <c r="L80" s="7"/>
      <c r="M80" s="7"/>
      <c r="N80" s="7"/>
    </row>
    <row r="81" spans="1:14" s="2" customFormat="1" ht="15" customHeight="1" x14ac:dyDescent="0.2">
      <c r="A81" s="7"/>
      <c r="G81" s="7"/>
      <c r="H81" s="7"/>
      <c r="I81" s="7"/>
      <c r="J81" s="7"/>
      <c r="K81" s="7"/>
      <c r="L81" s="7"/>
      <c r="M81" s="7"/>
      <c r="N81" s="7"/>
    </row>
    <row r="82" spans="1:14" s="2" customFormat="1" ht="15" customHeight="1" x14ac:dyDescent="0.2">
      <c r="A82" s="7"/>
      <c r="G82" s="7"/>
      <c r="H82" s="7"/>
      <c r="I82" s="7"/>
      <c r="J82" s="7"/>
      <c r="K82" s="7"/>
      <c r="L82" s="7"/>
      <c r="M82" s="7"/>
      <c r="N82" s="7"/>
    </row>
    <row r="83" spans="1:14" s="2" customFormat="1" ht="15" customHeight="1" x14ac:dyDescent="0.2">
      <c r="A83" s="7"/>
      <c r="G83" s="7"/>
      <c r="H83" s="7"/>
      <c r="I83" s="7"/>
      <c r="J83" s="7"/>
      <c r="K83" s="7"/>
      <c r="L83" s="7"/>
      <c r="M83" s="7"/>
      <c r="N83" s="7"/>
    </row>
    <row r="84" spans="1:14" s="2" customFormat="1" ht="15" customHeight="1" x14ac:dyDescent="0.2">
      <c r="A84" s="7"/>
      <c r="G84" s="7"/>
      <c r="H84" s="7"/>
      <c r="I84" s="7"/>
      <c r="J84" s="7"/>
      <c r="K84" s="7"/>
      <c r="L84" s="7"/>
      <c r="M84" s="7"/>
      <c r="N84" s="7"/>
    </row>
    <row r="85" spans="1:14" s="2" customFormat="1" ht="15" customHeight="1" x14ac:dyDescent="0.2">
      <c r="A85" s="7"/>
      <c r="G85" s="7"/>
      <c r="H85" s="7"/>
      <c r="I85" s="7"/>
      <c r="J85" s="7"/>
      <c r="K85" s="7"/>
      <c r="L85" s="7"/>
      <c r="M85" s="7"/>
      <c r="N85" s="7"/>
    </row>
    <row r="86" spans="1:14" s="2" customFormat="1" ht="15" customHeight="1" x14ac:dyDescent="0.2">
      <c r="A86" s="7"/>
      <c r="G86" s="7"/>
      <c r="H86" s="7"/>
      <c r="I86" s="7"/>
      <c r="J86" s="7"/>
      <c r="K86" s="7"/>
      <c r="L86" s="7"/>
      <c r="M86" s="7"/>
      <c r="N86" s="7"/>
    </row>
    <row r="87" spans="1:14" s="2" customFormat="1" ht="15" customHeight="1" x14ac:dyDescent="0.2">
      <c r="A87" s="7"/>
      <c r="G87" s="7"/>
      <c r="H87" s="7"/>
      <c r="I87" s="7"/>
      <c r="J87" s="7"/>
      <c r="K87" s="7"/>
      <c r="L87" s="7"/>
      <c r="M87" s="7"/>
      <c r="N87" s="7"/>
    </row>
    <row r="88" spans="1:14" s="2" customFormat="1" ht="15" customHeight="1" x14ac:dyDescent="0.2">
      <c r="A88" s="7"/>
      <c r="G88" s="7"/>
      <c r="H88" s="7"/>
      <c r="I88" s="7"/>
      <c r="J88" s="7"/>
      <c r="K88" s="7"/>
      <c r="L88" s="7"/>
      <c r="M88" s="7"/>
      <c r="N88" s="7"/>
    </row>
    <row r="89" spans="1:14" s="2" customFormat="1" ht="15" customHeight="1" x14ac:dyDescent="0.2">
      <c r="A89" s="7"/>
      <c r="G89" s="7"/>
      <c r="H89" s="7"/>
      <c r="I89" s="7"/>
      <c r="J89" s="7"/>
      <c r="K89" s="7"/>
      <c r="L89" s="7"/>
      <c r="M89" s="7"/>
      <c r="N89" s="7"/>
    </row>
    <row r="90" spans="1:14" s="2" customFormat="1" ht="15" customHeight="1" x14ac:dyDescent="0.2">
      <c r="A90" s="7"/>
      <c r="G90" s="7"/>
      <c r="H90" s="7"/>
      <c r="I90" s="7"/>
      <c r="J90" s="7"/>
      <c r="K90" s="7"/>
      <c r="L90" s="7"/>
      <c r="M90" s="7"/>
      <c r="N90" s="7"/>
    </row>
    <row r="91" spans="1:14" s="2" customFormat="1" ht="15" customHeight="1" x14ac:dyDescent="0.2">
      <c r="A91" s="7"/>
      <c r="G91" s="7"/>
      <c r="H91" s="7"/>
      <c r="I91" s="7"/>
      <c r="J91" s="7"/>
      <c r="K91" s="7"/>
      <c r="L91" s="7"/>
      <c r="M91" s="7"/>
      <c r="N91" s="7"/>
    </row>
    <row r="92" spans="1:14" s="2" customFormat="1" ht="15" customHeight="1" x14ac:dyDescent="0.2">
      <c r="A92" s="7"/>
      <c r="G92" s="7"/>
      <c r="H92" s="7"/>
      <c r="I92" s="7"/>
      <c r="J92" s="7"/>
      <c r="K92" s="7"/>
      <c r="L92" s="7"/>
      <c r="M92" s="7"/>
      <c r="N92" s="7"/>
    </row>
    <row r="93" spans="1:14" s="2" customFormat="1" ht="15" customHeight="1" x14ac:dyDescent="0.2">
      <c r="A93" s="7"/>
      <c r="G93" s="7"/>
      <c r="H93" s="7"/>
      <c r="I93" s="7"/>
      <c r="J93" s="7"/>
      <c r="K93" s="7"/>
      <c r="L93" s="7"/>
      <c r="M93" s="7"/>
      <c r="N93" s="7"/>
    </row>
    <row r="94" spans="1:14" s="2" customFormat="1" ht="15" customHeight="1" x14ac:dyDescent="0.2">
      <c r="A94" s="7"/>
      <c r="G94" s="7"/>
      <c r="H94" s="7"/>
      <c r="I94" s="7"/>
      <c r="J94" s="7"/>
      <c r="K94" s="7"/>
      <c r="L94" s="7"/>
      <c r="M94" s="7"/>
      <c r="N94" s="7"/>
    </row>
    <row r="95" spans="1:14" s="2" customFormat="1" ht="15" customHeight="1" x14ac:dyDescent="0.2">
      <c r="A95" s="7"/>
      <c r="G95" s="7"/>
      <c r="H95" s="7"/>
      <c r="I95" s="7"/>
      <c r="J95" s="7"/>
      <c r="K95" s="7"/>
      <c r="L95" s="7"/>
      <c r="M95" s="7"/>
      <c r="N95" s="7"/>
    </row>
    <row r="96" spans="1:14" s="2" customFormat="1" ht="15" customHeight="1" x14ac:dyDescent="0.2">
      <c r="A96" s="7"/>
      <c r="G96" s="7"/>
      <c r="H96" s="7"/>
      <c r="I96" s="7"/>
      <c r="J96" s="7"/>
      <c r="K96" s="7"/>
      <c r="L96" s="7"/>
      <c r="M96" s="7"/>
      <c r="N96" s="7"/>
    </row>
    <row r="97" spans="1:14" s="2" customFormat="1" ht="15" customHeight="1" x14ac:dyDescent="0.2">
      <c r="A97" s="7"/>
      <c r="G97" s="7"/>
      <c r="H97" s="7"/>
      <c r="I97" s="7"/>
      <c r="J97" s="7"/>
      <c r="K97" s="7"/>
      <c r="L97" s="7"/>
      <c r="M97" s="7"/>
      <c r="N97" s="7"/>
    </row>
    <row r="98" spans="1:14" s="2" customFormat="1" ht="15" customHeight="1" x14ac:dyDescent="0.2">
      <c r="A98" s="7"/>
      <c r="G98" s="7"/>
      <c r="H98" s="7"/>
      <c r="I98" s="7"/>
      <c r="J98" s="7"/>
      <c r="K98" s="7"/>
      <c r="L98" s="7"/>
      <c r="M98" s="7"/>
      <c r="N98" s="7"/>
    </row>
    <row r="99" spans="1:14" s="2" customFormat="1" ht="15" customHeight="1" x14ac:dyDescent="0.2">
      <c r="A99" s="7"/>
      <c r="G99" s="7"/>
      <c r="H99" s="7"/>
      <c r="I99" s="7"/>
      <c r="J99" s="7"/>
      <c r="K99" s="7"/>
      <c r="L99" s="7"/>
      <c r="M99" s="7"/>
      <c r="N99" s="7"/>
    </row>
    <row r="100" spans="1:14" s="2" customFormat="1" ht="15" customHeight="1" x14ac:dyDescent="0.2">
      <c r="A100" s="7"/>
      <c r="G100" s="7"/>
      <c r="H100" s="7"/>
      <c r="I100" s="7"/>
      <c r="J100" s="7"/>
      <c r="K100" s="7"/>
      <c r="L100" s="7"/>
      <c r="M100" s="7"/>
      <c r="N100" s="7"/>
    </row>
    <row r="101" spans="1:14" s="2" customFormat="1" ht="15" customHeight="1" x14ac:dyDescent="0.2">
      <c r="A101" s="7"/>
      <c r="G101" s="7"/>
      <c r="H101" s="7"/>
      <c r="I101" s="7"/>
      <c r="J101" s="7"/>
      <c r="K101" s="7"/>
      <c r="L101" s="7"/>
      <c r="M101" s="7"/>
      <c r="N101" s="7"/>
    </row>
    <row r="102" spans="1:14" s="2" customFormat="1" ht="15" customHeight="1" x14ac:dyDescent="0.2">
      <c r="A102" s="7"/>
      <c r="G102" s="7"/>
      <c r="H102" s="7"/>
      <c r="I102" s="7"/>
      <c r="J102" s="7"/>
      <c r="K102" s="7"/>
      <c r="L102" s="7"/>
      <c r="M102" s="7"/>
      <c r="N102" s="7"/>
    </row>
    <row r="103" spans="1:14" s="2" customFormat="1" ht="15" customHeight="1" x14ac:dyDescent="0.2">
      <c r="A103" s="7"/>
      <c r="G103" s="7"/>
      <c r="H103" s="7"/>
      <c r="I103" s="7"/>
      <c r="J103" s="7"/>
      <c r="K103" s="7"/>
      <c r="L103" s="7"/>
      <c r="M103" s="7"/>
      <c r="N103" s="7"/>
    </row>
    <row r="104" spans="1:14" s="2" customFormat="1" ht="15" customHeight="1" x14ac:dyDescent="0.2">
      <c r="A104" s="7"/>
      <c r="G104" s="7"/>
      <c r="H104" s="7"/>
      <c r="I104" s="7"/>
      <c r="J104" s="7"/>
      <c r="K104" s="7"/>
      <c r="L104" s="7"/>
      <c r="M104" s="7"/>
      <c r="N104" s="7"/>
    </row>
    <row r="105" spans="1:14" s="2" customFormat="1" ht="15" customHeight="1" x14ac:dyDescent="0.2">
      <c r="A105" s="7"/>
      <c r="G105" s="7"/>
      <c r="H105" s="7"/>
      <c r="I105" s="7"/>
      <c r="J105" s="7"/>
      <c r="K105" s="7"/>
      <c r="L105" s="7"/>
      <c r="M105" s="7"/>
      <c r="N105" s="7"/>
    </row>
    <row r="106" spans="1:14" s="2" customFormat="1" ht="15" customHeight="1" x14ac:dyDescent="0.2">
      <c r="A106" s="7"/>
      <c r="G106" s="7"/>
      <c r="H106" s="7"/>
      <c r="I106" s="7"/>
      <c r="J106" s="7"/>
      <c r="K106" s="7"/>
      <c r="L106" s="7"/>
      <c r="M106" s="7"/>
      <c r="N106" s="7"/>
    </row>
    <row r="107" spans="1:14" s="2" customFormat="1" ht="15" customHeight="1" x14ac:dyDescent="0.2">
      <c r="A107" s="7"/>
      <c r="G107" s="7"/>
      <c r="H107" s="7"/>
      <c r="I107" s="7"/>
      <c r="J107" s="7"/>
      <c r="K107" s="7"/>
      <c r="L107" s="7"/>
      <c r="M107" s="7"/>
      <c r="N107" s="7"/>
    </row>
    <row r="108" spans="1:14" s="2" customFormat="1" ht="15" customHeight="1" x14ac:dyDescent="0.2">
      <c r="A108" s="7"/>
      <c r="G108" s="7"/>
      <c r="H108" s="7"/>
      <c r="I108" s="7"/>
      <c r="J108" s="7"/>
      <c r="K108" s="7"/>
      <c r="L108" s="7"/>
      <c r="M108" s="7"/>
      <c r="N108" s="7"/>
    </row>
    <row r="109" spans="1:14" s="2" customFormat="1" ht="15" customHeight="1" x14ac:dyDescent="0.2">
      <c r="A109" s="7"/>
      <c r="G109" s="7"/>
      <c r="H109" s="7"/>
      <c r="I109" s="7"/>
      <c r="J109" s="7"/>
      <c r="K109" s="7"/>
      <c r="L109" s="7"/>
      <c r="M109" s="7"/>
      <c r="N109" s="7"/>
    </row>
    <row r="110" spans="1:14" s="2" customFormat="1" ht="15" customHeight="1" x14ac:dyDescent="0.2">
      <c r="A110" s="7"/>
      <c r="G110" s="7"/>
      <c r="H110" s="7"/>
      <c r="I110" s="7"/>
      <c r="J110" s="7"/>
      <c r="K110" s="7"/>
      <c r="L110" s="7"/>
      <c r="M110" s="7"/>
      <c r="N110" s="7"/>
    </row>
    <row r="111" spans="1:14" s="2" customFormat="1" ht="15" customHeight="1" x14ac:dyDescent="0.2">
      <c r="A111" s="7"/>
      <c r="G111" s="7"/>
      <c r="H111" s="7"/>
      <c r="I111" s="7"/>
      <c r="J111" s="7"/>
      <c r="K111" s="7"/>
      <c r="L111" s="7"/>
      <c r="M111" s="7"/>
      <c r="N111" s="7"/>
    </row>
    <row r="112" spans="1:14" s="2" customFormat="1" ht="15" customHeight="1" x14ac:dyDescent="0.2">
      <c r="A112" s="7"/>
      <c r="G112" s="7"/>
      <c r="H112" s="7"/>
      <c r="I112" s="7"/>
      <c r="J112" s="7"/>
      <c r="K112" s="7"/>
      <c r="L112" s="7"/>
      <c r="M112" s="7"/>
      <c r="N112" s="7"/>
    </row>
    <row r="113" spans="1:14" s="2" customFormat="1" ht="15" customHeight="1" x14ac:dyDescent="0.2">
      <c r="A113" s="7"/>
      <c r="G113" s="7"/>
      <c r="H113" s="7"/>
      <c r="I113" s="7"/>
      <c r="J113" s="7"/>
      <c r="K113" s="7"/>
      <c r="L113" s="7"/>
      <c r="M113" s="7"/>
      <c r="N113" s="7"/>
    </row>
    <row r="114" spans="1:14" s="2" customFormat="1" ht="15" customHeight="1" x14ac:dyDescent="0.2">
      <c r="A114" s="7"/>
      <c r="G114" s="7"/>
      <c r="H114" s="7"/>
      <c r="I114" s="7"/>
      <c r="J114" s="7"/>
      <c r="K114" s="7"/>
      <c r="L114" s="7"/>
      <c r="M114" s="7"/>
      <c r="N114" s="7"/>
    </row>
    <row r="115" spans="1:14" s="2" customFormat="1" ht="15" customHeight="1" x14ac:dyDescent="0.2">
      <c r="A115" s="7"/>
      <c r="G115" s="7"/>
      <c r="H115" s="7"/>
      <c r="I115" s="7"/>
      <c r="J115" s="7"/>
      <c r="K115" s="7"/>
      <c r="L115" s="7"/>
      <c r="M115" s="7"/>
      <c r="N115" s="7"/>
    </row>
    <row r="116" spans="1:14" s="2" customFormat="1" ht="15" customHeight="1" x14ac:dyDescent="0.2">
      <c r="A116" s="7"/>
      <c r="G116" s="7"/>
      <c r="H116" s="7"/>
      <c r="I116" s="7"/>
      <c r="J116" s="7"/>
      <c r="K116" s="7"/>
      <c r="L116" s="7"/>
      <c r="M116" s="7"/>
      <c r="N116" s="7"/>
    </row>
    <row r="117" spans="1:14" s="2" customFormat="1" ht="15" customHeight="1" x14ac:dyDescent="0.2">
      <c r="A117" s="7"/>
      <c r="G117" s="7"/>
      <c r="H117" s="7"/>
      <c r="I117" s="7"/>
      <c r="J117" s="7"/>
      <c r="K117" s="7"/>
      <c r="L117" s="7"/>
      <c r="M117" s="7"/>
      <c r="N117" s="7"/>
    </row>
    <row r="118" spans="1:14" s="2" customFormat="1" ht="15" customHeight="1" x14ac:dyDescent="0.2">
      <c r="A118" s="7"/>
      <c r="G118" s="7"/>
      <c r="H118" s="7"/>
      <c r="I118" s="7"/>
      <c r="J118" s="7"/>
      <c r="K118" s="7"/>
      <c r="L118" s="7"/>
      <c r="M118" s="7"/>
      <c r="N118" s="7"/>
    </row>
    <row r="119" spans="1:14" s="2" customFormat="1" ht="15" customHeight="1" x14ac:dyDescent="0.2">
      <c r="A119" s="7"/>
      <c r="G119" s="7"/>
      <c r="H119" s="7"/>
      <c r="I119" s="7"/>
      <c r="J119" s="7"/>
      <c r="K119" s="7"/>
      <c r="L119" s="7"/>
      <c r="M119" s="7"/>
      <c r="N119" s="7"/>
    </row>
    <row r="120" spans="1:14" s="2" customFormat="1" ht="15" customHeight="1" x14ac:dyDescent="0.2">
      <c r="A120" s="7"/>
      <c r="G120" s="7"/>
      <c r="H120" s="7"/>
      <c r="I120" s="7"/>
      <c r="J120" s="7"/>
      <c r="K120" s="7"/>
      <c r="L120" s="7"/>
      <c r="M120" s="7"/>
      <c r="N120" s="7"/>
    </row>
    <row r="121" spans="1:14" s="2" customFormat="1" ht="15" customHeight="1" x14ac:dyDescent="0.2">
      <c r="A121" s="7"/>
      <c r="G121" s="7"/>
      <c r="H121" s="7"/>
      <c r="I121" s="7"/>
      <c r="J121" s="7"/>
      <c r="K121" s="7"/>
      <c r="L121" s="7"/>
      <c r="M121" s="7"/>
      <c r="N121" s="7"/>
    </row>
    <row r="122" spans="1:14" s="2" customFormat="1" ht="15" customHeight="1" x14ac:dyDescent="0.2">
      <c r="A122" s="7"/>
      <c r="G122" s="7"/>
      <c r="H122" s="7"/>
      <c r="I122" s="7"/>
      <c r="J122" s="7"/>
      <c r="K122" s="7"/>
      <c r="L122" s="7"/>
      <c r="M122" s="7"/>
      <c r="N122" s="7"/>
    </row>
    <row r="123" spans="1:14" s="2" customFormat="1" ht="15" customHeight="1" x14ac:dyDescent="0.2">
      <c r="A123" s="7"/>
      <c r="G123" s="7"/>
      <c r="H123" s="7"/>
      <c r="I123" s="7"/>
      <c r="J123" s="7"/>
      <c r="K123" s="7"/>
      <c r="L123" s="7"/>
      <c r="M123" s="7"/>
      <c r="N123" s="7"/>
    </row>
    <row r="124" spans="1:14" s="2" customFormat="1" ht="15" customHeight="1" x14ac:dyDescent="0.2">
      <c r="A124" s="7"/>
      <c r="G124" s="7"/>
      <c r="H124" s="7"/>
      <c r="I124" s="7"/>
      <c r="J124" s="7"/>
      <c r="K124" s="7"/>
      <c r="L124" s="7"/>
      <c r="M124" s="7"/>
      <c r="N124" s="7"/>
    </row>
    <row r="125" spans="1:14" s="2" customFormat="1" ht="15" customHeight="1" x14ac:dyDescent="0.2">
      <c r="A125" s="7"/>
      <c r="G125" s="7"/>
      <c r="H125" s="7"/>
      <c r="I125" s="7"/>
      <c r="J125" s="7"/>
      <c r="K125" s="7"/>
      <c r="L125" s="7"/>
      <c r="M125" s="7"/>
      <c r="N125" s="7"/>
    </row>
    <row r="126" spans="1:14" s="2" customFormat="1" ht="15" customHeight="1" x14ac:dyDescent="0.2">
      <c r="A126" s="7"/>
      <c r="G126" s="7"/>
      <c r="H126" s="7"/>
      <c r="I126" s="7"/>
      <c r="J126" s="7"/>
      <c r="K126" s="7"/>
      <c r="L126" s="7"/>
      <c r="M126" s="7"/>
      <c r="N126" s="7"/>
    </row>
    <row r="127" spans="1:14" s="2" customFormat="1" ht="15" customHeight="1" x14ac:dyDescent="0.2">
      <c r="A127" s="7"/>
      <c r="G127" s="7"/>
      <c r="H127" s="7"/>
      <c r="I127" s="7"/>
      <c r="J127" s="7"/>
      <c r="K127" s="7"/>
      <c r="L127" s="7"/>
      <c r="M127" s="7"/>
      <c r="N127" s="7"/>
    </row>
    <row r="128" spans="1:14" s="2" customFormat="1" ht="15" customHeight="1" x14ac:dyDescent="0.2">
      <c r="A128" s="7"/>
      <c r="G128" s="7"/>
      <c r="H128" s="7"/>
      <c r="I128" s="7"/>
      <c r="J128" s="7"/>
      <c r="K128" s="7"/>
      <c r="L128" s="7"/>
      <c r="M128" s="7"/>
      <c r="N128" s="7"/>
    </row>
    <row r="129" spans="1:14" s="2" customFormat="1" ht="15" customHeight="1" x14ac:dyDescent="0.2">
      <c r="A129" s="7"/>
      <c r="G129" s="7"/>
      <c r="H129" s="7"/>
      <c r="I129" s="7"/>
      <c r="J129" s="7"/>
      <c r="K129" s="7"/>
      <c r="L129" s="7"/>
      <c r="M129" s="7"/>
      <c r="N129" s="7"/>
    </row>
    <row r="130" spans="1:14" s="2" customFormat="1" ht="15" customHeight="1" x14ac:dyDescent="0.2">
      <c r="A130" s="7"/>
      <c r="G130" s="7"/>
      <c r="H130" s="7"/>
      <c r="I130" s="7"/>
      <c r="J130" s="7"/>
      <c r="K130" s="7"/>
      <c r="L130" s="7"/>
      <c r="M130" s="7"/>
      <c r="N130" s="7"/>
    </row>
    <row r="131" spans="1:14" s="2" customFormat="1" ht="15" customHeight="1" x14ac:dyDescent="0.2">
      <c r="A131" s="7"/>
      <c r="G131" s="7"/>
      <c r="H131" s="7"/>
      <c r="I131" s="7"/>
      <c r="J131" s="7"/>
      <c r="K131" s="7"/>
      <c r="L131" s="7"/>
      <c r="M131" s="7"/>
      <c r="N131" s="7"/>
    </row>
    <row r="132" spans="1:14" s="2" customFormat="1" ht="15" customHeight="1" x14ac:dyDescent="0.2">
      <c r="A132" s="7"/>
      <c r="G132" s="7"/>
      <c r="H132" s="7"/>
      <c r="I132" s="7"/>
      <c r="J132" s="7"/>
      <c r="K132" s="7"/>
      <c r="L132" s="7"/>
      <c r="M132" s="7"/>
      <c r="N132" s="7"/>
    </row>
    <row r="133" spans="1:14" s="2" customFormat="1" ht="15" customHeight="1" x14ac:dyDescent="0.2">
      <c r="A133" s="7"/>
      <c r="G133" s="7"/>
      <c r="H133" s="7"/>
      <c r="I133" s="7"/>
      <c r="J133" s="7"/>
      <c r="K133" s="7"/>
      <c r="L133" s="7"/>
      <c r="M133" s="7"/>
      <c r="N133" s="7"/>
    </row>
    <row r="134" spans="1:14" s="2" customFormat="1" ht="15" customHeight="1" x14ac:dyDescent="0.2">
      <c r="A134" s="7"/>
      <c r="G134" s="7"/>
      <c r="H134" s="7"/>
      <c r="I134" s="7"/>
      <c r="J134" s="7"/>
      <c r="K134" s="7"/>
      <c r="L134" s="7"/>
      <c r="M134" s="7"/>
      <c r="N134" s="7"/>
    </row>
    <row r="135" spans="1:14" s="2" customFormat="1" ht="15" customHeight="1" x14ac:dyDescent="0.2">
      <c r="A135" s="7"/>
      <c r="G135" s="7"/>
      <c r="H135" s="7"/>
      <c r="I135" s="7"/>
      <c r="J135" s="7"/>
      <c r="K135" s="7"/>
      <c r="L135" s="7"/>
      <c r="M135" s="7"/>
      <c r="N135" s="7"/>
    </row>
    <row r="136" spans="1:14" s="2" customFormat="1" ht="15" customHeight="1" x14ac:dyDescent="0.2">
      <c r="A136" s="7"/>
      <c r="G136" s="7"/>
      <c r="H136" s="7"/>
      <c r="I136" s="7"/>
      <c r="J136" s="7"/>
      <c r="K136" s="7"/>
      <c r="L136" s="7"/>
      <c r="M136" s="7"/>
      <c r="N136" s="7"/>
    </row>
    <row r="137" spans="1:14" s="2" customFormat="1" ht="15" customHeight="1" x14ac:dyDescent="0.2">
      <c r="A137" s="7"/>
      <c r="G137" s="7"/>
      <c r="H137" s="7"/>
      <c r="I137" s="7"/>
      <c r="J137" s="7"/>
      <c r="K137" s="7"/>
      <c r="L137" s="7"/>
      <c r="M137" s="7"/>
      <c r="N137" s="7"/>
    </row>
    <row r="138" spans="1:14" s="2" customFormat="1" ht="15" customHeight="1" x14ac:dyDescent="0.2">
      <c r="A138" s="7"/>
      <c r="G138" s="7"/>
      <c r="H138" s="7"/>
      <c r="I138" s="7"/>
      <c r="J138" s="7"/>
      <c r="K138" s="7"/>
      <c r="L138" s="7"/>
      <c r="M138" s="7"/>
      <c r="N138" s="7"/>
    </row>
    <row r="139" spans="1:14" s="2" customFormat="1" ht="15" customHeight="1" x14ac:dyDescent="0.2">
      <c r="A139" s="7"/>
      <c r="G139" s="7"/>
      <c r="H139" s="7"/>
      <c r="I139" s="7"/>
      <c r="J139" s="7"/>
      <c r="K139" s="7"/>
      <c r="L139" s="7"/>
      <c r="M139" s="7"/>
      <c r="N139" s="7"/>
    </row>
    <row r="140" spans="1:14" s="2" customFormat="1" ht="15" customHeight="1" x14ac:dyDescent="0.2">
      <c r="A140" s="7"/>
      <c r="G140" s="7"/>
      <c r="H140" s="7"/>
      <c r="I140" s="7"/>
      <c r="J140" s="7"/>
      <c r="K140" s="7"/>
      <c r="L140" s="7"/>
      <c r="M140" s="7"/>
      <c r="N140" s="7"/>
    </row>
    <row r="141" spans="1:14" s="2" customFormat="1" ht="15" customHeight="1" x14ac:dyDescent="0.2">
      <c r="A141" s="7"/>
      <c r="G141" s="7"/>
      <c r="H141" s="7"/>
      <c r="I141" s="7"/>
      <c r="J141" s="7"/>
      <c r="K141" s="7"/>
      <c r="L141" s="7"/>
      <c r="M141" s="7"/>
      <c r="N141" s="7"/>
    </row>
    <row r="142" spans="1:14" s="2" customFormat="1" ht="15" customHeight="1" x14ac:dyDescent="0.2">
      <c r="A142" s="7"/>
      <c r="G142" s="7"/>
      <c r="H142" s="7"/>
      <c r="I142" s="7"/>
      <c r="J142" s="7"/>
      <c r="K142" s="7"/>
      <c r="L142" s="7"/>
      <c r="M142" s="7"/>
      <c r="N142" s="7"/>
    </row>
    <row r="143" spans="1:14" s="2" customFormat="1" ht="15" customHeight="1" x14ac:dyDescent="0.2">
      <c r="A143" s="7"/>
      <c r="G143" s="7"/>
      <c r="H143" s="7"/>
      <c r="I143" s="7"/>
      <c r="J143" s="7"/>
      <c r="K143" s="7"/>
      <c r="L143" s="7"/>
      <c r="M143" s="7"/>
      <c r="N143" s="7"/>
    </row>
    <row r="144" spans="1:14" s="2" customFormat="1" ht="15" customHeight="1" x14ac:dyDescent="0.2">
      <c r="A144" s="7"/>
      <c r="G144" s="7"/>
      <c r="H144" s="7"/>
      <c r="I144" s="7"/>
      <c r="J144" s="7"/>
      <c r="K144" s="7"/>
      <c r="L144" s="7"/>
      <c r="M144" s="7"/>
      <c r="N144" s="7"/>
    </row>
    <row r="145" spans="1:14" s="2" customFormat="1" ht="15" customHeight="1" x14ac:dyDescent="0.2">
      <c r="A145" s="7"/>
      <c r="G145" s="7"/>
      <c r="H145" s="7"/>
      <c r="I145" s="7"/>
      <c r="J145" s="7"/>
      <c r="K145" s="7"/>
      <c r="L145" s="7"/>
      <c r="M145" s="7"/>
      <c r="N145" s="7"/>
    </row>
    <row r="146" spans="1:14" s="2" customFormat="1" ht="15" customHeight="1" x14ac:dyDescent="0.2">
      <c r="A146" s="7"/>
      <c r="G146" s="7"/>
      <c r="H146" s="7"/>
      <c r="I146" s="7"/>
      <c r="J146" s="7"/>
      <c r="K146" s="7"/>
      <c r="L146" s="7"/>
      <c r="M146" s="7"/>
      <c r="N146" s="7"/>
    </row>
    <row r="147" spans="1:14" s="2" customFormat="1" ht="15" customHeight="1" x14ac:dyDescent="0.2">
      <c r="A147" s="7"/>
      <c r="G147" s="7"/>
      <c r="H147" s="7"/>
      <c r="I147" s="7"/>
      <c r="J147" s="7"/>
      <c r="K147" s="7"/>
      <c r="L147" s="7"/>
      <c r="M147" s="7"/>
      <c r="N147" s="7"/>
    </row>
    <row r="148" spans="1:14" s="2" customFormat="1" ht="15" customHeight="1" x14ac:dyDescent="0.2">
      <c r="A148" s="7"/>
      <c r="G148" s="7"/>
      <c r="H148" s="7"/>
      <c r="I148" s="7"/>
      <c r="J148" s="7"/>
      <c r="K148" s="7"/>
      <c r="L148" s="7"/>
      <c r="M148" s="7"/>
      <c r="N148" s="7"/>
    </row>
    <row r="149" spans="1:14" s="2" customFormat="1" ht="15" customHeight="1" x14ac:dyDescent="0.2">
      <c r="A149" s="7"/>
      <c r="G149" s="7"/>
      <c r="H149" s="7"/>
      <c r="I149" s="7"/>
      <c r="J149" s="7"/>
      <c r="K149" s="7"/>
      <c r="L149" s="7"/>
      <c r="M149" s="7"/>
      <c r="N149" s="7"/>
    </row>
    <row r="150" spans="1:14" s="2" customFormat="1" ht="15" customHeight="1" x14ac:dyDescent="0.2">
      <c r="A150" s="7"/>
      <c r="G150" s="7"/>
      <c r="H150" s="7"/>
      <c r="I150" s="7"/>
      <c r="J150" s="7"/>
      <c r="K150" s="7"/>
      <c r="L150" s="7"/>
      <c r="M150" s="7"/>
      <c r="N150" s="7"/>
    </row>
    <row r="151" spans="1:14" s="2" customFormat="1" ht="15" customHeight="1" x14ac:dyDescent="0.2">
      <c r="A151" s="7"/>
      <c r="G151" s="7"/>
      <c r="H151" s="7"/>
      <c r="I151" s="7"/>
      <c r="J151" s="7"/>
      <c r="K151" s="7"/>
      <c r="L151" s="7"/>
      <c r="M151" s="7"/>
      <c r="N151" s="7"/>
    </row>
    <row r="152" spans="1:14" s="2" customFormat="1" ht="15" customHeight="1" x14ac:dyDescent="0.2">
      <c r="A152" s="7"/>
      <c r="G152" s="7"/>
      <c r="H152" s="7"/>
      <c r="I152" s="7"/>
      <c r="J152" s="7"/>
      <c r="K152" s="7"/>
      <c r="L152" s="7"/>
      <c r="M152" s="7"/>
      <c r="N152" s="7"/>
    </row>
    <row r="153" spans="1:14" s="2" customFormat="1" ht="15" customHeight="1" x14ac:dyDescent="0.2">
      <c r="A153" s="7"/>
      <c r="G153" s="7"/>
      <c r="H153" s="7"/>
      <c r="I153" s="7"/>
      <c r="J153" s="7"/>
      <c r="K153" s="7"/>
      <c r="L153" s="7"/>
      <c r="M153" s="7"/>
      <c r="N153" s="7"/>
    </row>
    <row r="154" spans="1:14" s="2" customFormat="1" ht="15" customHeight="1" x14ac:dyDescent="0.2">
      <c r="A154" s="7"/>
      <c r="G154" s="7"/>
      <c r="H154" s="7"/>
      <c r="I154" s="7"/>
      <c r="J154" s="7"/>
      <c r="K154" s="7"/>
      <c r="L154" s="7"/>
      <c r="M154" s="7"/>
      <c r="N154" s="7"/>
    </row>
    <row r="155" spans="1:14" s="2" customFormat="1" ht="15" customHeight="1" x14ac:dyDescent="0.2">
      <c r="A155" s="7"/>
      <c r="G155" s="7"/>
      <c r="H155" s="7"/>
      <c r="I155" s="7"/>
      <c r="J155" s="7"/>
      <c r="K155" s="7"/>
      <c r="L155" s="7"/>
      <c r="M155" s="7"/>
      <c r="N155" s="7"/>
    </row>
    <row r="156" spans="1:14" s="2" customFormat="1" ht="15" customHeight="1" x14ac:dyDescent="0.2">
      <c r="A156" s="7"/>
      <c r="G156" s="7"/>
      <c r="H156" s="7"/>
      <c r="I156" s="7"/>
      <c r="J156" s="7"/>
      <c r="K156" s="7"/>
      <c r="L156" s="7"/>
      <c r="M156" s="7"/>
      <c r="N156" s="7"/>
    </row>
    <row r="157" spans="1:14" s="2" customFormat="1" ht="15" customHeight="1" x14ac:dyDescent="0.2">
      <c r="A157" s="7"/>
      <c r="G157" s="7"/>
      <c r="H157" s="7"/>
      <c r="I157" s="7"/>
      <c r="J157" s="7"/>
      <c r="K157" s="7"/>
      <c r="L157" s="7"/>
      <c r="M157" s="7"/>
      <c r="N157" s="7"/>
    </row>
    <row r="158" spans="1:14" s="2" customFormat="1" ht="15" customHeight="1" x14ac:dyDescent="0.2">
      <c r="A158" s="7"/>
      <c r="G158" s="7"/>
      <c r="H158" s="7"/>
      <c r="I158" s="7"/>
      <c r="J158" s="7"/>
      <c r="K158" s="7"/>
      <c r="L158" s="7"/>
      <c r="M158" s="7"/>
      <c r="N158" s="7"/>
    </row>
    <row r="159" spans="1:14" s="2" customFormat="1" ht="15" customHeight="1" x14ac:dyDescent="0.2">
      <c r="A159" s="7"/>
      <c r="G159" s="7"/>
      <c r="H159" s="7"/>
      <c r="I159" s="7"/>
      <c r="J159" s="7"/>
      <c r="K159" s="7"/>
      <c r="L159" s="7"/>
      <c r="M159" s="7"/>
      <c r="N159" s="7"/>
    </row>
    <row r="160" spans="1:14" s="2" customFormat="1" ht="15" customHeight="1" x14ac:dyDescent="0.2">
      <c r="A160" s="7"/>
      <c r="G160" s="7"/>
      <c r="H160" s="7"/>
      <c r="I160" s="7"/>
      <c r="J160" s="7"/>
      <c r="K160" s="7"/>
      <c r="L160" s="7"/>
      <c r="M160" s="7"/>
      <c r="N160" s="7"/>
    </row>
    <row r="161" spans="1:14" s="2" customFormat="1" ht="15" customHeight="1" x14ac:dyDescent="0.2">
      <c r="A161" s="7"/>
      <c r="G161" s="7"/>
      <c r="H161" s="7"/>
      <c r="I161" s="7"/>
      <c r="J161" s="7"/>
      <c r="K161" s="7"/>
      <c r="L161" s="7"/>
      <c r="M161" s="7"/>
      <c r="N161" s="7"/>
    </row>
    <row r="162" spans="1:14" s="2" customFormat="1" ht="15" customHeight="1" x14ac:dyDescent="0.2">
      <c r="A162" s="7"/>
      <c r="G162" s="7"/>
      <c r="H162" s="7"/>
      <c r="I162" s="7"/>
      <c r="J162" s="7"/>
      <c r="K162" s="7"/>
      <c r="L162" s="7"/>
      <c r="M162" s="7"/>
      <c r="N162" s="7"/>
    </row>
    <row r="163" spans="1:14" s="2" customFormat="1" ht="15" customHeight="1" x14ac:dyDescent="0.2">
      <c r="A163" s="7"/>
      <c r="G163" s="7"/>
      <c r="H163" s="7"/>
      <c r="I163" s="7"/>
      <c r="J163" s="7"/>
      <c r="K163" s="7"/>
      <c r="L163" s="7"/>
      <c r="M163" s="7"/>
      <c r="N163" s="7"/>
    </row>
    <row r="164" spans="1:14" s="2" customFormat="1" ht="15" customHeight="1" x14ac:dyDescent="0.2">
      <c r="A164" s="7"/>
      <c r="G164" s="7"/>
      <c r="H164" s="7"/>
      <c r="I164" s="7"/>
      <c r="J164" s="7"/>
      <c r="K164" s="7"/>
      <c r="L164" s="7"/>
      <c r="M164" s="7"/>
      <c r="N164" s="7"/>
    </row>
    <row r="165" spans="1:14" s="2" customFormat="1" ht="15" customHeight="1" x14ac:dyDescent="0.2">
      <c r="A165" s="7"/>
      <c r="G165" s="7"/>
      <c r="H165" s="7"/>
      <c r="I165" s="7"/>
      <c r="J165" s="7"/>
      <c r="K165" s="7"/>
      <c r="L165" s="7"/>
      <c r="M165" s="7"/>
      <c r="N165" s="7"/>
    </row>
    <row r="166" spans="1:14" s="2" customFormat="1" ht="15" customHeight="1" x14ac:dyDescent="0.2">
      <c r="A166" s="7"/>
      <c r="G166" s="7"/>
      <c r="H166" s="7"/>
      <c r="I166" s="7"/>
      <c r="J166" s="7"/>
      <c r="K166" s="7"/>
      <c r="L166" s="7"/>
      <c r="M166" s="7"/>
      <c r="N166" s="7"/>
    </row>
    <row r="167" spans="1:14" s="2" customFormat="1" ht="15" customHeight="1" x14ac:dyDescent="0.2">
      <c r="A167" s="7"/>
      <c r="G167" s="7"/>
      <c r="H167" s="7"/>
      <c r="I167" s="7"/>
      <c r="J167" s="7"/>
      <c r="K167" s="7"/>
      <c r="L167" s="7"/>
      <c r="M167" s="7"/>
      <c r="N167" s="7"/>
    </row>
    <row r="168" spans="1:14" s="2" customFormat="1" ht="15" customHeight="1" x14ac:dyDescent="0.2">
      <c r="A168" s="7"/>
      <c r="G168" s="7"/>
      <c r="H168" s="7"/>
      <c r="I168" s="7"/>
      <c r="J168" s="7"/>
      <c r="K168" s="7"/>
      <c r="L168" s="7"/>
      <c r="M168" s="7"/>
      <c r="N168" s="7"/>
    </row>
    <row r="169" spans="1:14" s="2" customFormat="1" ht="15" customHeight="1" x14ac:dyDescent="0.2">
      <c r="A169" s="7"/>
      <c r="G169" s="7"/>
      <c r="H169" s="7"/>
      <c r="I169" s="7"/>
      <c r="J169" s="7"/>
      <c r="K169" s="7"/>
      <c r="L169" s="7"/>
      <c r="M169" s="7"/>
      <c r="N169" s="7"/>
    </row>
    <row r="170" spans="1:14" s="2" customFormat="1" ht="15" customHeight="1" x14ac:dyDescent="0.2">
      <c r="A170" s="7"/>
      <c r="G170" s="7"/>
      <c r="H170" s="7"/>
      <c r="I170" s="7"/>
      <c r="J170" s="7"/>
      <c r="K170" s="7"/>
      <c r="L170" s="7"/>
      <c r="M170" s="7"/>
      <c r="N170" s="7"/>
    </row>
    <row r="171" spans="1:14" s="2" customFormat="1" ht="15" customHeight="1" x14ac:dyDescent="0.2">
      <c r="A171" s="7"/>
      <c r="G171" s="7"/>
      <c r="H171" s="7"/>
      <c r="I171" s="7"/>
      <c r="J171" s="7"/>
      <c r="K171" s="7"/>
      <c r="L171" s="7"/>
      <c r="M171" s="7"/>
      <c r="N171" s="7"/>
    </row>
    <row r="172" spans="1:14" s="2" customFormat="1" ht="15" customHeight="1" x14ac:dyDescent="0.2">
      <c r="A172" s="7"/>
      <c r="G172" s="7"/>
      <c r="H172" s="7"/>
      <c r="I172" s="7"/>
      <c r="J172" s="7"/>
      <c r="K172" s="7"/>
      <c r="L172" s="7"/>
      <c r="M172" s="7"/>
      <c r="N172" s="7"/>
    </row>
    <row r="173" spans="1:14" s="2" customFormat="1" ht="15" customHeight="1" x14ac:dyDescent="0.2">
      <c r="A173" s="7"/>
      <c r="G173" s="7"/>
      <c r="H173" s="7"/>
      <c r="I173" s="7"/>
      <c r="J173" s="7"/>
      <c r="K173" s="7"/>
      <c r="L173" s="7"/>
      <c r="M173" s="7"/>
      <c r="N173" s="7"/>
    </row>
    <row r="174" spans="1:14" s="2" customFormat="1" ht="15" customHeight="1" x14ac:dyDescent="0.2">
      <c r="A174" s="7"/>
      <c r="G174" s="7"/>
      <c r="H174" s="7"/>
      <c r="I174" s="7"/>
      <c r="J174" s="7"/>
      <c r="K174" s="7"/>
      <c r="L174" s="7"/>
      <c r="M174" s="7"/>
      <c r="N174" s="7"/>
    </row>
    <row r="175" spans="1:14" s="2" customFormat="1" ht="15" customHeight="1" x14ac:dyDescent="0.2">
      <c r="A175" s="7"/>
      <c r="G175" s="7"/>
      <c r="H175" s="7"/>
      <c r="I175" s="7"/>
      <c r="J175" s="7"/>
      <c r="K175" s="7"/>
      <c r="L175" s="7"/>
      <c r="M175" s="7"/>
      <c r="N175" s="7"/>
    </row>
    <row r="176" spans="1:14" s="2" customFormat="1" ht="15" customHeight="1" x14ac:dyDescent="0.2">
      <c r="A176" s="7"/>
      <c r="G176" s="7"/>
      <c r="H176" s="7"/>
      <c r="I176" s="7"/>
      <c r="J176" s="7"/>
      <c r="K176" s="7"/>
      <c r="L176" s="7"/>
      <c r="M176" s="7"/>
      <c r="N176" s="7"/>
    </row>
    <row r="177" spans="1:14" s="2" customFormat="1" ht="15" customHeight="1" x14ac:dyDescent="0.2">
      <c r="A177" s="7"/>
      <c r="G177" s="7"/>
      <c r="H177" s="7"/>
      <c r="I177" s="7"/>
      <c r="J177" s="7"/>
      <c r="K177" s="7"/>
      <c r="L177" s="7"/>
      <c r="M177" s="7"/>
      <c r="N177" s="7"/>
    </row>
    <row r="178" spans="1:14" s="2" customFormat="1" ht="15" customHeight="1" x14ac:dyDescent="0.2">
      <c r="A178" s="7"/>
      <c r="G178" s="7"/>
      <c r="H178" s="7"/>
      <c r="I178" s="7"/>
      <c r="J178" s="7"/>
      <c r="K178" s="7"/>
      <c r="L178" s="7"/>
      <c r="M178" s="7"/>
      <c r="N178" s="7"/>
    </row>
    <row r="179" spans="1:14" s="2" customFormat="1" ht="15" customHeight="1" x14ac:dyDescent="0.2">
      <c r="A179" s="7"/>
      <c r="G179" s="7"/>
      <c r="H179" s="7"/>
      <c r="I179" s="7"/>
      <c r="J179" s="7"/>
      <c r="K179" s="7"/>
      <c r="L179" s="7"/>
      <c r="M179" s="7"/>
      <c r="N179" s="7"/>
    </row>
    <row r="180" spans="1:14" s="2" customFormat="1" ht="15" customHeight="1" x14ac:dyDescent="0.2">
      <c r="A180" s="7"/>
      <c r="G180" s="7"/>
      <c r="H180" s="7"/>
      <c r="I180" s="7"/>
      <c r="J180" s="7"/>
      <c r="K180" s="7"/>
      <c r="L180" s="7"/>
      <c r="M180" s="7"/>
      <c r="N180" s="7"/>
    </row>
    <row r="181" spans="1:14" s="2" customFormat="1" ht="15" customHeight="1" x14ac:dyDescent="0.2">
      <c r="A181" s="7"/>
      <c r="G181" s="7"/>
      <c r="H181" s="7"/>
      <c r="I181" s="7"/>
      <c r="J181" s="7"/>
      <c r="K181" s="7"/>
      <c r="L181" s="7"/>
      <c r="M181" s="7"/>
      <c r="N181" s="7"/>
    </row>
    <row r="182" spans="1:14" s="2" customFormat="1" ht="15" customHeight="1" x14ac:dyDescent="0.2">
      <c r="A182" s="7"/>
      <c r="G182" s="7"/>
      <c r="H182" s="7"/>
      <c r="I182" s="7"/>
      <c r="J182" s="7"/>
      <c r="K182" s="7"/>
      <c r="L182" s="7"/>
      <c r="M182" s="7"/>
      <c r="N182" s="7"/>
    </row>
    <row r="183" spans="1:14" s="2" customFormat="1" ht="15" customHeight="1" x14ac:dyDescent="0.2">
      <c r="A183" s="7"/>
      <c r="G183" s="7"/>
      <c r="H183" s="7"/>
      <c r="I183" s="7"/>
      <c r="J183" s="7"/>
      <c r="K183" s="7"/>
      <c r="L183" s="7"/>
      <c r="M183" s="7"/>
      <c r="N183" s="7"/>
    </row>
    <row r="184" spans="1:14" s="2" customFormat="1" ht="15" customHeight="1" x14ac:dyDescent="0.2">
      <c r="A184" s="7"/>
      <c r="G184" s="7"/>
      <c r="H184" s="7"/>
      <c r="I184" s="7"/>
      <c r="J184" s="7"/>
      <c r="K184" s="7"/>
      <c r="L184" s="7"/>
      <c r="M184" s="7"/>
      <c r="N184" s="7"/>
    </row>
    <row r="185" spans="1:14" s="2" customFormat="1" ht="15" customHeight="1" x14ac:dyDescent="0.2">
      <c r="A185" s="7"/>
      <c r="G185" s="7"/>
      <c r="H185" s="7"/>
      <c r="I185" s="7"/>
      <c r="J185" s="7"/>
      <c r="K185" s="7"/>
      <c r="L185" s="7"/>
      <c r="M185" s="7"/>
      <c r="N185" s="7"/>
    </row>
    <row r="186" spans="1:14" s="2" customFormat="1" ht="15" customHeight="1" x14ac:dyDescent="0.2">
      <c r="A186" s="7"/>
      <c r="G186" s="7"/>
      <c r="H186" s="7"/>
      <c r="I186" s="7"/>
      <c r="J186" s="7"/>
      <c r="K186" s="7"/>
      <c r="L186" s="7"/>
      <c r="M186" s="7"/>
      <c r="N186" s="7"/>
    </row>
    <row r="187" spans="1:14" s="2" customFormat="1" ht="15" customHeight="1" x14ac:dyDescent="0.2">
      <c r="A187" s="7"/>
      <c r="G187" s="7"/>
      <c r="H187" s="7"/>
      <c r="I187" s="7"/>
      <c r="J187" s="7"/>
      <c r="K187" s="7"/>
      <c r="L187" s="7"/>
      <c r="M187" s="7"/>
      <c r="N187" s="7"/>
    </row>
    <row r="188" spans="1:14" s="2" customFormat="1" ht="15" customHeight="1" x14ac:dyDescent="0.2">
      <c r="A188" s="7"/>
      <c r="G188" s="7"/>
      <c r="H188" s="7"/>
      <c r="I188" s="7"/>
      <c r="J188" s="7"/>
      <c r="K188" s="7"/>
      <c r="L188" s="7"/>
      <c r="M188" s="7"/>
      <c r="N188" s="7"/>
    </row>
    <row r="189" spans="1:14" s="2" customFormat="1" ht="15" customHeight="1" x14ac:dyDescent="0.2">
      <c r="A189" s="7"/>
      <c r="G189" s="7"/>
      <c r="H189" s="7"/>
      <c r="I189" s="7"/>
      <c r="J189" s="7"/>
      <c r="K189" s="7"/>
      <c r="L189" s="7"/>
      <c r="M189" s="7"/>
      <c r="N189" s="7"/>
    </row>
    <row r="190" spans="1:14" s="2" customFormat="1" ht="15" customHeight="1" x14ac:dyDescent="0.2">
      <c r="A190" s="7"/>
      <c r="G190" s="7"/>
      <c r="H190" s="7"/>
      <c r="I190" s="7"/>
      <c r="J190" s="7"/>
      <c r="K190" s="7"/>
      <c r="L190" s="7"/>
      <c r="M190" s="7"/>
      <c r="N190" s="7"/>
    </row>
    <row r="191" spans="1:14" s="2" customFormat="1" ht="15" customHeight="1" x14ac:dyDescent="0.2">
      <c r="A191" s="7"/>
      <c r="G191" s="7"/>
      <c r="H191" s="7"/>
      <c r="I191" s="7"/>
      <c r="J191" s="7"/>
      <c r="K191" s="7"/>
      <c r="L191" s="7"/>
      <c r="M191" s="7"/>
      <c r="N191" s="7"/>
    </row>
    <row r="192" spans="1:14" s="2" customFormat="1" ht="15" customHeight="1" x14ac:dyDescent="0.2">
      <c r="A192" s="7"/>
      <c r="G192" s="7"/>
      <c r="H192" s="7"/>
      <c r="I192" s="7"/>
      <c r="J192" s="7"/>
      <c r="K192" s="7"/>
      <c r="L192" s="7"/>
      <c r="M192" s="7"/>
      <c r="N192" s="7"/>
    </row>
    <row r="193" spans="1:14" s="2" customFormat="1" ht="15" customHeight="1" x14ac:dyDescent="0.2">
      <c r="A193" s="7"/>
      <c r="G193" s="7"/>
      <c r="H193" s="7"/>
      <c r="I193" s="7"/>
      <c r="J193" s="7"/>
      <c r="K193" s="7"/>
      <c r="L193" s="7"/>
      <c r="M193" s="7"/>
      <c r="N193" s="7"/>
    </row>
    <row r="194" spans="1:14" s="2" customFormat="1" ht="15" customHeight="1" x14ac:dyDescent="0.2">
      <c r="A194" s="7"/>
      <c r="G194" s="7"/>
      <c r="H194" s="7"/>
      <c r="I194" s="7"/>
      <c r="J194" s="7"/>
      <c r="K194" s="7"/>
      <c r="L194" s="7"/>
      <c r="M194" s="7"/>
      <c r="N194" s="7"/>
    </row>
    <row r="195" spans="1:14" s="2" customFormat="1" ht="15" customHeight="1" x14ac:dyDescent="0.2">
      <c r="A195" s="7"/>
      <c r="G195" s="7"/>
      <c r="H195" s="7"/>
      <c r="I195" s="7"/>
      <c r="J195" s="7"/>
      <c r="K195" s="7"/>
      <c r="L195" s="7"/>
      <c r="M195" s="7"/>
      <c r="N195" s="7"/>
    </row>
    <row r="196" spans="1:14" s="2" customFormat="1" ht="15" customHeight="1" x14ac:dyDescent="0.2">
      <c r="A196" s="7"/>
      <c r="G196" s="7"/>
      <c r="H196" s="7"/>
      <c r="I196" s="7"/>
      <c r="J196" s="7"/>
      <c r="K196" s="7"/>
      <c r="L196" s="7"/>
      <c r="M196" s="7"/>
      <c r="N196" s="7"/>
    </row>
    <row r="197" spans="1:14" s="2" customFormat="1" ht="15" customHeight="1" x14ac:dyDescent="0.2">
      <c r="A197" s="7"/>
      <c r="G197" s="7"/>
      <c r="H197" s="7"/>
      <c r="I197" s="7"/>
      <c r="J197" s="7"/>
      <c r="K197" s="7"/>
      <c r="L197" s="7"/>
      <c r="M197" s="7"/>
      <c r="N197" s="7"/>
    </row>
    <row r="198" spans="1:14" s="2" customFormat="1" ht="15" customHeight="1" x14ac:dyDescent="0.2">
      <c r="A198" s="7"/>
      <c r="G198" s="7"/>
      <c r="H198" s="7"/>
      <c r="I198" s="7"/>
      <c r="J198" s="7"/>
      <c r="K198" s="7"/>
      <c r="L198" s="7"/>
      <c r="M198" s="7"/>
      <c r="N198" s="7"/>
    </row>
    <row r="199" spans="1:14" s="2" customFormat="1" ht="15" customHeight="1" x14ac:dyDescent="0.2">
      <c r="A199" s="7"/>
      <c r="G199" s="7"/>
      <c r="H199" s="7"/>
      <c r="I199" s="7"/>
      <c r="J199" s="7"/>
      <c r="K199" s="7"/>
      <c r="L199" s="7"/>
      <c r="M199" s="7"/>
      <c r="N199" s="7"/>
    </row>
    <row r="200" spans="1:14" s="2" customFormat="1" ht="15" customHeight="1" x14ac:dyDescent="0.2">
      <c r="A200" s="7"/>
      <c r="G200" s="7"/>
      <c r="H200" s="7"/>
      <c r="I200" s="7"/>
      <c r="J200" s="7"/>
      <c r="K200" s="7"/>
      <c r="L200" s="7"/>
      <c r="M200" s="7"/>
      <c r="N200" s="7"/>
    </row>
    <row r="201" spans="1:14" s="2" customFormat="1" ht="15" customHeight="1" x14ac:dyDescent="0.2">
      <c r="A201" s="7"/>
      <c r="G201" s="7"/>
      <c r="H201" s="7"/>
      <c r="I201" s="7"/>
      <c r="J201" s="7"/>
      <c r="K201" s="7"/>
      <c r="L201" s="7"/>
      <c r="M201" s="7"/>
      <c r="N201" s="7"/>
    </row>
    <row r="202" spans="1:14" s="2" customFormat="1" ht="15" customHeight="1" x14ac:dyDescent="0.2">
      <c r="A202" s="7"/>
      <c r="G202" s="7"/>
      <c r="H202" s="7"/>
      <c r="I202" s="7"/>
      <c r="J202" s="7"/>
      <c r="K202" s="7"/>
      <c r="L202" s="7"/>
      <c r="M202" s="7"/>
      <c r="N202" s="7"/>
    </row>
    <row r="203" spans="1:14" s="2" customFormat="1" ht="15" customHeight="1" x14ac:dyDescent="0.2">
      <c r="A203" s="7"/>
      <c r="G203" s="7"/>
      <c r="H203" s="7"/>
      <c r="I203" s="7"/>
      <c r="J203" s="7"/>
      <c r="K203" s="7"/>
      <c r="L203" s="7"/>
      <c r="M203" s="7"/>
      <c r="N203" s="7"/>
    </row>
    <row r="204" spans="1:14" s="2" customFormat="1" ht="15" customHeight="1" x14ac:dyDescent="0.2">
      <c r="A204" s="7"/>
      <c r="G204" s="7"/>
      <c r="H204" s="7"/>
      <c r="I204" s="7"/>
      <c r="J204" s="7"/>
      <c r="K204" s="7"/>
      <c r="L204" s="7"/>
      <c r="M204" s="7"/>
      <c r="N204" s="7"/>
    </row>
    <row r="205" spans="1:14" s="2" customFormat="1" ht="15" customHeight="1" x14ac:dyDescent="0.2">
      <c r="A205" s="7"/>
      <c r="G205" s="7"/>
      <c r="H205" s="7"/>
      <c r="I205" s="7"/>
      <c r="J205" s="7"/>
      <c r="K205" s="7"/>
      <c r="L205" s="7"/>
      <c r="M205" s="7"/>
      <c r="N205" s="7"/>
    </row>
    <row r="206" spans="1:14" s="2" customFormat="1" ht="15" customHeight="1" x14ac:dyDescent="0.2">
      <c r="A206" s="7"/>
      <c r="G206" s="7"/>
      <c r="H206" s="7"/>
      <c r="I206" s="7"/>
      <c r="J206" s="7"/>
      <c r="K206" s="7"/>
      <c r="L206" s="7"/>
      <c r="M206" s="7"/>
      <c r="N206" s="7"/>
    </row>
    <row r="207" spans="1:14" s="2" customFormat="1" ht="15" customHeight="1" x14ac:dyDescent="0.2">
      <c r="A207" s="7"/>
      <c r="G207" s="7"/>
      <c r="H207" s="7"/>
      <c r="I207" s="7"/>
      <c r="J207" s="7"/>
      <c r="K207" s="7"/>
      <c r="L207" s="7"/>
      <c r="M207" s="7"/>
      <c r="N207" s="7"/>
    </row>
    <row r="208" spans="1:14" s="2" customFormat="1" ht="15" customHeight="1" x14ac:dyDescent="0.2">
      <c r="A208" s="7"/>
      <c r="G208" s="7"/>
      <c r="H208" s="7"/>
      <c r="I208" s="7"/>
      <c r="J208" s="7"/>
      <c r="K208" s="7"/>
      <c r="L208" s="7"/>
      <c r="M208" s="7"/>
      <c r="N208" s="7"/>
    </row>
    <row r="209" spans="1:14" s="2" customFormat="1" ht="15" customHeight="1" x14ac:dyDescent="0.2">
      <c r="A209" s="7"/>
      <c r="G209" s="7"/>
      <c r="H209" s="7"/>
      <c r="I209" s="7"/>
      <c r="J209" s="7"/>
      <c r="K209" s="7"/>
      <c r="L209" s="7"/>
      <c r="M209" s="7"/>
      <c r="N209" s="7"/>
    </row>
    <row r="210" spans="1:14" s="2" customFormat="1" ht="15" customHeight="1" x14ac:dyDescent="0.2">
      <c r="A210" s="7"/>
      <c r="G210" s="7"/>
      <c r="H210" s="7"/>
      <c r="I210" s="7"/>
      <c r="J210" s="7"/>
      <c r="K210" s="7"/>
      <c r="L210" s="7"/>
      <c r="M210" s="7"/>
      <c r="N210" s="7"/>
    </row>
    <row r="211" spans="1:14" s="2" customFormat="1" ht="15" customHeight="1" x14ac:dyDescent="0.2">
      <c r="A211" s="7"/>
      <c r="G211" s="7"/>
      <c r="H211" s="7"/>
      <c r="I211" s="7"/>
      <c r="J211" s="7"/>
      <c r="K211" s="7"/>
      <c r="L211" s="7"/>
      <c r="M211" s="7"/>
      <c r="N211" s="7"/>
    </row>
    <row r="212" spans="1:14" s="2" customFormat="1" ht="15" customHeight="1" x14ac:dyDescent="0.2">
      <c r="A212" s="7"/>
      <c r="G212" s="7"/>
      <c r="H212" s="7"/>
      <c r="I212" s="7"/>
      <c r="J212" s="7"/>
      <c r="K212" s="7"/>
      <c r="L212" s="7"/>
      <c r="M212" s="7"/>
      <c r="N212" s="7"/>
    </row>
    <row r="213" spans="1:14" s="2" customFormat="1" ht="15" customHeight="1" x14ac:dyDescent="0.2">
      <c r="A213" s="7"/>
      <c r="G213" s="7"/>
      <c r="H213" s="7"/>
      <c r="I213" s="7"/>
      <c r="J213" s="7"/>
      <c r="K213" s="7"/>
      <c r="L213" s="7"/>
      <c r="M213" s="7"/>
      <c r="N213" s="7"/>
    </row>
    <row r="214" spans="1:14" s="2" customFormat="1" ht="15" customHeight="1" x14ac:dyDescent="0.2">
      <c r="A214" s="7"/>
      <c r="G214" s="7"/>
      <c r="H214" s="7"/>
      <c r="I214" s="7"/>
      <c r="J214" s="7"/>
      <c r="K214" s="7"/>
      <c r="L214" s="7"/>
      <c r="M214" s="7"/>
      <c r="N214" s="7"/>
    </row>
    <row r="215" spans="1:14" s="2" customFormat="1" ht="12.75" x14ac:dyDescent="0.2">
      <c r="A215" s="7"/>
      <c r="G215" s="7"/>
      <c r="H215" s="7"/>
      <c r="I215" s="7"/>
      <c r="J215" s="7"/>
      <c r="K215" s="7"/>
      <c r="L215" s="7"/>
      <c r="M215" s="7"/>
      <c r="N215" s="7"/>
    </row>
    <row r="216" spans="1:14" s="2" customFormat="1" ht="12.75" x14ac:dyDescent="0.2">
      <c r="A216" s="7"/>
      <c r="G216" s="7"/>
      <c r="H216" s="7"/>
      <c r="I216" s="7"/>
      <c r="J216" s="7"/>
      <c r="K216" s="7"/>
      <c r="L216" s="7"/>
      <c r="M216" s="7"/>
      <c r="N216" s="7"/>
    </row>
    <row r="217" spans="1:14" s="2" customFormat="1" ht="12.75" x14ac:dyDescent="0.2">
      <c r="A217" s="7"/>
      <c r="G217" s="7"/>
      <c r="H217" s="7"/>
      <c r="I217" s="7"/>
      <c r="J217" s="7"/>
      <c r="K217" s="7"/>
      <c r="L217" s="7"/>
      <c r="M217" s="7"/>
      <c r="N217" s="7"/>
    </row>
    <row r="218" spans="1:14" s="2" customFormat="1" ht="12.75" x14ac:dyDescent="0.2">
      <c r="A218" s="7"/>
      <c r="G218" s="7"/>
      <c r="H218" s="7"/>
      <c r="I218" s="7"/>
      <c r="J218" s="7"/>
      <c r="K218" s="7"/>
      <c r="L218" s="7"/>
      <c r="M218" s="7"/>
      <c r="N218" s="7"/>
    </row>
    <row r="219" spans="1:14" s="2" customFormat="1" ht="12.75" x14ac:dyDescent="0.2">
      <c r="A219" s="7"/>
      <c r="G219" s="7"/>
      <c r="H219" s="7"/>
      <c r="I219" s="7"/>
      <c r="J219" s="7"/>
      <c r="K219" s="7"/>
      <c r="L219" s="7"/>
      <c r="M219" s="7"/>
      <c r="N219" s="7"/>
    </row>
    <row r="220" spans="1:14" s="2" customFormat="1" ht="12.75" x14ac:dyDescent="0.2">
      <c r="A220" s="7"/>
      <c r="G220" s="7"/>
      <c r="H220" s="7"/>
      <c r="I220" s="7"/>
      <c r="J220" s="7"/>
      <c r="K220" s="7"/>
      <c r="L220" s="7"/>
      <c r="M220" s="7"/>
      <c r="N220" s="7"/>
    </row>
    <row r="221" spans="1:14" s="2" customFormat="1" ht="12.75" x14ac:dyDescent="0.2">
      <c r="A221" s="7"/>
      <c r="G221" s="7"/>
      <c r="H221" s="7"/>
      <c r="I221" s="7"/>
      <c r="J221" s="7"/>
      <c r="K221" s="7"/>
      <c r="L221" s="7"/>
      <c r="M221" s="7"/>
      <c r="N221" s="7"/>
    </row>
    <row r="222" spans="1:14" s="2" customFormat="1" ht="12.75" x14ac:dyDescent="0.2">
      <c r="A222" s="7"/>
      <c r="G222" s="7"/>
      <c r="H222" s="7"/>
      <c r="I222" s="7"/>
      <c r="J222" s="7"/>
      <c r="K222" s="7"/>
      <c r="L222" s="7"/>
      <c r="M222" s="7"/>
      <c r="N222" s="7"/>
    </row>
    <row r="223" spans="1:14" s="2" customFormat="1" ht="12.75" x14ac:dyDescent="0.2">
      <c r="A223" s="7"/>
      <c r="G223" s="7"/>
      <c r="H223" s="7"/>
      <c r="I223" s="7"/>
      <c r="J223" s="7"/>
      <c r="K223" s="7"/>
      <c r="L223" s="7"/>
      <c r="M223" s="7"/>
      <c r="N223" s="7"/>
    </row>
    <row r="224" spans="1:14" s="2" customFormat="1" ht="12.75" x14ac:dyDescent="0.2">
      <c r="A224" s="7"/>
      <c r="G224" s="7"/>
      <c r="H224" s="7"/>
      <c r="I224" s="7"/>
      <c r="J224" s="7"/>
      <c r="K224" s="7"/>
      <c r="L224" s="7"/>
      <c r="M224" s="7"/>
      <c r="N224" s="7"/>
    </row>
    <row r="225" spans="1:14" s="2" customFormat="1" ht="12.75" x14ac:dyDescent="0.2">
      <c r="A225" s="7"/>
      <c r="G225" s="7"/>
      <c r="H225" s="7"/>
      <c r="I225" s="7"/>
      <c r="J225" s="7"/>
      <c r="K225" s="7"/>
      <c r="L225" s="7"/>
      <c r="M225" s="7"/>
      <c r="N225" s="7"/>
    </row>
    <row r="226" spans="1:14" s="2" customFormat="1" ht="12.75" x14ac:dyDescent="0.2">
      <c r="A226" s="7"/>
      <c r="G226" s="7"/>
      <c r="H226" s="7"/>
      <c r="I226" s="7"/>
      <c r="J226" s="7"/>
      <c r="K226" s="7"/>
      <c r="L226" s="7"/>
      <c r="M226" s="7"/>
      <c r="N226" s="7"/>
    </row>
    <row r="227" spans="1:14" s="2" customFormat="1" ht="12.75" x14ac:dyDescent="0.2">
      <c r="A227" s="7"/>
      <c r="G227" s="7"/>
      <c r="H227" s="7"/>
      <c r="I227" s="7"/>
      <c r="J227" s="7"/>
      <c r="K227" s="7"/>
      <c r="L227" s="7"/>
      <c r="M227" s="7"/>
      <c r="N227" s="7"/>
    </row>
    <row r="228" spans="1:14" s="2" customFormat="1" ht="12.75" x14ac:dyDescent="0.2">
      <c r="A228" s="7"/>
      <c r="G228" s="7"/>
      <c r="H228" s="7"/>
      <c r="I228" s="7"/>
      <c r="J228" s="7"/>
      <c r="K228" s="7"/>
      <c r="L228" s="7"/>
      <c r="M228" s="7"/>
      <c r="N228" s="7"/>
    </row>
    <row r="229" spans="1:14" s="2" customFormat="1" ht="12.75" x14ac:dyDescent="0.2">
      <c r="A229" s="7"/>
      <c r="G229" s="7"/>
      <c r="H229" s="7"/>
      <c r="I229" s="7"/>
      <c r="J229" s="7"/>
      <c r="K229" s="7"/>
      <c r="L229" s="7"/>
      <c r="M229" s="7"/>
      <c r="N229" s="7"/>
    </row>
    <row r="230" spans="1:14" s="2" customFormat="1" ht="12.75" x14ac:dyDescent="0.2">
      <c r="A230" s="7"/>
      <c r="G230" s="7"/>
      <c r="H230" s="7"/>
      <c r="I230" s="7"/>
      <c r="J230" s="7"/>
      <c r="K230" s="7"/>
      <c r="L230" s="7"/>
      <c r="M230" s="7"/>
      <c r="N230" s="7"/>
    </row>
    <row r="231" spans="1:14" s="2" customFormat="1" ht="12.75" x14ac:dyDescent="0.2">
      <c r="A231" s="7"/>
      <c r="G231" s="7"/>
      <c r="H231" s="7"/>
      <c r="I231" s="7"/>
      <c r="J231" s="7"/>
      <c r="K231" s="7"/>
      <c r="L231" s="7"/>
      <c r="M231" s="7"/>
      <c r="N231" s="7"/>
    </row>
    <row r="232" spans="1:14" s="2" customFormat="1" ht="12.75" x14ac:dyDescent="0.2">
      <c r="A232" s="7"/>
      <c r="G232" s="7"/>
      <c r="H232" s="7"/>
      <c r="I232" s="7"/>
      <c r="J232" s="7"/>
      <c r="K232" s="7"/>
      <c r="L232" s="7"/>
      <c r="M232" s="7"/>
      <c r="N232" s="7"/>
    </row>
    <row r="233" spans="1:14" s="2" customFormat="1" ht="12.75" x14ac:dyDescent="0.2">
      <c r="A233" s="7"/>
      <c r="G233" s="7"/>
      <c r="H233" s="7"/>
      <c r="I233" s="7"/>
      <c r="J233" s="7"/>
      <c r="K233" s="7"/>
      <c r="L233" s="7"/>
      <c r="M233" s="7"/>
      <c r="N233" s="7"/>
    </row>
    <row r="234" spans="1:14" s="2" customFormat="1" ht="12.75" x14ac:dyDescent="0.2">
      <c r="A234" s="7"/>
      <c r="G234" s="7"/>
      <c r="H234" s="7"/>
      <c r="I234" s="7"/>
      <c r="J234" s="7"/>
      <c r="K234" s="7"/>
      <c r="L234" s="7"/>
      <c r="M234" s="7"/>
      <c r="N234" s="7"/>
    </row>
    <row r="235" spans="1:14" s="2" customFormat="1" ht="12.75" x14ac:dyDescent="0.2">
      <c r="A235" s="7"/>
      <c r="G235" s="7"/>
      <c r="H235" s="7"/>
      <c r="I235" s="7"/>
      <c r="J235" s="7"/>
      <c r="K235" s="7"/>
      <c r="L235" s="7"/>
      <c r="M235" s="7"/>
      <c r="N235" s="7"/>
    </row>
    <row r="236" spans="1:14" s="2" customFormat="1" ht="12.75" x14ac:dyDescent="0.2">
      <c r="A236" s="7"/>
      <c r="G236" s="7"/>
      <c r="H236" s="7"/>
      <c r="I236" s="7"/>
      <c r="J236" s="7"/>
      <c r="K236" s="7"/>
      <c r="L236" s="7"/>
      <c r="M236" s="7"/>
      <c r="N236" s="7"/>
    </row>
    <row r="237" spans="1:14" s="2" customFormat="1" ht="12.75" x14ac:dyDescent="0.2">
      <c r="A237" s="7"/>
      <c r="G237" s="7"/>
      <c r="H237" s="7"/>
      <c r="I237" s="7"/>
      <c r="J237" s="7"/>
      <c r="K237" s="7"/>
      <c r="L237" s="7"/>
      <c r="M237" s="7"/>
      <c r="N237" s="7"/>
    </row>
    <row r="238" spans="1:14" s="2" customFormat="1" ht="12.75" x14ac:dyDescent="0.2">
      <c r="A238" s="7"/>
      <c r="G238" s="7"/>
      <c r="H238" s="7"/>
      <c r="I238" s="7"/>
      <c r="J238" s="7"/>
      <c r="K238" s="7"/>
      <c r="L238" s="7"/>
      <c r="M238" s="7"/>
      <c r="N238" s="7"/>
    </row>
    <row r="239" spans="1:14" s="2" customFormat="1" ht="12.75" x14ac:dyDescent="0.2">
      <c r="A239" s="7"/>
      <c r="G239" s="7"/>
      <c r="H239" s="7"/>
      <c r="I239" s="7"/>
      <c r="J239" s="7"/>
      <c r="K239" s="7"/>
      <c r="L239" s="7"/>
      <c r="M239" s="7"/>
      <c r="N239" s="7"/>
    </row>
    <row r="240" spans="1:14" s="2" customFormat="1" ht="12.75" x14ac:dyDescent="0.2">
      <c r="A240" s="7"/>
      <c r="G240" s="7"/>
      <c r="H240" s="7"/>
      <c r="I240" s="7"/>
      <c r="J240" s="7"/>
      <c r="K240" s="7"/>
      <c r="L240" s="7"/>
      <c r="M240" s="7"/>
      <c r="N240" s="7"/>
    </row>
    <row r="241" spans="1:14" ht="12.75" x14ac:dyDescent="0.2">
      <c r="A241" s="7"/>
      <c r="G241" s="7"/>
      <c r="H241" s="7"/>
      <c r="I241" s="7"/>
      <c r="J241" s="7"/>
      <c r="K241" s="7"/>
      <c r="L241" s="7"/>
      <c r="M241" s="7"/>
      <c r="N241" s="7"/>
    </row>
    <row r="242" spans="1:14" ht="12.75" x14ac:dyDescent="0.2">
      <c r="A242" s="7"/>
      <c r="G242" s="7"/>
      <c r="H242" s="7"/>
      <c r="I242" s="7"/>
      <c r="J242" s="7"/>
      <c r="K242" s="7"/>
      <c r="L242" s="7"/>
      <c r="M242" s="7"/>
      <c r="N242" s="7"/>
    </row>
    <row r="243" spans="1:14" ht="12.75" x14ac:dyDescent="0.2">
      <c r="A243" s="7"/>
      <c r="G243" s="7"/>
      <c r="H243" s="7"/>
      <c r="I243" s="7"/>
      <c r="J243" s="7"/>
      <c r="K243" s="7"/>
      <c r="L243" s="7"/>
      <c r="M243" s="7"/>
      <c r="N243" s="7"/>
    </row>
    <row r="244" spans="1:14" ht="12.75" x14ac:dyDescent="0.2">
      <c r="A244" s="7"/>
      <c r="G244" s="7"/>
      <c r="H244" s="7"/>
      <c r="I244" s="7"/>
      <c r="J244" s="7"/>
      <c r="K244" s="7"/>
      <c r="L244" s="7"/>
      <c r="M244" s="7"/>
      <c r="N244" s="7"/>
    </row>
    <row r="245" spans="1:14" ht="12.75" x14ac:dyDescent="0.2">
      <c r="A245" s="7"/>
      <c r="G245" s="7"/>
      <c r="H245" s="7"/>
      <c r="I245" s="7"/>
      <c r="J245" s="7"/>
      <c r="K245" s="7"/>
      <c r="L245" s="7"/>
      <c r="M245" s="7"/>
      <c r="N245" s="7"/>
    </row>
    <row r="246" spans="1:14" ht="12.75" x14ac:dyDescent="0.2">
      <c r="A246" s="7"/>
      <c r="G246" s="7"/>
      <c r="H246" s="7"/>
      <c r="I246" s="7"/>
      <c r="J246" s="7"/>
      <c r="K246" s="7"/>
      <c r="L246" s="7"/>
      <c r="M246" s="7"/>
      <c r="N246" s="7"/>
    </row>
    <row r="247" spans="1:14" ht="12.75" x14ac:dyDescent="0.2">
      <c r="A247" s="7"/>
      <c r="G247" s="7"/>
      <c r="H247" s="7"/>
      <c r="I247" s="7"/>
      <c r="J247" s="7"/>
      <c r="K247" s="7"/>
      <c r="L247" s="7"/>
      <c r="M247" s="7"/>
      <c r="N247" s="7"/>
    </row>
    <row r="248" spans="1:14" ht="12.75" x14ac:dyDescent="0.2">
      <c r="A248" s="7"/>
      <c r="G248" s="7"/>
      <c r="H248" s="7"/>
      <c r="I248" s="7"/>
      <c r="J248" s="7"/>
      <c r="K248" s="7"/>
      <c r="L248" s="7"/>
      <c r="M248" s="7"/>
      <c r="N248" s="7"/>
    </row>
    <row r="249" spans="1:14" ht="12.75" x14ac:dyDescent="0.2">
      <c r="A249" s="7"/>
      <c r="G249" s="7"/>
      <c r="H249" s="7"/>
      <c r="I249" s="7"/>
      <c r="J249" s="7"/>
      <c r="K249" s="7"/>
      <c r="L249" s="7"/>
      <c r="M249" s="7"/>
      <c r="N249" s="7"/>
    </row>
    <row r="250" spans="1:14" ht="12.75" x14ac:dyDescent="0.2">
      <c r="A250" s="7"/>
      <c r="G250" s="7"/>
      <c r="H250" s="7"/>
      <c r="I250" s="7"/>
      <c r="J250" s="7"/>
      <c r="K250" s="7"/>
      <c r="L250" s="7"/>
      <c r="M250" s="7"/>
      <c r="N250" s="7"/>
    </row>
    <row r="251" spans="1:14" ht="12.75" x14ac:dyDescent="0.2">
      <c r="A251" s="7"/>
      <c r="G251" s="7"/>
      <c r="H251" s="7"/>
      <c r="I251" s="7"/>
      <c r="J251" s="7"/>
      <c r="K251" s="7"/>
      <c r="L251" s="7"/>
      <c r="M251" s="7"/>
      <c r="N251" s="7"/>
    </row>
    <row r="252" spans="1:14" ht="12.75" x14ac:dyDescent="0.2">
      <c r="A252" s="7"/>
      <c r="G252" s="7"/>
      <c r="H252" s="7"/>
      <c r="I252" s="7"/>
      <c r="J252" s="7"/>
      <c r="K252" s="7"/>
      <c r="L252" s="7"/>
      <c r="M252" s="7"/>
      <c r="N252" s="7"/>
    </row>
    <row r="253" spans="1:14" ht="12.75" x14ac:dyDescent="0.2">
      <c r="A253" s="7"/>
      <c r="G253" s="7"/>
      <c r="H253" s="7"/>
      <c r="I253" s="7"/>
      <c r="J253" s="7"/>
      <c r="K253" s="7"/>
      <c r="L253" s="7"/>
      <c r="M253" s="7"/>
      <c r="N253" s="7"/>
    </row>
    <row r="254" spans="1:14" ht="12.75" x14ac:dyDescent="0.2">
      <c r="A254" s="7"/>
      <c r="G254" s="7"/>
      <c r="H254" s="7"/>
      <c r="I254" s="7"/>
      <c r="J254" s="7"/>
      <c r="K254" s="7"/>
      <c r="L254" s="7"/>
      <c r="M254" s="7"/>
      <c r="N254" s="7"/>
    </row>
    <row r="255" spans="1:14" ht="12.75" x14ac:dyDescent="0.2">
      <c r="A255" s="7"/>
      <c r="G255" s="7"/>
      <c r="H255" s="7"/>
      <c r="I255" s="7"/>
      <c r="J255" s="7"/>
      <c r="K255" s="7"/>
      <c r="L255" s="7"/>
      <c r="M255" s="7"/>
      <c r="N255" s="7"/>
    </row>
    <row r="256" spans="1:14" ht="12.75" x14ac:dyDescent="0.2">
      <c r="A256" s="7"/>
      <c r="G256" s="7"/>
      <c r="H256" s="7"/>
      <c r="I256" s="7"/>
      <c r="J256" s="7"/>
      <c r="K256" s="7"/>
      <c r="L256" s="7"/>
      <c r="M256" s="7"/>
      <c r="N256" s="7"/>
    </row>
    <row r="257" spans="1:14" ht="12.75" x14ac:dyDescent="0.2">
      <c r="A257" s="7"/>
      <c r="G257" s="7"/>
      <c r="H257" s="7"/>
      <c r="I257" s="7"/>
      <c r="J257" s="7"/>
      <c r="K257" s="7"/>
      <c r="L257" s="7"/>
      <c r="M257" s="7"/>
      <c r="N257" s="7"/>
    </row>
    <row r="258" spans="1:14" ht="12.75" x14ac:dyDescent="0.2">
      <c r="A258" s="7"/>
      <c r="G258" s="7"/>
      <c r="H258" s="7"/>
      <c r="I258" s="7"/>
      <c r="J258" s="7"/>
      <c r="K258" s="7"/>
      <c r="L258" s="7"/>
      <c r="M258" s="7"/>
      <c r="N258" s="7"/>
    </row>
    <row r="259" spans="1:14" ht="38.25" customHeight="1" x14ac:dyDescent="0.2">
      <c r="A259" s="7"/>
      <c r="G259" s="7"/>
      <c r="H259" s="7"/>
      <c r="I259" s="7"/>
      <c r="J259" s="7"/>
      <c r="K259" s="7"/>
      <c r="L259" s="7"/>
      <c r="M259" s="7"/>
      <c r="N259" s="7"/>
    </row>
    <row r="260" spans="1:14" ht="38.25" customHeight="1" x14ac:dyDescent="0.2">
      <c r="A260" s="7"/>
      <c r="G260" s="7"/>
      <c r="H260" s="7"/>
      <c r="I260" s="7"/>
      <c r="J260" s="7"/>
      <c r="K260" s="7"/>
      <c r="L260" s="7"/>
      <c r="M260" s="7"/>
      <c r="N260" s="7"/>
    </row>
    <row r="261" spans="1:14" ht="38.25" customHeight="1" x14ac:dyDescent="0.2">
      <c r="A261" s="7"/>
      <c r="G261" s="7"/>
      <c r="H261" s="7"/>
      <c r="I261" s="7"/>
      <c r="J261" s="7"/>
      <c r="K261" s="7"/>
      <c r="L261" s="7"/>
      <c r="M261" s="7"/>
      <c r="N261" s="7"/>
    </row>
    <row r="262" spans="1:14" ht="38.25" customHeight="1" x14ac:dyDescent="0.2">
      <c r="A262" s="7"/>
      <c r="G262" s="7"/>
      <c r="H262" s="7"/>
      <c r="I262" s="7"/>
      <c r="J262" s="7"/>
      <c r="K262" s="7"/>
      <c r="L262" s="7"/>
      <c r="M262" s="7"/>
      <c r="N262" s="7"/>
    </row>
    <row r="263" spans="1:14" ht="38.25" customHeight="1" x14ac:dyDescent="0.2">
      <c r="A263" s="7"/>
      <c r="G263" s="7"/>
      <c r="H263" s="7"/>
      <c r="I263" s="7"/>
      <c r="J263" s="7"/>
      <c r="K263" s="7"/>
      <c r="L263" s="7"/>
      <c r="M263" s="7"/>
      <c r="N263" s="7"/>
    </row>
    <row r="264" spans="1:14" ht="38.25" customHeight="1" x14ac:dyDescent="0.2">
      <c r="A264" s="7"/>
      <c r="G264" s="7"/>
      <c r="H264" s="7"/>
      <c r="I264" s="7"/>
      <c r="J264" s="7"/>
      <c r="K264" s="7"/>
      <c r="L264" s="7"/>
      <c r="M264" s="7"/>
      <c r="N264" s="7"/>
    </row>
    <row r="265" spans="1:14" ht="38.25" customHeight="1" x14ac:dyDescent="0.2">
      <c r="A265" s="7"/>
      <c r="G265" s="7"/>
      <c r="H265" s="7"/>
      <c r="I265" s="7"/>
      <c r="J265" s="7"/>
      <c r="K265" s="7"/>
      <c r="L265" s="7"/>
      <c r="M265" s="7"/>
      <c r="N265" s="7"/>
    </row>
    <row r="266" spans="1:14" ht="38.25" customHeight="1" x14ac:dyDescent="0.2">
      <c r="A266" s="7"/>
      <c r="G266" s="7"/>
      <c r="H266" s="7"/>
      <c r="I266" s="7"/>
      <c r="J266" s="7"/>
      <c r="K266" s="7"/>
      <c r="L266" s="7"/>
      <c r="M266" s="7"/>
      <c r="N266" s="7"/>
    </row>
    <row r="267" spans="1:14" ht="38.25" customHeight="1" x14ac:dyDescent="0.2">
      <c r="A267" s="7"/>
      <c r="G267" s="7"/>
      <c r="H267" s="7"/>
      <c r="I267" s="7"/>
      <c r="J267" s="7"/>
      <c r="K267" s="7"/>
      <c r="L267" s="7"/>
      <c r="M267" s="7"/>
      <c r="N267" s="7"/>
    </row>
    <row r="268" spans="1:14" ht="38.25" customHeight="1" x14ac:dyDescent="0.2">
      <c r="A268" s="7"/>
      <c r="G268" s="7"/>
      <c r="H268" s="7"/>
      <c r="I268" s="7"/>
      <c r="J268" s="7"/>
      <c r="K268" s="7"/>
      <c r="L268" s="7"/>
      <c r="M268" s="7"/>
      <c r="N268" s="7"/>
    </row>
    <row r="269" spans="1:14" ht="38.25" customHeight="1" x14ac:dyDescent="0.2">
      <c r="A269" s="7"/>
      <c r="G269" s="7"/>
      <c r="H269" s="7"/>
      <c r="I269" s="7"/>
      <c r="J269" s="7"/>
      <c r="K269" s="7"/>
      <c r="L269" s="7"/>
      <c r="M269" s="7"/>
      <c r="N269" s="7"/>
    </row>
    <row r="270" spans="1:14" ht="38.25" customHeight="1" x14ac:dyDescent="0.2">
      <c r="A270" s="7"/>
      <c r="G270" s="7"/>
      <c r="H270" s="7"/>
      <c r="I270" s="7"/>
      <c r="J270" s="7"/>
      <c r="K270" s="7"/>
      <c r="L270" s="7"/>
      <c r="M270" s="7"/>
      <c r="N270" s="7"/>
    </row>
    <row r="271" spans="1:14" ht="38.25" customHeight="1" x14ac:dyDescent="0.2">
      <c r="A271" s="7"/>
      <c r="G271" s="7"/>
      <c r="H271" s="7"/>
      <c r="I271" s="7"/>
      <c r="J271" s="7"/>
      <c r="K271" s="7"/>
      <c r="L271" s="7"/>
      <c r="M271" s="7"/>
      <c r="N271" s="7"/>
    </row>
    <row r="272" spans="1:14" ht="38.25" customHeight="1" x14ac:dyDescent="0.2">
      <c r="A272" s="7"/>
      <c r="G272" s="7"/>
      <c r="H272" s="7"/>
      <c r="I272" s="7"/>
      <c r="J272" s="7"/>
      <c r="K272" s="7"/>
      <c r="L272" s="7"/>
      <c r="M272" s="7"/>
      <c r="N272" s="7"/>
    </row>
    <row r="273" spans="1:14" ht="38.25" customHeight="1" x14ac:dyDescent="0.2">
      <c r="A273" s="7"/>
      <c r="G273" s="7"/>
      <c r="H273" s="7"/>
      <c r="I273" s="7"/>
      <c r="J273" s="7"/>
      <c r="K273" s="7"/>
      <c r="L273" s="7"/>
      <c r="M273" s="7"/>
      <c r="N273" s="7"/>
    </row>
    <row r="274" spans="1:14" ht="38.25" customHeight="1" x14ac:dyDescent="0.2">
      <c r="A274" s="7"/>
      <c r="G274" s="7"/>
      <c r="H274" s="7"/>
      <c r="I274" s="7"/>
      <c r="J274" s="7"/>
      <c r="K274" s="7"/>
      <c r="L274" s="7"/>
      <c r="M274" s="7"/>
      <c r="N274" s="7"/>
    </row>
    <row r="275" spans="1:14" ht="38.25" customHeight="1" x14ac:dyDescent="0.2">
      <c r="A275" s="7"/>
      <c r="G275" s="7"/>
      <c r="H275" s="7"/>
      <c r="I275" s="7"/>
      <c r="J275" s="7"/>
      <c r="K275" s="7"/>
      <c r="L275" s="7"/>
      <c r="M275" s="7"/>
      <c r="N275" s="7"/>
    </row>
    <row r="276" spans="1:14" ht="38.25" customHeight="1" x14ac:dyDescent="0.2">
      <c r="A276" s="7"/>
      <c r="G276" s="7"/>
      <c r="H276" s="7"/>
      <c r="I276" s="7"/>
      <c r="J276" s="7"/>
      <c r="K276" s="7"/>
      <c r="L276" s="7"/>
      <c r="M276" s="7"/>
      <c r="N276" s="7"/>
    </row>
    <row r="277" spans="1:14" ht="38.25" customHeight="1" x14ac:dyDescent="0.2">
      <c r="A277" s="7"/>
      <c r="G277" s="7"/>
      <c r="H277" s="7"/>
      <c r="I277" s="7"/>
      <c r="J277" s="7"/>
      <c r="K277" s="7"/>
      <c r="L277" s="7"/>
      <c r="M277" s="7"/>
      <c r="N277" s="7"/>
    </row>
    <row r="278" spans="1:14" ht="38.25" customHeight="1" x14ac:dyDescent="0.2">
      <c r="A278" s="7"/>
      <c r="G278" s="7"/>
      <c r="H278" s="7"/>
      <c r="I278" s="7"/>
      <c r="J278" s="7"/>
      <c r="K278" s="7"/>
      <c r="L278" s="7"/>
      <c r="M278" s="7"/>
      <c r="N278" s="7"/>
    </row>
    <row r="279" spans="1:14" ht="38.25" customHeight="1" x14ac:dyDescent="0.2">
      <c r="A279" s="7"/>
      <c r="G279" s="7"/>
      <c r="H279" s="7"/>
      <c r="I279" s="7"/>
      <c r="J279" s="7"/>
      <c r="K279" s="7"/>
      <c r="L279" s="7"/>
      <c r="M279" s="7"/>
      <c r="N279" s="7"/>
    </row>
    <row r="280" spans="1:14" ht="38.25" customHeight="1" x14ac:dyDescent="0.2">
      <c r="A280" s="7"/>
      <c r="G280" s="7"/>
      <c r="H280" s="7"/>
      <c r="I280" s="7"/>
      <c r="J280" s="7"/>
      <c r="K280" s="7"/>
      <c r="L280" s="7"/>
      <c r="M280" s="7"/>
      <c r="N280" s="7"/>
    </row>
    <row r="281" spans="1:14" ht="38.25" customHeight="1" x14ac:dyDescent="0.2">
      <c r="A281" s="7"/>
      <c r="G281" s="7"/>
      <c r="H281" s="7"/>
      <c r="I281" s="7"/>
      <c r="J281" s="7"/>
      <c r="K281" s="7"/>
      <c r="L281" s="7"/>
      <c r="M281" s="7"/>
      <c r="N281" s="7"/>
    </row>
    <row r="282" spans="1:14" ht="38.25" customHeight="1" x14ac:dyDescent="0.2">
      <c r="A282" s="7"/>
      <c r="G282" s="7"/>
      <c r="H282" s="7"/>
      <c r="I282" s="7"/>
      <c r="J282" s="7"/>
      <c r="K282" s="7"/>
      <c r="L282" s="7"/>
      <c r="M282" s="7"/>
      <c r="N282" s="7"/>
    </row>
    <row r="283" spans="1:14" ht="38.25" customHeight="1" x14ac:dyDescent="0.2">
      <c r="A283" s="7"/>
      <c r="G283" s="7"/>
      <c r="H283" s="7"/>
      <c r="I283" s="7"/>
      <c r="J283" s="7"/>
      <c r="K283" s="7"/>
      <c r="L283" s="7"/>
      <c r="M283" s="7"/>
      <c r="N283" s="7"/>
    </row>
    <row r="284" spans="1:14" ht="38.25" customHeight="1" x14ac:dyDescent="0.2">
      <c r="A284" s="7"/>
      <c r="G284" s="7"/>
      <c r="H284" s="7"/>
      <c r="I284" s="7"/>
      <c r="J284" s="7"/>
      <c r="K284" s="7"/>
      <c r="L284" s="7"/>
      <c r="M284" s="7"/>
      <c r="N284" s="7"/>
    </row>
    <row r="285" spans="1:14" ht="38.25" customHeight="1" x14ac:dyDescent="0.2">
      <c r="A285" s="7"/>
      <c r="G285" s="7"/>
      <c r="H285" s="7"/>
      <c r="I285" s="7"/>
      <c r="J285" s="7"/>
      <c r="K285" s="7"/>
      <c r="L285" s="7"/>
      <c r="M285" s="7"/>
      <c r="N285" s="7"/>
    </row>
    <row r="286" spans="1:14" ht="38.25" customHeight="1" x14ac:dyDescent="0.2">
      <c r="A286" s="7"/>
      <c r="G286" s="7"/>
      <c r="H286" s="7"/>
      <c r="I286" s="7"/>
      <c r="J286" s="7"/>
      <c r="K286" s="7"/>
      <c r="L286" s="7"/>
      <c r="M286" s="7"/>
      <c r="N286" s="7"/>
    </row>
    <row r="287" spans="1:14" ht="38.25" customHeight="1" x14ac:dyDescent="0.2">
      <c r="A287" s="7"/>
      <c r="G287" s="7"/>
      <c r="H287" s="7"/>
      <c r="I287" s="7"/>
      <c r="J287" s="7"/>
      <c r="K287" s="7"/>
      <c r="L287" s="7"/>
      <c r="M287" s="7"/>
      <c r="N287" s="7"/>
    </row>
    <row r="288" spans="1:14" ht="38.25" customHeight="1" x14ac:dyDescent="0.2">
      <c r="A288" s="7"/>
      <c r="G288" s="7"/>
      <c r="H288" s="7"/>
      <c r="I288" s="7"/>
      <c r="J288" s="7"/>
      <c r="K288" s="7"/>
      <c r="L288" s="7"/>
      <c r="M288" s="7"/>
      <c r="N288" s="7"/>
    </row>
    <row r="289" spans="1:14" ht="38.25" customHeight="1" x14ac:dyDescent="0.2">
      <c r="A289" s="7"/>
      <c r="G289" s="7"/>
      <c r="H289" s="7"/>
      <c r="I289" s="7"/>
      <c r="J289" s="7"/>
      <c r="K289" s="7"/>
      <c r="L289" s="7"/>
      <c r="M289" s="7"/>
      <c r="N289" s="7"/>
    </row>
    <row r="290" spans="1:14" ht="38.25" customHeight="1" x14ac:dyDescent="0.2">
      <c r="A290" s="7"/>
      <c r="G290" s="7"/>
      <c r="H290" s="7"/>
      <c r="I290" s="7"/>
      <c r="J290" s="7"/>
      <c r="K290" s="7"/>
      <c r="L290" s="7"/>
      <c r="M290" s="7"/>
      <c r="N290" s="7"/>
    </row>
    <row r="291" spans="1:14" ht="38.25" customHeight="1" x14ac:dyDescent="0.2">
      <c r="A291" s="7"/>
      <c r="G291" s="7"/>
      <c r="H291" s="7"/>
      <c r="I291" s="7"/>
      <c r="J291" s="7"/>
      <c r="K291" s="7"/>
      <c r="L291" s="7"/>
      <c r="M291" s="7"/>
      <c r="N291" s="7"/>
    </row>
    <row r="292" spans="1:14" ht="38.25" customHeight="1" x14ac:dyDescent="0.2">
      <c r="A292" s="7"/>
      <c r="G292" s="7"/>
      <c r="H292" s="7"/>
      <c r="I292" s="7"/>
      <c r="J292" s="7"/>
      <c r="K292" s="7"/>
      <c r="L292" s="7"/>
      <c r="M292" s="7"/>
      <c r="N292" s="7"/>
    </row>
    <row r="293" spans="1:14" ht="38.25" customHeight="1" x14ac:dyDescent="0.2">
      <c r="A293" s="7"/>
      <c r="G293" s="7"/>
      <c r="H293" s="7"/>
      <c r="I293" s="7"/>
      <c r="J293" s="7"/>
      <c r="K293" s="7"/>
      <c r="L293" s="7"/>
      <c r="M293" s="7"/>
      <c r="N293" s="7"/>
    </row>
    <row r="294" spans="1:14" ht="38.25" customHeight="1" x14ac:dyDescent="0.2">
      <c r="A294" s="7"/>
      <c r="G294" s="7"/>
      <c r="H294" s="7"/>
      <c r="I294" s="7"/>
      <c r="J294" s="7"/>
      <c r="K294" s="7"/>
      <c r="L294" s="7"/>
      <c r="M294" s="7"/>
      <c r="N294" s="7"/>
    </row>
    <row r="295" spans="1:14" ht="38.25" customHeight="1" x14ac:dyDescent="0.2">
      <c r="A295" s="7"/>
      <c r="G295" s="7"/>
      <c r="H295" s="7"/>
      <c r="I295" s="7"/>
      <c r="J295" s="7"/>
      <c r="K295" s="7"/>
      <c r="L295" s="7"/>
      <c r="M295" s="7"/>
      <c r="N295" s="7"/>
    </row>
    <row r="296" spans="1:14" ht="38.25" customHeight="1" x14ac:dyDescent="0.2">
      <c r="A296" s="7"/>
      <c r="G296" s="7"/>
      <c r="H296" s="7"/>
      <c r="I296" s="7"/>
      <c r="J296" s="7"/>
      <c r="K296" s="7"/>
      <c r="L296" s="7"/>
      <c r="M296" s="7"/>
      <c r="N296" s="7"/>
    </row>
    <row r="297" spans="1:14" ht="38.25" customHeight="1" x14ac:dyDescent="0.2">
      <c r="A297" s="7"/>
      <c r="G297" s="7"/>
      <c r="H297" s="7"/>
      <c r="I297" s="7"/>
      <c r="J297" s="7"/>
      <c r="K297" s="7"/>
      <c r="L297" s="7"/>
      <c r="M297" s="7"/>
      <c r="N297" s="7"/>
    </row>
    <row r="298" spans="1:14" ht="38.25" customHeight="1" x14ac:dyDescent="0.2">
      <c r="A298" s="7"/>
      <c r="G298" s="7"/>
      <c r="H298" s="7"/>
      <c r="I298" s="7"/>
      <c r="J298" s="7"/>
      <c r="K298" s="7"/>
      <c r="L298" s="7"/>
      <c r="M298" s="7"/>
      <c r="N298" s="7"/>
    </row>
    <row r="299" spans="1:14" ht="38.25" customHeight="1" x14ac:dyDescent="0.2">
      <c r="A299" s="7"/>
      <c r="G299" s="7"/>
      <c r="H299" s="7"/>
      <c r="I299" s="7"/>
      <c r="J299" s="7"/>
      <c r="K299" s="7"/>
      <c r="L299" s="7"/>
      <c r="M299" s="7"/>
      <c r="N299" s="7"/>
    </row>
    <row r="300" spans="1:14" ht="38.25" customHeight="1" x14ac:dyDescent="0.2">
      <c r="A300" s="7"/>
      <c r="G300" s="7"/>
      <c r="H300" s="7"/>
      <c r="I300" s="7"/>
      <c r="J300" s="7"/>
      <c r="K300" s="7"/>
      <c r="L300" s="7"/>
      <c r="M300" s="7"/>
      <c r="N300" s="7"/>
    </row>
    <row r="301" spans="1:14" ht="38.25" customHeight="1" x14ac:dyDescent="0.2">
      <c r="A301" s="7"/>
      <c r="G301" s="7"/>
      <c r="H301" s="7"/>
      <c r="I301" s="7"/>
      <c r="J301" s="7"/>
      <c r="K301" s="7"/>
      <c r="L301" s="7"/>
      <c r="M301" s="7"/>
      <c r="N301" s="7"/>
    </row>
    <row r="302" spans="1:14" ht="38.25" customHeight="1" x14ac:dyDescent="0.2">
      <c r="A302" s="7"/>
      <c r="G302" s="7"/>
      <c r="H302" s="7"/>
      <c r="I302" s="7"/>
      <c r="J302" s="7"/>
      <c r="K302" s="7"/>
      <c r="L302" s="7"/>
      <c r="M302" s="7"/>
      <c r="N302" s="7"/>
    </row>
    <row r="303" spans="1:14" ht="38.25" customHeight="1" x14ac:dyDescent="0.2">
      <c r="A303" s="7"/>
      <c r="G303" s="7"/>
      <c r="H303" s="7"/>
      <c r="I303" s="7"/>
      <c r="J303" s="7"/>
      <c r="K303" s="7"/>
      <c r="L303" s="7"/>
      <c r="M303" s="7"/>
      <c r="N303" s="7"/>
    </row>
    <row r="304" spans="1:14" ht="38.25" customHeight="1" x14ac:dyDescent="0.2">
      <c r="A304" s="7"/>
      <c r="G304" s="7"/>
      <c r="H304" s="7"/>
      <c r="I304" s="7"/>
      <c r="J304" s="7"/>
      <c r="K304" s="7"/>
      <c r="L304" s="7"/>
      <c r="M304" s="7"/>
      <c r="N304" s="7"/>
    </row>
    <row r="305" spans="1:14" ht="38.25" customHeight="1" x14ac:dyDescent="0.2">
      <c r="A305" s="7"/>
      <c r="G305" s="7"/>
      <c r="H305" s="7"/>
      <c r="I305" s="7"/>
      <c r="J305" s="7"/>
      <c r="K305" s="7"/>
      <c r="L305" s="7"/>
      <c r="M305" s="7"/>
      <c r="N305" s="7"/>
    </row>
    <row r="306" spans="1:14" ht="38.25" customHeight="1" x14ac:dyDescent="0.2">
      <c r="A306" s="7"/>
      <c r="G306" s="7"/>
      <c r="H306" s="7"/>
      <c r="I306" s="7"/>
      <c r="J306" s="7"/>
      <c r="K306" s="7"/>
      <c r="L306" s="7"/>
      <c r="M306" s="7"/>
      <c r="N306" s="7"/>
    </row>
    <row r="307" spans="1:14" ht="38.25" customHeight="1" x14ac:dyDescent="0.2">
      <c r="A307" s="7"/>
      <c r="G307" s="7"/>
      <c r="H307" s="7"/>
      <c r="I307" s="7"/>
      <c r="J307" s="7"/>
      <c r="K307" s="7"/>
      <c r="L307" s="7"/>
      <c r="M307" s="7"/>
      <c r="N307" s="7"/>
    </row>
    <row r="308" spans="1:14" ht="38.25" customHeight="1" x14ac:dyDescent="0.2">
      <c r="A308" s="7"/>
      <c r="G308" s="7"/>
      <c r="H308" s="7"/>
      <c r="I308" s="7"/>
      <c r="J308" s="7"/>
      <c r="K308" s="7"/>
      <c r="L308" s="7"/>
      <c r="M308" s="7"/>
      <c r="N308" s="7"/>
    </row>
    <row r="309" spans="1:14" ht="38.25" customHeight="1" x14ac:dyDescent="0.2">
      <c r="A309" s="7"/>
      <c r="G309" s="7"/>
      <c r="H309" s="7"/>
      <c r="I309" s="7"/>
      <c r="J309" s="7"/>
      <c r="K309" s="7"/>
      <c r="L309" s="7"/>
      <c r="M309" s="7"/>
      <c r="N309" s="7"/>
    </row>
    <row r="310" spans="1:14" ht="38.25" customHeight="1" x14ac:dyDescent="0.2">
      <c r="A310" s="7"/>
      <c r="G310" s="7"/>
      <c r="H310" s="7"/>
      <c r="I310" s="7"/>
      <c r="J310" s="7"/>
      <c r="K310" s="7"/>
      <c r="L310" s="7"/>
      <c r="M310" s="7"/>
      <c r="N310" s="7"/>
    </row>
    <row r="311" spans="1:14" ht="38.25" customHeight="1" x14ac:dyDescent="0.2">
      <c r="A311" s="7"/>
      <c r="G311" s="7"/>
      <c r="H311" s="7"/>
      <c r="I311" s="7"/>
      <c r="J311" s="7"/>
      <c r="K311" s="7"/>
      <c r="L311" s="7"/>
      <c r="M311" s="7"/>
      <c r="N311" s="7"/>
    </row>
    <row r="312" spans="1:14" ht="38.25" customHeight="1" x14ac:dyDescent="0.2">
      <c r="A312" s="7"/>
      <c r="G312" s="7"/>
      <c r="H312" s="7"/>
      <c r="I312" s="7"/>
      <c r="J312" s="7"/>
      <c r="K312" s="7"/>
      <c r="L312" s="7"/>
      <c r="M312" s="7"/>
      <c r="N312" s="7"/>
    </row>
    <row r="313" spans="1:14" ht="38.25" customHeight="1" x14ac:dyDescent="0.2">
      <c r="A313" s="7"/>
      <c r="G313" s="7"/>
      <c r="H313" s="7"/>
      <c r="I313" s="7"/>
      <c r="J313" s="7"/>
      <c r="K313" s="7"/>
      <c r="L313" s="7"/>
      <c r="M313" s="7"/>
      <c r="N313" s="7"/>
    </row>
    <row r="314" spans="1:14" ht="38.25" customHeight="1" x14ac:dyDescent="0.2">
      <c r="A314" s="7"/>
      <c r="G314" s="7"/>
      <c r="H314" s="7"/>
      <c r="I314" s="7"/>
      <c r="J314" s="7"/>
      <c r="K314" s="7"/>
      <c r="L314" s="7"/>
      <c r="M314" s="7"/>
      <c r="N314" s="7"/>
    </row>
    <row r="315" spans="1:14" ht="38.25" customHeight="1" x14ac:dyDescent="0.2">
      <c r="A315" s="7"/>
      <c r="G315" s="7"/>
      <c r="H315" s="7"/>
      <c r="I315" s="7"/>
      <c r="J315" s="7"/>
      <c r="K315" s="7"/>
      <c r="L315" s="7"/>
      <c r="M315" s="7"/>
      <c r="N315" s="7"/>
    </row>
    <row r="316" spans="1:14" ht="38.25" customHeight="1" x14ac:dyDescent="0.2">
      <c r="A316" s="7"/>
      <c r="G316" s="7"/>
      <c r="H316" s="7"/>
      <c r="I316" s="7"/>
      <c r="J316" s="7"/>
      <c r="K316" s="7"/>
      <c r="L316" s="7"/>
      <c r="M316" s="7"/>
      <c r="N316" s="7"/>
    </row>
  </sheetData>
  <sheetProtection insertRows="0" deleteRows="0" selectLockedCells="1" sort="0" autoFilter="0"/>
  <phoneticPr fontId="0" type="noConversion"/>
  <dataValidations xWindow="1212" yWindow="250" count="2">
    <dataValidation type="list" allowBlank="1" showInputMessage="1" showErrorMessage="1" sqref="O2:O9" xr:uid="{4DA65275-8D25-4C3F-B10A-7C4FB14D81D5}">
      <formula1>"Anaïs,Christian,Matthieu"</formula1>
    </dataValidation>
    <dataValidation type="list" allowBlank="1" showInputMessage="1" showErrorMessage="1" sqref="D2:D9" xr:uid="{2EBEB3C0-3CC1-48C5-9F15-9E6A43191429}">
      <formula1>"Oui,Non"</formula1>
    </dataValidation>
  </dataValidations>
  <printOptions horizontalCentered="1" gridLines="1"/>
  <pageMargins left="0.19685039370078741" right="0.15748031496062992" top="0.39370078740157483" bottom="0.39370078740157483" header="0.19685039370078741" footer="0.31496062992125984"/>
  <pageSetup paperSize="9" scale="67" orientation="landscape" r:id="rId1"/>
  <headerFooter alignWithMargins="0">
    <oddHeader>&amp;R&amp;P</oddHead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xWindow="1212" yWindow="250" count="1">
        <x14:dataValidation type="list" allowBlank="1" showInputMessage="1" showErrorMessage="1" xr:uid="{C5FD1405-B77F-47FC-BD0D-8F0501D12D7D}">
          <x14:formula1>
            <xm:f>'Grille tarifaire'!$B$3:$B$64</xm:f>
          </x14:formula1>
          <xm:sqref>F2:F9 H2:H9 J2:J9 L2:L9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4815B5-ADF5-436C-870C-F1C527C78B65}">
  <sheetPr codeName="Feuil3"/>
  <dimension ref="A1:P332"/>
  <sheetViews>
    <sheetView tabSelected="1" zoomScaleNormal="100" zoomScaleSheetLayoutView="100" workbookViewId="0">
      <pane ySplit="1" topLeftCell="A2" activePane="bottomLeft" state="frozenSplit"/>
      <selection pane="bottomLeft" activeCell="L3" sqref="L3"/>
    </sheetView>
  </sheetViews>
  <sheetFormatPr baseColWidth="10" defaultColWidth="10" defaultRowHeight="38.25" customHeight="1" x14ac:dyDescent="0.2"/>
  <cols>
    <col min="1" max="1" width="13.7109375" style="6" customWidth="1"/>
    <col min="2" max="4" width="25.42578125" style="1" customWidth="1"/>
    <col min="5" max="7" width="11" style="6" customWidth="1"/>
    <col min="8" max="16" width="12.5703125" style="1" customWidth="1"/>
    <col min="17" max="16384" width="10" style="1"/>
  </cols>
  <sheetData>
    <row r="1" spans="1:16" s="4" customFormat="1" ht="161.25" customHeight="1" x14ac:dyDescent="0.2">
      <c r="A1" s="19" t="s">
        <v>0</v>
      </c>
      <c r="B1" s="49" t="s">
        <v>23</v>
      </c>
      <c r="C1" s="41" t="s">
        <v>24</v>
      </c>
      <c r="D1" s="41" t="s">
        <v>33</v>
      </c>
      <c r="E1" s="19" t="s">
        <v>179</v>
      </c>
      <c r="F1" s="42" t="s">
        <v>6</v>
      </c>
      <c r="G1" s="43" t="s">
        <v>178</v>
      </c>
      <c r="H1" s="36" t="s">
        <v>10</v>
      </c>
      <c r="I1" s="55" t="s">
        <v>162</v>
      </c>
      <c r="J1" s="55" t="s">
        <v>163</v>
      </c>
      <c r="K1" s="55" t="s">
        <v>165</v>
      </c>
      <c r="L1" s="20" t="s">
        <v>164</v>
      </c>
      <c r="M1" s="53" t="s">
        <v>172</v>
      </c>
      <c r="N1" s="36" t="s">
        <v>166</v>
      </c>
      <c r="O1" s="36" t="s">
        <v>169</v>
      </c>
      <c r="P1" s="36" t="s">
        <v>167</v>
      </c>
    </row>
    <row r="2" spans="1:16" s="3" customFormat="1" ht="15" customHeight="1" x14ac:dyDescent="0.2">
      <c r="A2" s="52">
        <f>IF(COUNTBLANK('Achat forfait'!A2)=1,"",'Achat forfait'!A2)</f>
        <v>45570</v>
      </c>
      <c r="B2" s="51" t="str">
        <f>IF(COUNTBLANK('Achat forfait'!B2)=1,"",'Achat forfait'!B2)</f>
        <v>DUPONT</v>
      </c>
      <c r="C2" s="9" t="str">
        <f>IF(COUNTBLANK('Achat forfait'!C2)=1,"",'Achat forfait'!C2)</f>
        <v>Jean</v>
      </c>
      <c r="D2" s="47" t="str">
        <f>IF(COUNTBLANK('Achat forfait'!E2)=1,"",'Achat forfait'!E2)</f>
        <v>DJ-2024-10-0001</v>
      </c>
      <c r="E2" s="48">
        <f>IF(COUNTBLANK('Achat forfait'!G2)=1,"",'Achat forfait'!G2)</f>
        <v>320</v>
      </c>
      <c r="F2" s="35">
        <f>IFERROR(E2/'Achat forfait'!Q2,"")</f>
        <v>64</v>
      </c>
      <c r="G2" s="45">
        <f>IF(COUNTBLANK('Achat forfait'!P2)=1,"",'Achat forfait'!P2)</f>
        <v>1</v>
      </c>
      <c r="H2" s="12" t="str" cm="1">
        <f t="array" ref="H2">IFERROR(INDEX(Tableau1[Intervenant],SMALL(IF(Tableau1[Référence Forfait]='Suivi forfait'!$D2,ROW(Tableau1[Référence Forfait]),9^9),1)-1),"")</f>
        <v>Anaïs</v>
      </c>
      <c r="I2" s="56" t="str" cm="1">
        <f t="array" ref="I2">IFERROR(IF($G2&gt;1,INDEX(Tableau1[Intervenant],SMALL(IF(Tableau1[Référence Forfait]='Suivi forfait'!$D2,ROW(Tableau1[Référence Forfait]),9^9),2)-1),""),"")</f>
        <v/>
      </c>
      <c r="J2" s="57" t="str" cm="1">
        <f t="array" ref="J2">IFERROR(IF($G2&gt;2,INDEX(Tableau1[Intervenant],SMALL(IF(Tableau1[Référence Forfait]='Suivi forfait'!$D2,ROW(Tableau1[Référence Forfait]),9^9),3)-1),""),"")</f>
        <v/>
      </c>
      <c r="K2" s="57" t="str" cm="1">
        <f t="array" ref="K2">IFERROR(IF($G2&gt;3,INDEX(Tableau1[Intervenant],SMALL(IF(Tableau1[Référence Forfait]='Suivi forfait'!$D2,ROW(Tableau1[Référence Forfait]),9^9),4)-1),""),"")</f>
        <v/>
      </c>
      <c r="L2" s="5" t="str" cm="1">
        <f t="array" ref="L2">IFERROR(IF($G2&gt;4,INDEX(Tableau1[Intervenant],SMALL(IF(Tableau1[Référence Forfait]='Suivi forfait'!$D2,ROW(Tableau1[Référence Forfait]),9^9),5)-1),""),"")</f>
        <v/>
      </c>
      <c r="M2" s="54" t="str">
        <f t="shared" ref="M2:M8" si="0">IF(COUNTBLANK(D2)=1,"",H2&amp;" doit ")</f>
        <v xml:space="preserve">Anaïs doit </v>
      </c>
      <c r="N2" s="11" t="str">
        <f t="shared" ref="N2:N8" si="1">IF((COUNTBLANK(D2)=1),"",IF(H2="Anaïs","-----",(COUNTIF(I2:L2,"Anaïs"))*F2))</f>
        <v>-----</v>
      </c>
      <c r="O2" s="11">
        <f>IF((COUNTBLANK(D2)=1),"",IF(H2="Christian","-----",(COUNTIF(I2:L2,"Christian"))*F2))</f>
        <v>0</v>
      </c>
      <c r="P2" s="11">
        <f>IF((COUNTBLANK(D2)=1),"",IF(H2="Matthieu","-----",(COUNTIF(I2:L2,"Matthieu"))*F2))</f>
        <v>0</v>
      </c>
    </row>
    <row r="3" spans="1:16" s="3" customFormat="1" ht="15" customHeight="1" x14ac:dyDescent="0.2">
      <c r="A3" s="52">
        <f>IF(COUNTBLANK('Achat forfait'!A3)=1,"",'Achat forfait'!A3)</f>
        <v>45570</v>
      </c>
      <c r="B3" s="51" t="str">
        <f>IF(COUNTBLANK('Achat forfait'!B3)=1,"",'Achat forfait'!B3)</f>
        <v>JARDIN</v>
      </c>
      <c r="C3" s="9" t="str">
        <f>IF(COUNTBLANK('Achat forfait'!C3)=1,"",'Achat forfait'!C3)</f>
        <v>Christine</v>
      </c>
      <c r="D3" s="47" t="str">
        <f>IF(COUNTBLANK('Achat forfait'!E3)=1,"",'Achat forfait'!E3)</f>
        <v>JC-2024-10-0002</v>
      </c>
      <c r="E3" s="48">
        <f>IF(COUNTBLANK('Achat forfait'!G3)=1,"",'Achat forfait'!G3)</f>
        <v>800</v>
      </c>
      <c r="F3" s="10">
        <f>IFERROR(E3/'Achat forfait'!Q3,"")</f>
        <v>160</v>
      </c>
      <c r="G3" s="45">
        <f>IF(COUNTBLANK('Achat forfait'!P3)=1,"",'Achat forfait'!P3)</f>
        <v>1</v>
      </c>
      <c r="H3" s="12" t="str" cm="1">
        <f t="array" ref="H3">IFERROR(INDEX(Tableau1[Intervenant],SMALL(IF(Tableau1[Référence Forfait]='Suivi forfait'!$D3,ROW(Tableau1[Référence Forfait]),9^9),1)-1),"")</f>
        <v>Christian</v>
      </c>
      <c r="I3" s="56" t="str" cm="1">
        <f t="array" ref="I3">IFERROR(IF($G3&gt;1,INDEX(Tableau1[Intervenant],SMALL(IF(Tableau1[Référence Forfait]='Suivi forfait'!$D3,ROW(Tableau1[Référence Forfait]),9^9),2)-1),""),"")</f>
        <v/>
      </c>
      <c r="J3" s="57" t="str" cm="1">
        <f t="array" ref="J3">IFERROR(IF($G3&gt;2,INDEX(Tableau1[Intervenant],SMALL(IF(Tableau1[Référence Forfait]='Suivi forfait'!$D3,ROW(Tableau1[Référence Forfait]),9^9),3)-1),""),"")</f>
        <v/>
      </c>
      <c r="K3" s="57" t="str" cm="1">
        <f t="array" ref="K3">IFERROR(IF($G3&gt;3,INDEX(Tableau1[Intervenant],SMALL(IF(Tableau1[Référence Forfait]='Suivi forfait'!$D3,ROW(Tableau1[Référence Forfait]),9^9),4)-1),""),"")</f>
        <v/>
      </c>
      <c r="L3" s="5" t="str" cm="1">
        <f t="array" ref="L3">IFERROR(IF($G3&gt;4,INDEX(Tableau1[Intervenant],SMALL(IF(Tableau1[Référence Forfait]='Suivi forfait'!$D3,ROW(Tableau1[Référence Forfait]),9^9),5)-1),""),"")</f>
        <v/>
      </c>
      <c r="M3" s="54" t="str">
        <f t="shared" si="0"/>
        <v xml:space="preserve">Christian doit </v>
      </c>
      <c r="N3" s="11">
        <f t="shared" si="1"/>
        <v>0</v>
      </c>
      <c r="O3" s="11" t="str">
        <f t="shared" ref="O3:O9" si="2">IF((COUNTBLANK(D3)=1),"",IF(H3="Christian","-----",(COUNTIF(I3:L3,"Christian"))*F3))</f>
        <v>-----</v>
      </c>
      <c r="P3" s="11">
        <f t="shared" ref="P3:P9" si="3">IF((COUNTBLANK(D3)=1),"",IF(H3="Matthieu","-----",(COUNTIF(I3:L3,"Matthieu"))*F3))</f>
        <v>0</v>
      </c>
    </row>
    <row r="4" spans="1:16" s="3" customFormat="1" ht="15" customHeight="1" x14ac:dyDescent="0.2">
      <c r="A4" s="52">
        <f>IF(COUNTBLANK('Achat forfait'!A4)=1,"",'Achat forfait'!A4)</f>
        <v>45571</v>
      </c>
      <c r="B4" s="51" t="str">
        <f>IF(COUNTBLANK('Achat forfait'!B4)=1,"",'Achat forfait'!B4)</f>
        <v>JARDIN</v>
      </c>
      <c r="C4" s="9" t="str">
        <f>IF(COUNTBLANK('Achat forfait'!C4)=1,"",'Achat forfait'!C4)</f>
        <v>Christine</v>
      </c>
      <c r="D4" s="47" t="str">
        <f>IF(COUNTBLANK('Achat forfait'!E4)=1,"",'Achat forfait'!E4)</f>
        <v>JC-2024-10-0002</v>
      </c>
      <c r="E4" s="48">
        <f>IF(COUNTBLANK('Achat forfait'!G4)=1,"",'Achat forfait'!G4)</f>
        <v>800</v>
      </c>
      <c r="F4" s="10">
        <f>IFERROR(E4/'Achat forfait'!Q4,"")</f>
        <v>160</v>
      </c>
      <c r="G4" s="45">
        <f>IF(COUNTBLANK('Achat forfait'!P4)=1,"",'Achat forfait'!P4)</f>
        <v>2</v>
      </c>
      <c r="H4" s="12" t="str" cm="1">
        <f t="array" ref="H4">IFERROR(INDEX(Tableau1[Intervenant],SMALL(IF(Tableau1[Référence Forfait]='Suivi forfait'!$D4,ROW(Tableau1[Référence Forfait]),9^9),1)-1),"")</f>
        <v>Christian</v>
      </c>
      <c r="I4" s="56" t="str" cm="1">
        <f t="array" ref="I4">IFERROR(IF($G4&gt;1,INDEX(Tableau1[Intervenant],SMALL(IF(Tableau1[Référence Forfait]='Suivi forfait'!$D4,ROW(Tableau1[Référence Forfait]),9^9),2)-1),""),"")</f>
        <v>Matthieu</v>
      </c>
      <c r="J4" s="57" t="str" cm="1">
        <f t="array" ref="J4">IFERROR(IF($G4&gt;2,INDEX(Tableau1[Intervenant],SMALL(IF(Tableau1[Référence Forfait]='Suivi forfait'!$D4,ROW(Tableau1[Référence Forfait]),9^9),3)-1),""),"")</f>
        <v/>
      </c>
      <c r="K4" s="57" t="str" cm="1">
        <f t="array" ref="K4">IFERROR(IF($G4&gt;3,INDEX(Tableau1[Intervenant],SMALL(IF(Tableau1[Référence Forfait]='Suivi forfait'!$D4,ROW(Tableau1[Référence Forfait]),9^9),4)-1),""),"")</f>
        <v/>
      </c>
      <c r="L4" s="5" t="str" cm="1">
        <f t="array" ref="L4">IFERROR(IF($G4&gt;4,INDEX(Tableau1[Intervenant],SMALL(IF(Tableau1[Référence Forfait]='Suivi forfait'!$D4,ROW(Tableau1[Référence Forfait]),9^9),5)-1),""),"")</f>
        <v/>
      </c>
      <c r="M4" s="54" t="str">
        <f t="shared" si="0"/>
        <v xml:space="preserve">Christian doit </v>
      </c>
      <c r="N4" s="11">
        <f t="shared" si="1"/>
        <v>0</v>
      </c>
      <c r="O4" s="11" t="str">
        <f t="shared" si="2"/>
        <v>-----</v>
      </c>
      <c r="P4" s="11">
        <f t="shared" si="3"/>
        <v>160</v>
      </c>
    </row>
    <row r="5" spans="1:16" s="3" customFormat="1" ht="15" customHeight="1" x14ac:dyDescent="0.2">
      <c r="A5" s="52">
        <f>IF(COUNTBLANK('Achat forfait'!A5)=1,"",'Achat forfait'!A5)</f>
        <v>45571</v>
      </c>
      <c r="B5" s="51" t="str">
        <f>IF(COUNTBLANK('Achat forfait'!B5)=1,"",'Achat forfait'!B5)</f>
        <v>DUPOND</v>
      </c>
      <c r="C5" s="9" t="str">
        <f>IF(COUNTBLANK('Achat forfait'!C5)=1,"",'Achat forfait'!C5)</f>
        <v>Jean</v>
      </c>
      <c r="D5" s="47" t="str">
        <f>IF(COUNTBLANK('Achat forfait'!E5)=1,"",'Achat forfait'!E5)</f>
        <v>DJ-2024-10-0004</v>
      </c>
      <c r="E5" s="48">
        <f>IF(COUNTBLANK('Achat forfait'!G5)=1,"",'Achat forfait'!G5)</f>
        <v>480</v>
      </c>
      <c r="F5" s="10">
        <f>IFERROR(E5/'Achat forfait'!Q5,"")</f>
        <v>96</v>
      </c>
      <c r="G5" s="45">
        <f>IF(COUNTBLANK('Achat forfait'!P5)=1,"",'Achat forfait'!P5)</f>
        <v>1</v>
      </c>
      <c r="H5" s="12" t="str" cm="1">
        <f t="array" ref="H5">IFERROR(INDEX(Tableau1[Intervenant],SMALL(IF(Tableau1[Référence Forfait]='Suivi forfait'!$D5,ROW(Tableau1[Référence Forfait]),9^9),1)-1),"")</f>
        <v>Matthieu</v>
      </c>
      <c r="I5" s="56" t="str" cm="1">
        <f t="array" ref="I5">IFERROR(IF($G5&gt;1,INDEX(Tableau1[Intervenant],SMALL(IF(Tableau1[Référence Forfait]='Suivi forfait'!$D5,ROW(Tableau1[Référence Forfait]),9^9),2)-1),""),"")</f>
        <v/>
      </c>
      <c r="J5" s="57" t="str" cm="1">
        <f t="array" ref="J5">IFERROR(IF($G5&gt;2,INDEX(Tableau1[Intervenant],SMALL(IF(Tableau1[Référence Forfait]='Suivi forfait'!$D5,ROW(Tableau1[Référence Forfait]),9^9),3)-1),""),"")</f>
        <v/>
      </c>
      <c r="K5" s="57" t="str" cm="1">
        <f t="array" ref="K5">IFERROR(IF($G5&gt;3,INDEX(Tableau1[Intervenant],SMALL(IF(Tableau1[Référence Forfait]='Suivi forfait'!$D5,ROW(Tableau1[Référence Forfait]),9^9),4)-1),""),"")</f>
        <v/>
      </c>
      <c r="L5" s="5" t="str" cm="1">
        <f t="array" ref="L5">IFERROR(IF($G5&gt;4,INDEX(Tableau1[Intervenant],SMALL(IF(Tableau1[Référence Forfait]='Suivi forfait'!$D5,ROW(Tableau1[Référence Forfait]),9^9),5)-1),""),"")</f>
        <v/>
      </c>
      <c r="M5" s="54" t="str">
        <f t="shared" si="0"/>
        <v xml:space="preserve">Matthieu doit </v>
      </c>
      <c r="N5" s="11">
        <f t="shared" si="1"/>
        <v>0</v>
      </c>
      <c r="O5" s="11">
        <f t="shared" si="2"/>
        <v>0</v>
      </c>
      <c r="P5" s="11" t="str">
        <f t="shared" si="3"/>
        <v>-----</v>
      </c>
    </row>
    <row r="6" spans="1:16" s="3" customFormat="1" ht="15" customHeight="1" x14ac:dyDescent="0.2">
      <c r="A6" s="52">
        <f>IF(COUNTBLANK('Achat forfait'!A6)=1,"",'Achat forfait'!A6)</f>
        <v>45575</v>
      </c>
      <c r="B6" s="51" t="str">
        <f>IF(COUNTBLANK('Achat forfait'!B6)=1,"",'Achat forfait'!B6)</f>
        <v>DUPONT</v>
      </c>
      <c r="C6" s="9" t="str">
        <f>IF(COUNTBLANK('Achat forfait'!C6)=1,"",'Achat forfait'!C6)</f>
        <v>Pierre</v>
      </c>
      <c r="D6" s="47" t="str">
        <f>IF(COUNTBLANK('Achat forfait'!E6)=1,"",'Achat forfait'!E6)</f>
        <v>DP-2024-10-0005</v>
      </c>
      <c r="E6" s="48">
        <f>IF(COUNTBLANK('Achat forfait'!G6)=1,"",'Achat forfait'!G6)</f>
        <v>720</v>
      </c>
      <c r="F6" s="10">
        <f>IFERROR(E6/'Achat forfait'!Q6,"")</f>
        <v>144</v>
      </c>
      <c r="G6" s="45">
        <f>IF(COUNTBLANK('Achat forfait'!P6)=1,"",'Achat forfait'!P6)</f>
        <v>1</v>
      </c>
      <c r="H6" s="12" t="str" cm="1">
        <f t="array" ref="H6">IFERROR(INDEX(Tableau1[Intervenant],SMALL(IF(Tableau1[Référence Forfait]='Suivi forfait'!$D6,ROW(Tableau1[Référence Forfait]),9^9),1)-1),"")</f>
        <v>Anaïs</v>
      </c>
      <c r="I6" s="56" t="str" cm="1">
        <f t="array" ref="I6">IFERROR(IF($G6&gt;1,INDEX(Tableau1[Intervenant],SMALL(IF(Tableau1[Référence Forfait]='Suivi forfait'!$D6,ROW(Tableau1[Référence Forfait]),9^9),2)-1),""),"")</f>
        <v/>
      </c>
      <c r="J6" s="57" t="str" cm="1">
        <f t="array" ref="J6">IFERROR(IF($G6&gt;2,INDEX(Tableau1[Intervenant],SMALL(IF(Tableau1[Référence Forfait]='Suivi forfait'!$D6,ROW(Tableau1[Référence Forfait]),9^9),3)-1),""),"")</f>
        <v/>
      </c>
      <c r="K6" s="57" t="str" cm="1">
        <f t="array" ref="K6">IFERROR(IF($G6&gt;3,INDEX(Tableau1[Intervenant],SMALL(IF(Tableau1[Référence Forfait]='Suivi forfait'!$D6,ROW(Tableau1[Référence Forfait]),9^9),4)-1),""),"")</f>
        <v/>
      </c>
      <c r="L6" s="5" t="str" cm="1">
        <f t="array" ref="L6">IFERROR(IF($G6&gt;4,INDEX(Tableau1[Intervenant],SMALL(IF(Tableau1[Référence Forfait]='Suivi forfait'!$D6,ROW(Tableau1[Référence Forfait]),9^9),5)-1),""),"")</f>
        <v/>
      </c>
      <c r="M6" s="54" t="str">
        <f t="shared" si="0"/>
        <v xml:space="preserve">Anaïs doit </v>
      </c>
      <c r="N6" s="11" t="str">
        <f t="shared" si="1"/>
        <v>-----</v>
      </c>
      <c r="O6" s="11">
        <f t="shared" si="2"/>
        <v>0</v>
      </c>
      <c r="P6" s="11">
        <f t="shared" si="3"/>
        <v>0</v>
      </c>
    </row>
    <row r="7" spans="1:16" s="3" customFormat="1" ht="15" customHeight="1" x14ac:dyDescent="0.2">
      <c r="A7" s="52">
        <f>IF(COUNTBLANK('Achat forfait'!A7)=1,"",'Achat forfait'!A7)</f>
        <v>45575</v>
      </c>
      <c r="B7" s="51" t="str">
        <f>IF(COUNTBLANK('Achat forfait'!B7)=1,"",'Achat forfait'!B7)</f>
        <v>DUPOND</v>
      </c>
      <c r="C7" s="9" t="str">
        <f>IF(COUNTBLANK('Achat forfait'!C7)=1,"",'Achat forfait'!C7)</f>
        <v>Jean</v>
      </c>
      <c r="D7" s="47" t="str">
        <f>IF(COUNTBLANK('Achat forfait'!E7)=1,"",'Achat forfait'!E7)</f>
        <v>DJ-2024-10-0004</v>
      </c>
      <c r="E7" s="48">
        <f>IF(COUNTBLANK('Achat forfait'!G7)=1,"",'Achat forfait'!G7)</f>
        <v>480</v>
      </c>
      <c r="F7" s="10">
        <f>IFERROR(E7/'Achat forfait'!Q7,"")</f>
        <v>96</v>
      </c>
      <c r="G7" s="45">
        <f>IF(COUNTBLANK('Achat forfait'!P7)=1,"",'Achat forfait'!P7)</f>
        <v>2</v>
      </c>
      <c r="H7" s="12" t="str" cm="1">
        <f t="array" ref="H7">IFERROR(INDEX(Tableau1[Intervenant],SMALL(IF(Tableau1[Référence Forfait]='Suivi forfait'!$D7,ROW(Tableau1[Référence Forfait]),9^9),1)-1),"")</f>
        <v>Matthieu</v>
      </c>
      <c r="I7" s="56" t="str" cm="1">
        <f t="array" ref="I7">IFERROR(IF($G7&gt;1,INDEX(Tableau1[Intervenant],SMALL(IF(Tableau1[Référence Forfait]='Suivi forfait'!$D7,ROW(Tableau1[Référence Forfait]),9^9),2)-1),""),"")</f>
        <v>Christian</v>
      </c>
      <c r="J7" s="57" t="str" cm="1">
        <f t="array" ref="J7">IFERROR(IF($G7&gt;2,INDEX(Tableau1[Intervenant],SMALL(IF(Tableau1[Référence Forfait]='Suivi forfait'!$D7,ROW(Tableau1[Référence Forfait]),9^9),3)-1),""),"")</f>
        <v/>
      </c>
      <c r="K7" s="57" t="str" cm="1">
        <f t="array" ref="K7">IFERROR(IF($G7&gt;3,INDEX(Tableau1[Intervenant],SMALL(IF(Tableau1[Référence Forfait]='Suivi forfait'!$D7,ROW(Tableau1[Référence Forfait]),9^9),4)-1),""),"")</f>
        <v/>
      </c>
      <c r="L7" s="5" t="str" cm="1">
        <f t="array" ref="L7">IFERROR(IF($G7&gt;4,INDEX(Tableau1[Intervenant],SMALL(IF(Tableau1[Référence Forfait]='Suivi forfait'!$D7,ROW(Tableau1[Référence Forfait]),9^9),5)-1),""),"")</f>
        <v/>
      </c>
      <c r="M7" s="54" t="str">
        <f t="shared" si="0"/>
        <v xml:space="preserve">Matthieu doit </v>
      </c>
      <c r="N7" s="11">
        <f t="shared" si="1"/>
        <v>0</v>
      </c>
      <c r="O7" s="11">
        <f t="shared" si="2"/>
        <v>96</v>
      </c>
      <c r="P7" s="11" t="str">
        <f t="shared" si="3"/>
        <v>-----</v>
      </c>
    </row>
    <row r="8" spans="1:16" s="3" customFormat="1" ht="15" customHeight="1" x14ac:dyDescent="0.2">
      <c r="A8" s="52">
        <f>IF(COUNTBLANK('Achat forfait'!A8)=1,"",'Achat forfait'!A8)</f>
        <v>45575</v>
      </c>
      <c r="B8" s="51" t="str">
        <f>IF(COUNTBLANK('Achat forfait'!B8)=1,"",'Achat forfait'!B8)</f>
        <v>JARDIN</v>
      </c>
      <c r="C8" s="9" t="str">
        <f>IF(COUNTBLANK('Achat forfait'!C8)=1,"",'Achat forfait'!C8)</f>
        <v>Christine</v>
      </c>
      <c r="D8" s="47" t="str">
        <f>IF(COUNTBLANK('Achat forfait'!E8)=1,"",'Achat forfait'!E8)</f>
        <v>JC-2024-10-0002</v>
      </c>
      <c r="E8" s="48">
        <f>IF(COUNTBLANK('Achat forfait'!G8)=1,"",'Achat forfait'!G8)</f>
        <v>800</v>
      </c>
      <c r="F8" s="10">
        <f>IFERROR(E8/'Achat forfait'!Q8,"")</f>
        <v>160</v>
      </c>
      <c r="G8" s="45">
        <f>IF(COUNTBLANK('Achat forfait'!P8)=1,"",'Achat forfait'!P8)</f>
        <v>3</v>
      </c>
      <c r="H8" s="12" t="str" cm="1">
        <f t="array" ref="H8">IFERROR(INDEX(Tableau1[Intervenant],SMALL(IF(Tableau1[Référence Forfait]='Suivi forfait'!$D8,ROW(Tableau1[Référence Forfait]),9^9),1)-1),"")</f>
        <v>Christian</v>
      </c>
      <c r="I8" s="56" t="str" cm="1">
        <f t="array" ref="I8">IFERROR(IF($G8&gt;1,INDEX(Tableau1[Intervenant],SMALL(IF(Tableau1[Référence Forfait]='Suivi forfait'!$D8,ROW(Tableau1[Référence Forfait]),9^9),2)-1),""),"")</f>
        <v>Matthieu</v>
      </c>
      <c r="J8" s="57" t="str" cm="1">
        <f t="array" ref="J8">IFERROR(IF($G8&gt;2,INDEX(Tableau1[Intervenant],SMALL(IF(Tableau1[Référence Forfait]='Suivi forfait'!$D8,ROW(Tableau1[Référence Forfait]),9^9),3)-1),""),"")</f>
        <v>Christian</v>
      </c>
      <c r="K8" s="57" t="str" cm="1">
        <f t="array" ref="K8">IFERROR(IF($G8&gt;3,INDEX(Tableau1[Intervenant],SMALL(IF(Tableau1[Référence Forfait]='Suivi forfait'!$D8,ROW(Tableau1[Référence Forfait]),9^9),4)-1),""),"")</f>
        <v/>
      </c>
      <c r="L8" s="5" t="str" cm="1">
        <f t="array" ref="L8">IFERROR(IF($G8&gt;4,INDEX(Tableau1[Intervenant],SMALL(IF(Tableau1[Référence Forfait]='Suivi forfait'!$D8,ROW(Tableau1[Référence Forfait]),9^9),5)-1),""),"")</f>
        <v/>
      </c>
      <c r="M8" s="54" t="str">
        <f t="shared" si="0"/>
        <v xml:space="preserve">Christian doit </v>
      </c>
      <c r="N8" s="11">
        <f t="shared" si="1"/>
        <v>0</v>
      </c>
      <c r="O8" s="11" t="str">
        <f t="shared" si="2"/>
        <v>-----</v>
      </c>
      <c r="P8" s="11">
        <f t="shared" si="3"/>
        <v>160</v>
      </c>
    </row>
    <row r="9" spans="1:16" s="3" customFormat="1" ht="15" customHeight="1" x14ac:dyDescent="0.2">
      <c r="A9" s="52">
        <f>IF(COUNTBLANK('Achat forfait'!A9)=1,"",'Achat forfait'!A9)</f>
        <v>45576</v>
      </c>
      <c r="B9" s="51" t="str">
        <f>IF(COUNTBLANK('Achat forfait'!B9)=1,"",'Achat forfait'!B9)</f>
        <v>JARDIN</v>
      </c>
      <c r="C9" s="9" t="str">
        <f>IF(COUNTBLANK('Achat forfait'!C9)=1,"",'Achat forfait'!C9)</f>
        <v>Christine</v>
      </c>
      <c r="D9" s="47" t="str">
        <f>IF(COUNTBLANK('Achat forfait'!E9)=1,"",'Achat forfait'!E9)</f>
        <v>JC-2024-10-0002</v>
      </c>
      <c r="E9" s="48">
        <f>IF(COUNTBLANK('Achat forfait'!G9)=1,"",'Achat forfait'!G9)</f>
        <v>800</v>
      </c>
      <c r="F9" s="10">
        <f>IFERROR(E9/'Achat forfait'!Q9,"")</f>
        <v>160</v>
      </c>
      <c r="G9" s="45">
        <f>IF(COUNTBLANK('Achat forfait'!P9)=1,"",'Achat forfait'!P9)</f>
        <v>4</v>
      </c>
      <c r="H9" s="12" t="str" cm="1">
        <f t="array" ref="H9">IFERROR(INDEX(Tableau1[Intervenant],SMALL(IF(Tableau1[Référence Forfait]='Suivi forfait'!$D9,ROW(Tableau1[Référence Forfait]),9^9),1)-1),"")</f>
        <v>Christian</v>
      </c>
      <c r="I9" s="56" t="str" cm="1">
        <f t="array" ref="I9">IFERROR(IF($G9&gt;1,INDEX(Tableau1[Intervenant],SMALL(IF(Tableau1[Référence Forfait]='Suivi forfait'!$D9,ROW(Tableau1[Référence Forfait]),9^9),2)-1),""),"")</f>
        <v>Matthieu</v>
      </c>
      <c r="J9" s="57" t="str" cm="1">
        <f t="array" ref="J9">IFERROR(IF($G9&gt;2,INDEX(Tableau1[Intervenant],SMALL(IF(Tableau1[Référence Forfait]='Suivi forfait'!$D9,ROW(Tableau1[Référence Forfait]),9^9),3)-1),""),"")</f>
        <v>Christian</v>
      </c>
      <c r="K9" s="57" t="str" cm="1">
        <f t="array" ref="K9">IFERROR(IF($G9&gt;3,INDEX(Tableau1[Intervenant],SMALL(IF(Tableau1[Référence Forfait]='Suivi forfait'!$D9,ROW(Tableau1[Référence Forfait]),9^9),4)-1),""),"")</f>
        <v>Anaïs</v>
      </c>
      <c r="L9" s="5" t="str" cm="1">
        <f t="array" ref="L9">IFERROR(IF($G9&gt;4,INDEX(Tableau1[Intervenant],SMALL(IF(Tableau1[Référence Forfait]='Suivi forfait'!$D9,ROW(Tableau1[Référence Forfait]),9^9),5)-1),""),"")</f>
        <v/>
      </c>
      <c r="M9" s="54" t="str">
        <f>IF(COUNTBLANK(D9)=1,"",H9&amp;" doit ")</f>
        <v xml:space="preserve">Christian doit </v>
      </c>
      <c r="N9" s="11">
        <f>IF((COUNTBLANK(D9)=1),"",IF(H9="Anaïs","-----",(COUNTIF(I9:L9,"Anaïs"))*F9))</f>
        <v>160</v>
      </c>
      <c r="O9" s="11" t="str">
        <f t="shared" si="2"/>
        <v>-----</v>
      </c>
      <c r="P9" s="11">
        <f t="shared" si="3"/>
        <v>160</v>
      </c>
    </row>
    <row r="10" spans="1:16" s="3" customFormat="1" ht="15" customHeight="1" x14ac:dyDescent="0.2">
      <c r="A10" s="52"/>
      <c r="B10" s="51"/>
      <c r="C10" s="9"/>
      <c r="D10" s="47"/>
      <c r="E10" s="48"/>
      <c r="F10" s="10"/>
      <c r="G10" s="45"/>
      <c r="H10" s="12" t="str" cm="1">
        <f t="array" ref="H10">IFERROR(INDEX(Tableau1[Intervenant],SMALL(IF(Tableau1[Référence Forfait]='Suivi forfait'!$D10,ROW(Tableau1[Référence Forfait]),9^9),1)-1),"")</f>
        <v/>
      </c>
      <c r="I10" s="56" t="str" cm="1">
        <f t="array" ref="I10">IFERROR(IF($G10&gt;1,INDEX(Tableau1[Intervenant],SMALL(IF(Tableau1[Référence Forfait]='Suivi forfait'!$D10,ROW(Tableau1[Référence Forfait]),9^9),2)-1),""),"")</f>
        <v/>
      </c>
      <c r="J10" s="57" t="str" cm="1">
        <f t="array" ref="J10">IFERROR(IF($G10&gt;2,INDEX(Tableau1[Intervenant],SMALL(IF(Tableau1[Référence Forfait]='Suivi forfait'!$D10,ROW(Tableau1[Référence Forfait]),9^9),3)-1),""),"")</f>
        <v/>
      </c>
      <c r="K10" s="57" t="str" cm="1">
        <f t="array" ref="K10">IFERROR(IF($G10&gt;3,INDEX(Tableau1[Intervenant],SMALL(IF(Tableau1[Référence Forfait]='Suivi forfait'!$D10,ROW(Tableau1[Référence Forfait]),9^9),4)-1),""),"")</f>
        <v/>
      </c>
      <c r="L10" s="5" t="str" cm="1">
        <f t="array" ref="L10">IFERROR(IF($G10&gt;4,INDEX(Tableau1[Intervenant],SMALL(IF(Tableau1[Référence Forfait]='Suivi forfait'!$D10,ROW(Tableau1[Référence Forfait]),9^9),5)-1),""),"")</f>
        <v/>
      </c>
      <c r="M10" s="54"/>
      <c r="N10" s="11"/>
      <c r="O10" s="11"/>
      <c r="P10" s="11"/>
    </row>
    <row r="11" spans="1:16" s="3" customFormat="1" ht="15" customHeight="1" x14ac:dyDescent="0.2">
      <c r="A11" s="52"/>
      <c r="B11" s="51"/>
      <c r="C11" s="9"/>
      <c r="D11" s="47"/>
      <c r="E11" s="48"/>
      <c r="F11" s="10"/>
      <c r="G11" s="45"/>
      <c r="H11" s="12" t="str" cm="1">
        <f t="array" ref="H11">IFERROR(INDEX(Tableau1[Intervenant],SMALL(IF(Tableau1[Référence Forfait]='Suivi forfait'!$D11,ROW(Tableau1[Référence Forfait]),9^9),1)-1),"")</f>
        <v/>
      </c>
      <c r="I11" s="56" t="str" cm="1">
        <f t="array" ref="I11">IFERROR(IF($G11&gt;1,INDEX(Tableau1[Intervenant],SMALL(IF(Tableau1[Référence Forfait]='Suivi forfait'!$D11,ROW(Tableau1[Référence Forfait]),9^9),2)-1),""),"")</f>
        <v/>
      </c>
      <c r="J11" s="57" t="str" cm="1">
        <f t="array" ref="J11">IFERROR(IF($G11&gt;2,INDEX(Tableau1[Intervenant],SMALL(IF(Tableau1[Référence Forfait]='Suivi forfait'!$D11,ROW(Tableau1[Référence Forfait]),9^9),3)-1),""),"")</f>
        <v/>
      </c>
      <c r="K11" s="57" t="str" cm="1">
        <f t="array" ref="K11">IFERROR(IF($G11&gt;3,INDEX(Tableau1[Intervenant],SMALL(IF(Tableau1[Référence Forfait]='Suivi forfait'!$D11,ROW(Tableau1[Référence Forfait]),9^9),4)-1),""),"")</f>
        <v/>
      </c>
      <c r="L11" s="5" t="str" cm="1">
        <f t="array" ref="L11">IFERROR(IF($G11&gt;4,INDEX(Tableau1[Intervenant],SMALL(IF(Tableau1[Référence Forfait]='Suivi forfait'!$D11,ROW(Tableau1[Référence Forfait]),9^9),5)-1),""),"")</f>
        <v/>
      </c>
      <c r="M11" s="54"/>
      <c r="N11" s="11"/>
      <c r="O11" s="11"/>
      <c r="P11" s="11"/>
    </row>
    <row r="12" spans="1:16" s="2" customFormat="1" ht="15" customHeight="1" x14ac:dyDescent="0.2">
      <c r="A12" s="52"/>
      <c r="B12" s="51"/>
      <c r="C12" s="9"/>
      <c r="D12" s="47"/>
      <c r="E12" s="48"/>
      <c r="F12" s="10"/>
      <c r="G12" s="45"/>
      <c r="H12" s="12" t="str" cm="1">
        <f t="array" ref="H12">IFERROR(INDEX(Tableau1[Intervenant],SMALL(IF(Tableau1[Référence Forfait]='Suivi forfait'!$D12,ROW(Tableau1[Référence Forfait]),9^9),1)-1),"")</f>
        <v/>
      </c>
      <c r="I12" s="56" t="str" cm="1">
        <f t="array" ref="I12">IFERROR(IF($G12&gt;1,INDEX(Tableau1[Intervenant],SMALL(IF(Tableau1[Référence Forfait]='Suivi forfait'!$D12,ROW(Tableau1[Référence Forfait]),9^9),2)-1),""),"")</f>
        <v/>
      </c>
      <c r="J12" s="57" t="str" cm="1">
        <f t="array" ref="J12">IFERROR(IF($G12&gt;2,INDEX(Tableau1[Intervenant],SMALL(IF(Tableau1[Référence Forfait]='Suivi forfait'!$D12,ROW(Tableau1[Référence Forfait]),9^9),3)-1),""),"")</f>
        <v/>
      </c>
      <c r="K12" s="57" t="str" cm="1">
        <f t="array" ref="K12">IFERROR(IF($G12&gt;3,INDEX(Tableau1[Intervenant],SMALL(IF(Tableau1[Référence Forfait]='Suivi forfait'!$D12,ROW(Tableau1[Référence Forfait]),9^9),4)-1),""),"")</f>
        <v/>
      </c>
      <c r="L12" s="5" t="str" cm="1">
        <f t="array" ref="L12">IFERROR(IF($G12&gt;4,INDEX(Tableau1[Intervenant],SMALL(IF(Tableau1[Référence Forfait]='Suivi forfait'!$D12,ROW(Tableau1[Référence Forfait]),9^9),5)-1),""),"")</f>
        <v/>
      </c>
      <c r="M12" s="54"/>
      <c r="N12" s="11"/>
      <c r="O12" s="11"/>
      <c r="P12" s="11"/>
    </row>
    <row r="13" spans="1:16" s="2" customFormat="1" ht="15" customHeight="1" x14ac:dyDescent="0.2">
      <c r="A13" s="52"/>
      <c r="B13" s="51"/>
      <c r="C13" s="9"/>
      <c r="D13" s="47"/>
      <c r="E13" s="48"/>
      <c r="F13" s="10"/>
      <c r="G13" s="45"/>
      <c r="H13" s="12" t="str" cm="1">
        <f t="array" ref="H13">IFERROR(INDEX(Tableau1[Intervenant],SMALL(IF(Tableau1[Référence Forfait]='Suivi forfait'!$D13,ROW(Tableau1[Référence Forfait]),9^9),1)-1),"")</f>
        <v/>
      </c>
      <c r="I13" s="56" t="str" cm="1">
        <f t="array" ref="I13">IFERROR(IF($G13&gt;1,INDEX(Tableau1[Intervenant],SMALL(IF(Tableau1[Référence Forfait]='Suivi forfait'!$D13,ROW(Tableau1[Référence Forfait]),9^9),2)-1),""),"")</f>
        <v/>
      </c>
      <c r="J13" s="57" t="str" cm="1">
        <f t="array" ref="J13">IFERROR(IF($G13&gt;2,INDEX(Tableau1[Intervenant],SMALL(IF(Tableau1[Référence Forfait]='Suivi forfait'!$D13,ROW(Tableau1[Référence Forfait]),9^9),3)-1),""),"")</f>
        <v/>
      </c>
      <c r="K13" s="57" t="str" cm="1">
        <f t="array" ref="K13">IFERROR(IF($G13&gt;3,INDEX(Tableau1[Intervenant],SMALL(IF(Tableau1[Référence Forfait]='Suivi forfait'!$D13,ROW(Tableau1[Référence Forfait]),9^9),4)-1),""),"")</f>
        <v/>
      </c>
      <c r="L13" s="5" t="str" cm="1">
        <f t="array" ref="L13">IFERROR(IF($G13&gt;4,INDEX(Tableau1[Intervenant],SMALL(IF(Tableau1[Référence Forfait]='Suivi forfait'!$D13,ROW(Tableau1[Référence Forfait]),9^9),5)-1),""),"")</f>
        <v/>
      </c>
      <c r="M13" s="54"/>
      <c r="N13" s="11"/>
      <c r="O13" s="11"/>
      <c r="P13" s="11"/>
    </row>
    <row r="14" spans="1:16" s="2" customFormat="1" ht="15" customHeight="1" x14ac:dyDescent="0.2">
      <c r="A14" s="52"/>
      <c r="B14" s="51"/>
      <c r="C14" s="9"/>
      <c r="D14" s="47"/>
      <c r="E14" s="48"/>
      <c r="F14" s="10"/>
      <c r="G14" s="45"/>
      <c r="H14" s="12" t="str" cm="1">
        <f t="array" ref="H14">IFERROR(INDEX(Tableau1[Intervenant],SMALL(IF(Tableau1[Référence Forfait]='Suivi forfait'!$D14,ROW(Tableau1[Référence Forfait]),9^9),1)-1),"")</f>
        <v/>
      </c>
      <c r="I14" s="56" t="str" cm="1">
        <f t="array" ref="I14">IFERROR(IF($G14&gt;1,INDEX(Tableau1[Intervenant],SMALL(IF(Tableau1[Référence Forfait]='Suivi forfait'!$D14,ROW(Tableau1[Référence Forfait]),9^9),2)-1),""),"")</f>
        <v/>
      </c>
      <c r="J14" s="57" t="str" cm="1">
        <f t="array" ref="J14">IFERROR(IF($G14&gt;2,INDEX(Tableau1[Intervenant],SMALL(IF(Tableau1[Référence Forfait]='Suivi forfait'!$D14,ROW(Tableau1[Référence Forfait]),9^9),3)-1),""),"")</f>
        <v/>
      </c>
      <c r="K14" s="57" t="str" cm="1">
        <f t="array" ref="K14">IFERROR(IF($G14&gt;3,INDEX(Tableau1[Intervenant],SMALL(IF(Tableau1[Référence Forfait]='Suivi forfait'!$D14,ROW(Tableau1[Référence Forfait]),9^9),4)-1),""),"")</f>
        <v/>
      </c>
      <c r="L14" s="5" t="str" cm="1">
        <f t="array" ref="L14">IFERROR(IF($G14&gt;4,INDEX(Tableau1[Intervenant],SMALL(IF(Tableau1[Référence Forfait]='Suivi forfait'!$D14,ROW(Tableau1[Référence Forfait]),9^9),5)-1),""),"")</f>
        <v/>
      </c>
      <c r="M14" s="54"/>
      <c r="N14" s="11"/>
      <c r="O14" s="11"/>
      <c r="P14" s="11"/>
    </row>
    <row r="15" spans="1:16" s="2" customFormat="1" ht="15" customHeight="1" x14ac:dyDescent="0.2">
      <c r="A15" s="52"/>
      <c r="B15" s="51"/>
      <c r="C15" s="9"/>
      <c r="D15" s="47"/>
      <c r="E15" s="48"/>
      <c r="F15" s="10"/>
      <c r="G15" s="45"/>
      <c r="H15" s="12" t="str" cm="1">
        <f t="array" ref="H15">IFERROR(INDEX(Tableau1[Intervenant],SMALL(IF(Tableau1[Référence Forfait]='Suivi forfait'!$D15,ROW(Tableau1[Référence Forfait]),9^9),1)-1),"")</f>
        <v/>
      </c>
      <c r="I15" s="56" t="str" cm="1">
        <f t="array" ref="I15">IFERROR(IF($G15&gt;1,INDEX(Tableau1[Intervenant],SMALL(IF(Tableau1[Référence Forfait]='Suivi forfait'!$D15,ROW(Tableau1[Référence Forfait]),9^9),2)-1),""),"")</f>
        <v/>
      </c>
      <c r="J15" s="57" t="str" cm="1">
        <f t="array" ref="J15">IFERROR(IF($G15&gt;2,INDEX(Tableau1[Intervenant],SMALL(IF(Tableau1[Référence Forfait]='Suivi forfait'!$D15,ROW(Tableau1[Référence Forfait]),9^9),3)-1),""),"")</f>
        <v/>
      </c>
      <c r="K15" s="57" t="str" cm="1">
        <f t="array" ref="K15">IFERROR(IF($G15&gt;3,INDEX(Tableau1[Intervenant],SMALL(IF(Tableau1[Référence Forfait]='Suivi forfait'!$D15,ROW(Tableau1[Référence Forfait]),9^9),4)-1),""),"")</f>
        <v/>
      </c>
      <c r="L15" s="5" t="str" cm="1">
        <f t="array" ref="L15">IFERROR(IF($G15&gt;4,INDEX(Tableau1[Intervenant],SMALL(IF(Tableau1[Référence Forfait]='Suivi forfait'!$D15,ROW(Tableau1[Référence Forfait]),9^9),5)-1),""),"")</f>
        <v/>
      </c>
      <c r="M15" s="54"/>
      <c r="N15" s="11"/>
      <c r="O15" s="11"/>
      <c r="P15" s="11"/>
    </row>
    <row r="16" spans="1:16" s="2" customFormat="1" ht="15" customHeight="1" x14ac:dyDescent="0.2">
      <c r="A16" s="52"/>
      <c r="B16" s="51"/>
      <c r="C16" s="9"/>
      <c r="D16" s="47"/>
      <c r="E16" s="48"/>
      <c r="F16" s="10"/>
      <c r="G16" s="45"/>
      <c r="H16" s="12" t="str" cm="1">
        <f t="array" ref="H16">IFERROR(INDEX(Tableau1[Intervenant],SMALL(IF(Tableau1[Référence Forfait]='Suivi forfait'!$D16,ROW(Tableau1[Référence Forfait]),9^9),1)-1),"")</f>
        <v/>
      </c>
      <c r="I16" s="56" t="str" cm="1">
        <f t="array" ref="I16">IFERROR(IF($G16&gt;1,INDEX(Tableau1[Intervenant],SMALL(IF(Tableau1[Référence Forfait]='Suivi forfait'!$D16,ROW(Tableau1[Référence Forfait]),9^9),2)-1),""),"")</f>
        <v/>
      </c>
      <c r="J16" s="57" t="str" cm="1">
        <f t="array" ref="J16">IFERROR(IF($G16&gt;2,INDEX(Tableau1[Intervenant],SMALL(IF(Tableau1[Référence Forfait]='Suivi forfait'!$D16,ROW(Tableau1[Référence Forfait]),9^9),3)-1),""),"")</f>
        <v/>
      </c>
      <c r="K16" s="57" t="str" cm="1">
        <f t="array" ref="K16">IFERROR(IF($G16&gt;3,INDEX(Tableau1[Intervenant],SMALL(IF(Tableau1[Référence Forfait]='Suivi forfait'!$D16,ROW(Tableau1[Référence Forfait]),9^9),4)-1),""),"")</f>
        <v/>
      </c>
      <c r="L16" s="5" t="str" cm="1">
        <f t="array" ref="L16">IFERROR(IF($G16&gt;4,INDEX(Tableau1[Intervenant],SMALL(IF(Tableau1[Référence Forfait]='Suivi forfait'!$D16,ROW(Tableau1[Référence Forfait]),9^9),5)-1),""),"")</f>
        <v/>
      </c>
      <c r="M16" s="54"/>
      <c r="N16" s="11"/>
      <c r="O16" s="11"/>
      <c r="P16" s="11"/>
    </row>
    <row r="17" spans="1:16" s="2" customFormat="1" ht="15" customHeight="1" x14ac:dyDescent="0.2">
      <c r="A17" s="52"/>
      <c r="B17" s="51"/>
      <c r="C17" s="9"/>
      <c r="D17" s="47"/>
      <c r="E17" s="48"/>
      <c r="F17" s="10"/>
      <c r="G17" s="45"/>
      <c r="H17" s="12" t="str" cm="1">
        <f t="array" ref="H17">IFERROR(INDEX(Tableau1[Intervenant],SMALL(IF(Tableau1[Référence Forfait]='Suivi forfait'!$D17,ROW(Tableau1[Référence Forfait]),9^9),1)-1),"")</f>
        <v/>
      </c>
      <c r="I17" s="56" t="str" cm="1">
        <f t="array" ref="I17">IFERROR(IF($G17&gt;1,INDEX(Tableau1[Intervenant],SMALL(IF(Tableau1[Référence Forfait]='Suivi forfait'!$D17,ROW(Tableau1[Référence Forfait]),9^9),2)-1),""),"")</f>
        <v/>
      </c>
      <c r="J17" s="57" t="str" cm="1">
        <f t="array" ref="J17">IFERROR(IF($G17&gt;2,INDEX(Tableau1[Intervenant],SMALL(IF(Tableau1[Référence Forfait]='Suivi forfait'!$D17,ROW(Tableau1[Référence Forfait]),9^9),3)-1),""),"")</f>
        <v/>
      </c>
      <c r="K17" s="57" t="str" cm="1">
        <f t="array" ref="K17">IFERROR(IF($G17&gt;3,INDEX(Tableau1[Intervenant],SMALL(IF(Tableau1[Référence Forfait]='Suivi forfait'!$D17,ROW(Tableau1[Référence Forfait]),9^9),4)-1),""),"")</f>
        <v/>
      </c>
      <c r="L17" s="5" t="str" cm="1">
        <f t="array" ref="L17">IFERROR(IF($G17&gt;4,INDEX(Tableau1[Intervenant],SMALL(IF(Tableau1[Référence Forfait]='Suivi forfait'!$D17,ROW(Tableau1[Référence Forfait]),9^9),5)-1),""),"")</f>
        <v/>
      </c>
      <c r="M17" s="54"/>
      <c r="N17" s="11"/>
      <c r="O17" s="11"/>
      <c r="P17" s="11"/>
    </row>
    <row r="18" spans="1:16" s="2" customFormat="1" ht="15" customHeight="1" x14ac:dyDescent="0.2">
      <c r="A18" s="52"/>
      <c r="B18" s="51"/>
      <c r="C18" s="9"/>
      <c r="D18" s="47"/>
      <c r="E18" s="48"/>
      <c r="F18" s="10"/>
      <c r="G18" s="45"/>
      <c r="H18" s="12"/>
      <c r="I18" s="56"/>
      <c r="J18" s="57"/>
      <c r="K18" s="57"/>
      <c r="L18" s="5"/>
      <c r="M18" s="54"/>
      <c r="N18" s="11"/>
      <c r="O18" s="11"/>
      <c r="P18" s="11"/>
    </row>
    <row r="19" spans="1:16" s="2" customFormat="1" ht="15" customHeight="1" x14ac:dyDescent="0.2">
      <c r="A19" s="52"/>
      <c r="B19" s="51"/>
      <c r="C19" s="9"/>
      <c r="D19" s="47"/>
      <c r="E19" s="48"/>
      <c r="F19" s="10"/>
      <c r="G19" s="45"/>
      <c r="H19" s="12"/>
      <c r="I19" s="56"/>
      <c r="J19" s="57"/>
      <c r="K19" s="57"/>
      <c r="L19" s="5"/>
      <c r="M19" s="54"/>
      <c r="N19" s="11"/>
      <c r="O19" s="11"/>
      <c r="P19" s="11"/>
    </row>
    <row r="20" spans="1:16" s="2" customFormat="1" ht="15" customHeight="1" x14ac:dyDescent="0.2">
      <c r="A20" s="52"/>
      <c r="B20" s="51"/>
      <c r="C20" s="9"/>
      <c r="D20" s="47"/>
      <c r="E20" s="48"/>
      <c r="F20" s="10"/>
      <c r="G20" s="45"/>
      <c r="H20" s="12"/>
      <c r="I20" s="56"/>
      <c r="J20" s="57"/>
      <c r="K20" s="57"/>
      <c r="L20" s="5"/>
      <c r="M20" s="54"/>
      <c r="N20" s="11"/>
      <c r="O20" s="11"/>
      <c r="P20" s="11"/>
    </row>
    <row r="21" spans="1:16" s="2" customFormat="1" ht="15" customHeight="1" x14ac:dyDescent="0.2">
      <c r="A21" s="52"/>
      <c r="B21" s="51"/>
      <c r="C21" s="9"/>
      <c r="D21" s="47"/>
      <c r="E21" s="48"/>
      <c r="F21" s="10"/>
      <c r="G21" s="45"/>
      <c r="H21" s="12"/>
      <c r="I21" s="56"/>
      <c r="J21" s="57"/>
      <c r="K21" s="57"/>
      <c r="L21" s="5"/>
      <c r="M21" s="54"/>
      <c r="N21" s="11"/>
      <c r="O21" s="11"/>
      <c r="P21" s="11"/>
    </row>
    <row r="22" spans="1:16" s="2" customFormat="1" ht="15" customHeight="1" x14ac:dyDescent="0.2">
      <c r="A22" s="52"/>
      <c r="B22" s="51"/>
      <c r="C22" s="9"/>
      <c r="D22" s="47"/>
      <c r="E22" s="48"/>
      <c r="F22" s="10"/>
      <c r="G22" s="45"/>
      <c r="H22" s="12"/>
      <c r="I22" s="56"/>
      <c r="J22" s="57"/>
      <c r="K22" s="57"/>
      <c r="L22" s="5"/>
      <c r="M22" s="54"/>
      <c r="N22" s="11"/>
      <c r="O22" s="11"/>
      <c r="P22" s="11"/>
    </row>
    <row r="23" spans="1:16" s="2" customFormat="1" ht="15" customHeight="1" x14ac:dyDescent="0.2">
      <c r="A23" s="52"/>
      <c r="B23" s="51"/>
      <c r="C23" s="9"/>
      <c r="D23" s="47"/>
      <c r="E23" s="48"/>
      <c r="F23" s="10"/>
      <c r="G23" s="45"/>
      <c r="H23" s="12"/>
      <c r="I23" s="56"/>
      <c r="J23" s="57"/>
      <c r="K23" s="57"/>
      <c r="L23" s="5"/>
      <c r="M23" s="54"/>
      <c r="N23" s="11"/>
      <c r="O23" s="11"/>
      <c r="P23" s="11"/>
    </row>
    <row r="24" spans="1:16" s="2" customFormat="1" ht="15" customHeight="1" x14ac:dyDescent="0.2">
      <c r="A24" s="52"/>
      <c r="B24" s="51"/>
      <c r="C24" s="9"/>
      <c r="D24" s="47"/>
      <c r="E24" s="48"/>
      <c r="F24" s="10"/>
      <c r="G24" s="45"/>
      <c r="H24" s="12"/>
      <c r="I24" s="56"/>
      <c r="J24" s="57"/>
      <c r="K24" s="57"/>
      <c r="L24" s="5"/>
      <c r="M24" s="54"/>
      <c r="N24" s="11"/>
      <c r="O24" s="11"/>
      <c r="P24" s="11"/>
    </row>
    <row r="25" spans="1:16" s="2" customFormat="1" ht="15" customHeight="1" x14ac:dyDescent="0.2">
      <c r="A25" s="52"/>
      <c r="B25" s="51"/>
      <c r="C25" s="9"/>
      <c r="D25" s="47"/>
      <c r="E25" s="48"/>
      <c r="F25" s="10"/>
      <c r="G25" s="45"/>
      <c r="H25" s="12"/>
      <c r="I25" s="56"/>
      <c r="J25" s="57"/>
      <c r="K25" s="57"/>
      <c r="L25" s="5"/>
      <c r="M25" s="54"/>
      <c r="N25" s="11"/>
      <c r="O25" s="11"/>
      <c r="P25" s="11"/>
    </row>
    <row r="26" spans="1:16" s="2" customFormat="1" ht="15" customHeight="1" x14ac:dyDescent="0.2">
      <c r="A26" s="7"/>
      <c r="E26" s="7"/>
      <c r="F26" s="7"/>
      <c r="G26" s="50"/>
    </row>
    <row r="27" spans="1:16" s="2" customFormat="1" ht="15" customHeight="1" x14ac:dyDescent="0.2">
      <c r="A27" s="7"/>
      <c r="E27" s="7"/>
      <c r="F27" s="7"/>
      <c r="G27" s="50"/>
    </row>
    <row r="28" spans="1:16" s="2" customFormat="1" ht="15" customHeight="1" x14ac:dyDescent="0.2">
      <c r="A28" s="7"/>
      <c r="E28" s="7"/>
      <c r="F28" s="7"/>
      <c r="G28" s="50"/>
    </row>
    <row r="29" spans="1:16" s="2" customFormat="1" ht="15" customHeight="1" x14ac:dyDescent="0.2">
      <c r="A29" s="7"/>
      <c r="E29" s="7"/>
      <c r="F29" s="7"/>
      <c r="G29" s="50"/>
    </row>
    <row r="30" spans="1:16" s="2" customFormat="1" ht="15" customHeight="1" x14ac:dyDescent="0.2">
      <c r="A30" s="7"/>
      <c r="E30" s="7"/>
      <c r="F30" s="7"/>
      <c r="G30" s="50"/>
    </row>
    <row r="31" spans="1:16" s="2" customFormat="1" ht="15" customHeight="1" x14ac:dyDescent="0.2">
      <c r="A31" s="7"/>
      <c r="E31" s="7"/>
      <c r="F31" s="7"/>
      <c r="G31" s="50"/>
    </row>
    <row r="32" spans="1:16" s="2" customFormat="1" ht="15" customHeight="1" x14ac:dyDescent="0.2">
      <c r="A32" s="7"/>
      <c r="E32" s="7"/>
      <c r="F32" s="7"/>
      <c r="G32" s="50"/>
    </row>
    <row r="33" spans="1:7" s="2" customFormat="1" ht="15" customHeight="1" x14ac:dyDescent="0.2">
      <c r="A33" s="7"/>
      <c r="E33" s="7"/>
      <c r="F33" s="7"/>
      <c r="G33" s="50"/>
    </row>
    <row r="34" spans="1:7" s="2" customFormat="1" ht="15" customHeight="1" x14ac:dyDescent="0.2">
      <c r="A34" s="7"/>
      <c r="E34" s="7"/>
      <c r="F34" s="7"/>
      <c r="G34" s="50"/>
    </row>
    <row r="35" spans="1:7" s="2" customFormat="1" ht="15" customHeight="1" x14ac:dyDescent="0.2">
      <c r="A35" s="7"/>
      <c r="E35" s="7"/>
      <c r="F35" s="7"/>
      <c r="G35" s="50"/>
    </row>
    <row r="36" spans="1:7" s="2" customFormat="1" ht="15" customHeight="1" x14ac:dyDescent="0.2">
      <c r="A36" s="7"/>
      <c r="E36" s="7"/>
      <c r="F36" s="7"/>
      <c r="G36" s="50"/>
    </row>
    <row r="37" spans="1:7" s="2" customFormat="1" ht="15" customHeight="1" x14ac:dyDescent="0.2">
      <c r="A37" s="7"/>
      <c r="E37" s="7"/>
      <c r="F37" s="7"/>
      <c r="G37" s="50"/>
    </row>
    <row r="38" spans="1:7" s="2" customFormat="1" ht="15" customHeight="1" x14ac:dyDescent="0.2">
      <c r="A38" s="7"/>
      <c r="E38" s="7"/>
      <c r="F38" s="7"/>
      <c r="G38" s="50"/>
    </row>
    <row r="39" spans="1:7" s="2" customFormat="1" ht="15" customHeight="1" x14ac:dyDescent="0.2">
      <c r="A39" s="7"/>
      <c r="E39" s="7"/>
      <c r="F39" s="7"/>
      <c r="G39" s="50"/>
    </row>
    <row r="40" spans="1:7" s="2" customFormat="1" ht="15" customHeight="1" x14ac:dyDescent="0.2">
      <c r="A40" s="7"/>
      <c r="E40" s="7"/>
      <c r="F40" s="7"/>
      <c r="G40" s="50"/>
    </row>
    <row r="41" spans="1:7" s="2" customFormat="1" ht="15" customHeight="1" x14ac:dyDescent="0.2">
      <c r="A41" s="7"/>
      <c r="E41" s="7"/>
      <c r="F41" s="7"/>
      <c r="G41" s="50"/>
    </row>
    <row r="42" spans="1:7" s="2" customFormat="1" ht="15" customHeight="1" x14ac:dyDescent="0.2">
      <c r="A42" s="7"/>
      <c r="E42" s="7"/>
      <c r="F42" s="7"/>
      <c r="G42" s="50"/>
    </row>
    <row r="43" spans="1:7" s="2" customFormat="1" ht="15" customHeight="1" x14ac:dyDescent="0.2">
      <c r="A43" s="7"/>
      <c r="E43" s="7"/>
      <c r="F43" s="7"/>
      <c r="G43" s="50"/>
    </row>
    <row r="44" spans="1:7" s="2" customFormat="1" ht="15" customHeight="1" x14ac:dyDescent="0.2">
      <c r="A44" s="7"/>
      <c r="E44" s="7"/>
      <c r="F44" s="7"/>
      <c r="G44" s="50"/>
    </row>
    <row r="45" spans="1:7" s="2" customFormat="1" ht="15" customHeight="1" x14ac:dyDescent="0.2">
      <c r="A45" s="7"/>
      <c r="E45" s="7"/>
      <c r="F45" s="7"/>
      <c r="G45" s="50"/>
    </row>
    <row r="46" spans="1:7" s="2" customFormat="1" ht="15" customHeight="1" x14ac:dyDescent="0.2">
      <c r="A46" s="7"/>
      <c r="E46" s="7"/>
      <c r="F46" s="7"/>
      <c r="G46" s="50"/>
    </row>
    <row r="47" spans="1:7" s="2" customFormat="1" ht="15" customHeight="1" x14ac:dyDescent="0.2">
      <c r="A47" s="7"/>
      <c r="E47" s="7"/>
      <c r="F47" s="7"/>
      <c r="G47" s="50"/>
    </row>
    <row r="48" spans="1:7" s="2" customFormat="1" ht="15" customHeight="1" x14ac:dyDescent="0.2">
      <c r="A48" s="7"/>
      <c r="E48" s="7"/>
      <c r="F48" s="7"/>
      <c r="G48" s="50"/>
    </row>
    <row r="49" spans="1:7" s="2" customFormat="1" ht="15" customHeight="1" x14ac:dyDescent="0.2">
      <c r="A49" s="7"/>
      <c r="E49" s="7"/>
      <c r="F49" s="7"/>
      <c r="G49" s="50"/>
    </row>
    <row r="50" spans="1:7" s="2" customFormat="1" ht="15" customHeight="1" x14ac:dyDescent="0.2">
      <c r="A50" s="7"/>
      <c r="E50" s="7"/>
      <c r="F50" s="7"/>
      <c r="G50" s="50"/>
    </row>
    <row r="51" spans="1:7" s="2" customFormat="1" ht="15" customHeight="1" x14ac:dyDescent="0.2">
      <c r="A51" s="7"/>
      <c r="E51" s="7"/>
      <c r="F51" s="7"/>
      <c r="G51" s="50"/>
    </row>
    <row r="52" spans="1:7" s="2" customFormat="1" ht="15" customHeight="1" x14ac:dyDescent="0.2">
      <c r="A52" s="7"/>
      <c r="E52" s="7"/>
      <c r="F52" s="7"/>
      <c r="G52" s="50"/>
    </row>
    <row r="53" spans="1:7" s="2" customFormat="1" ht="15" customHeight="1" x14ac:dyDescent="0.2">
      <c r="A53" s="7"/>
      <c r="E53" s="7"/>
      <c r="F53" s="7"/>
      <c r="G53" s="50"/>
    </row>
    <row r="54" spans="1:7" s="2" customFormat="1" ht="15" customHeight="1" x14ac:dyDescent="0.2">
      <c r="A54" s="7"/>
      <c r="E54" s="7"/>
      <c r="F54" s="7"/>
      <c r="G54" s="50"/>
    </row>
    <row r="55" spans="1:7" s="2" customFormat="1" ht="15" customHeight="1" x14ac:dyDescent="0.2">
      <c r="A55" s="7"/>
      <c r="E55" s="7"/>
      <c r="F55" s="7"/>
      <c r="G55" s="50"/>
    </row>
    <row r="56" spans="1:7" s="2" customFormat="1" ht="15" customHeight="1" x14ac:dyDescent="0.2">
      <c r="A56" s="7"/>
      <c r="E56" s="7"/>
      <c r="F56" s="7"/>
      <c r="G56" s="50"/>
    </row>
    <row r="57" spans="1:7" s="2" customFormat="1" ht="15" customHeight="1" x14ac:dyDescent="0.2">
      <c r="A57" s="7"/>
      <c r="E57" s="7"/>
      <c r="F57" s="7"/>
      <c r="G57" s="50"/>
    </row>
    <row r="58" spans="1:7" s="2" customFormat="1" ht="15" customHeight="1" x14ac:dyDescent="0.2">
      <c r="A58" s="7"/>
      <c r="E58" s="7"/>
      <c r="F58" s="7"/>
      <c r="G58" s="50"/>
    </row>
    <row r="59" spans="1:7" s="2" customFormat="1" ht="15" customHeight="1" x14ac:dyDescent="0.2">
      <c r="A59" s="7"/>
      <c r="E59" s="7"/>
      <c r="F59" s="7"/>
      <c r="G59" s="50"/>
    </row>
    <row r="60" spans="1:7" s="2" customFormat="1" ht="15" customHeight="1" x14ac:dyDescent="0.2">
      <c r="A60" s="7"/>
      <c r="E60" s="7"/>
      <c r="F60" s="7"/>
      <c r="G60" s="50"/>
    </row>
    <row r="61" spans="1:7" s="2" customFormat="1" ht="15" customHeight="1" x14ac:dyDescent="0.2">
      <c r="A61" s="7"/>
      <c r="E61" s="7"/>
      <c r="F61" s="7"/>
      <c r="G61" s="50"/>
    </row>
    <row r="62" spans="1:7" s="2" customFormat="1" ht="15" customHeight="1" x14ac:dyDescent="0.2">
      <c r="A62" s="7"/>
      <c r="E62" s="7"/>
      <c r="F62" s="7"/>
      <c r="G62" s="50"/>
    </row>
    <row r="63" spans="1:7" s="2" customFormat="1" ht="15" customHeight="1" x14ac:dyDescent="0.2">
      <c r="A63" s="7"/>
      <c r="E63" s="7"/>
      <c r="F63" s="7"/>
      <c r="G63" s="50"/>
    </row>
    <row r="64" spans="1:7" s="2" customFormat="1" ht="15" customHeight="1" x14ac:dyDescent="0.2">
      <c r="A64" s="7"/>
      <c r="E64" s="7"/>
      <c r="F64" s="7"/>
      <c r="G64" s="50"/>
    </row>
    <row r="65" spans="1:7" s="2" customFormat="1" ht="15" customHeight="1" x14ac:dyDescent="0.2">
      <c r="A65" s="7"/>
      <c r="E65" s="7"/>
      <c r="F65" s="7"/>
      <c r="G65" s="50"/>
    </row>
    <row r="66" spans="1:7" s="2" customFormat="1" ht="15" customHeight="1" x14ac:dyDescent="0.2">
      <c r="A66" s="7"/>
      <c r="E66" s="7"/>
      <c r="F66" s="7"/>
      <c r="G66" s="50"/>
    </row>
    <row r="67" spans="1:7" s="2" customFormat="1" ht="15" customHeight="1" x14ac:dyDescent="0.2">
      <c r="A67" s="7"/>
      <c r="E67" s="7"/>
      <c r="F67" s="7"/>
      <c r="G67" s="50"/>
    </row>
    <row r="68" spans="1:7" s="2" customFormat="1" ht="15" customHeight="1" x14ac:dyDescent="0.2">
      <c r="A68" s="7"/>
      <c r="E68" s="7"/>
      <c r="F68" s="7"/>
      <c r="G68" s="50"/>
    </row>
    <row r="69" spans="1:7" s="2" customFormat="1" ht="15" customHeight="1" x14ac:dyDescent="0.2">
      <c r="A69" s="7"/>
      <c r="E69" s="7"/>
      <c r="F69" s="7"/>
      <c r="G69" s="50"/>
    </row>
    <row r="70" spans="1:7" s="2" customFormat="1" ht="15" customHeight="1" x14ac:dyDescent="0.2">
      <c r="A70" s="7"/>
      <c r="E70" s="7"/>
      <c r="F70" s="7"/>
      <c r="G70" s="50"/>
    </row>
    <row r="71" spans="1:7" s="2" customFormat="1" ht="15" customHeight="1" x14ac:dyDescent="0.2">
      <c r="A71" s="7"/>
      <c r="E71" s="7"/>
      <c r="F71" s="7"/>
      <c r="G71" s="50"/>
    </row>
    <row r="72" spans="1:7" s="2" customFormat="1" ht="15" customHeight="1" x14ac:dyDescent="0.2">
      <c r="A72" s="7"/>
      <c r="E72" s="7"/>
      <c r="F72" s="7"/>
      <c r="G72" s="50"/>
    </row>
    <row r="73" spans="1:7" s="2" customFormat="1" ht="15" customHeight="1" x14ac:dyDescent="0.2">
      <c r="A73" s="7"/>
      <c r="E73" s="7"/>
      <c r="F73" s="7"/>
      <c r="G73" s="50"/>
    </row>
    <row r="74" spans="1:7" s="2" customFormat="1" ht="15" customHeight="1" x14ac:dyDescent="0.2">
      <c r="A74" s="7"/>
      <c r="E74" s="7"/>
      <c r="F74" s="7"/>
      <c r="G74" s="50"/>
    </row>
    <row r="75" spans="1:7" s="2" customFormat="1" ht="15" customHeight="1" x14ac:dyDescent="0.2">
      <c r="A75" s="7"/>
      <c r="E75" s="7"/>
      <c r="F75" s="7"/>
      <c r="G75" s="50"/>
    </row>
    <row r="76" spans="1:7" s="2" customFormat="1" ht="15" customHeight="1" x14ac:dyDescent="0.2">
      <c r="A76" s="7"/>
      <c r="E76" s="7"/>
      <c r="F76" s="7"/>
      <c r="G76" s="50"/>
    </row>
    <row r="77" spans="1:7" s="2" customFormat="1" ht="15" customHeight="1" x14ac:dyDescent="0.2">
      <c r="A77" s="7"/>
      <c r="E77" s="7"/>
      <c r="F77" s="7"/>
      <c r="G77" s="50"/>
    </row>
    <row r="78" spans="1:7" s="2" customFormat="1" ht="15" customHeight="1" x14ac:dyDescent="0.2">
      <c r="A78" s="7"/>
      <c r="E78" s="7"/>
      <c r="F78" s="7"/>
      <c r="G78" s="50"/>
    </row>
    <row r="79" spans="1:7" s="2" customFormat="1" ht="15" customHeight="1" x14ac:dyDescent="0.2">
      <c r="A79" s="7"/>
      <c r="E79" s="7"/>
      <c r="F79" s="7"/>
      <c r="G79" s="50"/>
    </row>
    <row r="80" spans="1:7" s="2" customFormat="1" ht="15" customHeight="1" x14ac:dyDescent="0.2">
      <c r="A80" s="7"/>
      <c r="E80" s="7"/>
      <c r="F80" s="7"/>
      <c r="G80" s="50"/>
    </row>
    <row r="81" spans="1:7" s="2" customFormat="1" ht="15" customHeight="1" x14ac:dyDescent="0.2">
      <c r="A81" s="7"/>
      <c r="E81" s="7"/>
      <c r="F81" s="7"/>
      <c r="G81" s="50"/>
    </row>
    <row r="82" spans="1:7" s="2" customFormat="1" ht="15" customHeight="1" x14ac:dyDescent="0.2">
      <c r="A82" s="7"/>
      <c r="E82" s="7"/>
      <c r="F82" s="7"/>
      <c r="G82" s="50"/>
    </row>
    <row r="83" spans="1:7" s="2" customFormat="1" ht="15" customHeight="1" x14ac:dyDescent="0.2">
      <c r="A83" s="7"/>
      <c r="E83" s="7"/>
      <c r="F83" s="7"/>
      <c r="G83" s="50"/>
    </row>
    <row r="84" spans="1:7" s="2" customFormat="1" ht="15" customHeight="1" x14ac:dyDescent="0.2">
      <c r="A84" s="7"/>
      <c r="E84" s="7"/>
      <c r="F84" s="7"/>
      <c r="G84" s="50"/>
    </row>
    <row r="85" spans="1:7" s="2" customFormat="1" ht="15" customHeight="1" x14ac:dyDescent="0.2">
      <c r="A85" s="7"/>
      <c r="E85" s="7"/>
      <c r="F85" s="7"/>
      <c r="G85" s="50"/>
    </row>
    <row r="86" spans="1:7" s="2" customFormat="1" ht="15" customHeight="1" x14ac:dyDescent="0.2">
      <c r="A86" s="7"/>
      <c r="E86" s="7"/>
      <c r="F86" s="7"/>
      <c r="G86" s="50"/>
    </row>
    <row r="87" spans="1:7" s="2" customFormat="1" ht="15" customHeight="1" x14ac:dyDescent="0.2">
      <c r="A87" s="7"/>
      <c r="E87" s="7"/>
      <c r="F87" s="7"/>
      <c r="G87" s="50"/>
    </row>
    <row r="88" spans="1:7" s="2" customFormat="1" ht="15" customHeight="1" x14ac:dyDescent="0.2">
      <c r="A88" s="7"/>
      <c r="E88" s="7"/>
      <c r="F88" s="7"/>
      <c r="G88" s="50"/>
    </row>
    <row r="89" spans="1:7" s="2" customFormat="1" ht="15" customHeight="1" x14ac:dyDescent="0.2">
      <c r="A89" s="7"/>
      <c r="E89" s="7"/>
      <c r="F89" s="7"/>
      <c r="G89" s="50"/>
    </row>
    <row r="90" spans="1:7" s="2" customFormat="1" ht="15" customHeight="1" x14ac:dyDescent="0.2">
      <c r="A90" s="7"/>
      <c r="E90" s="7"/>
      <c r="F90" s="7"/>
      <c r="G90" s="50"/>
    </row>
    <row r="91" spans="1:7" s="2" customFormat="1" ht="15" customHeight="1" x14ac:dyDescent="0.2">
      <c r="A91" s="7"/>
      <c r="E91" s="7"/>
      <c r="F91" s="7"/>
      <c r="G91" s="50"/>
    </row>
    <row r="92" spans="1:7" s="2" customFormat="1" ht="15" customHeight="1" x14ac:dyDescent="0.2">
      <c r="A92" s="7"/>
      <c r="E92" s="7"/>
      <c r="F92" s="7"/>
      <c r="G92" s="50"/>
    </row>
    <row r="93" spans="1:7" s="2" customFormat="1" ht="15" customHeight="1" x14ac:dyDescent="0.2">
      <c r="A93" s="7"/>
      <c r="E93" s="7"/>
      <c r="F93" s="7"/>
      <c r="G93" s="50"/>
    </row>
    <row r="94" spans="1:7" s="2" customFormat="1" ht="15" customHeight="1" x14ac:dyDescent="0.2">
      <c r="A94" s="7"/>
      <c r="E94" s="7"/>
      <c r="F94" s="7"/>
      <c r="G94" s="50"/>
    </row>
    <row r="95" spans="1:7" s="2" customFormat="1" ht="15" customHeight="1" x14ac:dyDescent="0.2">
      <c r="A95" s="7"/>
      <c r="E95" s="7"/>
      <c r="F95" s="7"/>
      <c r="G95" s="50"/>
    </row>
    <row r="96" spans="1:7" s="2" customFormat="1" ht="15" customHeight="1" x14ac:dyDescent="0.2">
      <c r="A96" s="7"/>
      <c r="E96" s="7"/>
      <c r="F96" s="7"/>
      <c r="G96" s="50"/>
    </row>
    <row r="97" spans="1:7" s="2" customFormat="1" ht="15" customHeight="1" x14ac:dyDescent="0.2">
      <c r="A97" s="7"/>
      <c r="E97" s="7"/>
      <c r="F97" s="7"/>
      <c r="G97" s="50"/>
    </row>
    <row r="98" spans="1:7" s="2" customFormat="1" ht="15" customHeight="1" x14ac:dyDescent="0.2">
      <c r="A98" s="7"/>
      <c r="E98" s="7"/>
      <c r="F98" s="7"/>
      <c r="G98" s="50"/>
    </row>
    <row r="99" spans="1:7" s="2" customFormat="1" ht="15" customHeight="1" x14ac:dyDescent="0.2">
      <c r="A99" s="7"/>
      <c r="E99" s="7"/>
      <c r="F99" s="7"/>
      <c r="G99" s="50"/>
    </row>
    <row r="100" spans="1:7" s="2" customFormat="1" ht="15" customHeight="1" x14ac:dyDescent="0.2">
      <c r="A100" s="7"/>
      <c r="E100" s="7"/>
      <c r="F100" s="7"/>
      <c r="G100" s="50"/>
    </row>
    <row r="101" spans="1:7" s="2" customFormat="1" ht="15" customHeight="1" x14ac:dyDescent="0.2">
      <c r="A101" s="7"/>
      <c r="E101" s="7"/>
      <c r="F101" s="7"/>
      <c r="G101" s="50"/>
    </row>
    <row r="102" spans="1:7" s="2" customFormat="1" ht="15" customHeight="1" x14ac:dyDescent="0.2">
      <c r="A102" s="7"/>
      <c r="E102" s="7"/>
      <c r="F102" s="7"/>
      <c r="G102" s="50"/>
    </row>
    <row r="103" spans="1:7" s="2" customFormat="1" ht="15" customHeight="1" x14ac:dyDescent="0.2">
      <c r="A103" s="7"/>
      <c r="E103" s="7"/>
      <c r="F103" s="7"/>
      <c r="G103" s="50"/>
    </row>
    <row r="104" spans="1:7" s="2" customFormat="1" ht="15" customHeight="1" x14ac:dyDescent="0.2">
      <c r="A104" s="7"/>
      <c r="E104" s="7"/>
      <c r="F104" s="7"/>
      <c r="G104" s="50"/>
    </row>
    <row r="105" spans="1:7" s="2" customFormat="1" ht="15" customHeight="1" x14ac:dyDescent="0.2">
      <c r="A105" s="7"/>
      <c r="E105" s="7"/>
      <c r="F105" s="7"/>
      <c r="G105" s="50"/>
    </row>
    <row r="106" spans="1:7" s="2" customFormat="1" ht="15" customHeight="1" x14ac:dyDescent="0.2">
      <c r="A106" s="7"/>
      <c r="E106" s="7"/>
      <c r="F106" s="7"/>
      <c r="G106" s="50"/>
    </row>
    <row r="107" spans="1:7" s="2" customFormat="1" ht="15" customHeight="1" x14ac:dyDescent="0.2">
      <c r="A107" s="7"/>
      <c r="E107" s="7"/>
      <c r="F107" s="7"/>
      <c r="G107" s="50"/>
    </row>
    <row r="108" spans="1:7" s="2" customFormat="1" ht="15" customHeight="1" x14ac:dyDescent="0.2">
      <c r="A108" s="7"/>
      <c r="E108" s="7"/>
      <c r="F108" s="7"/>
      <c r="G108" s="50"/>
    </row>
    <row r="109" spans="1:7" s="2" customFormat="1" ht="15" customHeight="1" x14ac:dyDescent="0.2">
      <c r="A109" s="7"/>
      <c r="E109" s="7"/>
      <c r="F109" s="7"/>
      <c r="G109" s="50"/>
    </row>
    <row r="110" spans="1:7" s="2" customFormat="1" ht="15" customHeight="1" x14ac:dyDescent="0.2">
      <c r="A110" s="7"/>
      <c r="E110" s="7"/>
      <c r="F110" s="7"/>
      <c r="G110" s="50"/>
    </row>
    <row r="111" spans="1:7" s="2" customFormat="1" ht="15" customHeight="1" x14ac:dyDescent="0.2">
      <c r="A111" s="7"/>
      <c r="E111" s="7"/>
      <c r="F111" s="7"/>
      <c r="G111" s="50"/>
    </row>
    <row r="112" spans="1:7" s="2" customFormat="1" ht="15" customHeight="1" x14ac:dyDescent="0.2">
      <c r="A112" s="7"/>
      <c r="E112" s="7"/>
      <c r="F112" s="7"/>
      <c r="G112" s="50"/>
    </row>
    <row r="113" spans="1:7" s="2" customFormat="1" ht="15" customHeight="1" x14ac:dyDescent="0.2">
      <c r="A113" s="7"/>
      <c r="E113" s="7"/>
      <c r="F113" s="7"/>
      <c r="G113" s="50"/>
    </row>
    <row r="114" spans="1:7" s="2" customFormat="1" ht="15" customHeight="1" x14ac:dyDescent="0.2">
      <c r="A114" s="7"/>
      <c r="E114" s="7"/>
      <c r="F114" s="7"/>
      <c r="G114" s="50"/>
    </row>
    <row r="115" spans="1:7" s="2" customFormat="1" ht="15" customHeight="1" x14ac:dyDescent="0.2">
      <c r="A115" s="7"/>
      <c r="E115" s="7"/>
      <c r="F115" s="7"/>
      <c r="G115" s="50"/>
    </row>
    <row r="116" spans="1:7" s="2" customFormat="1" ht="15" customHeight="1" x14ac:dyDescent="0.2">
      <c r="A116" s="7"/>
      <c r="E116" s="7"/>
      <c r="F116" s="7"/>
      <c r="G116" s="50"/>
    </row>
    <row r="117" spans="1:7" s="2" customFormat="1" ht="15" customHeight="1" x14ac:dyDescent="0.2">
      <c r="A117" s="7"/>
      <c r="E117" s="7"/>
      <c r="F117" s="7"/>
      <c r="G117" s="50"/>
    </row>
    <row r="118" spans="1:7" s="2" customFormat="1" ht="15" customHeight="1" x14ac:dyDescent="0.2">
      <c r="A118" s="7"/>
      <c r="E118" s="7"/>
      <c r="F118" s="7"/>
      <c r="G118" s="50"/>
    </row>
    <row r="119" spans="1:7" s="2" customFormat="1" ht="15" customHeight="1" x14ac:dyDescent="0.2">
      <c r="A119" s="7"/>
      <c r="E119" s="7"/>
      <c r="F119" s="7"/>
      <c r="G119" s="50"/>
    </row>
    <row r="120" spans="1:7" s="2" customFormat="1" ht="15" customHeight="1" x14ac:dyDescent="0.2">
      <c r="A120" s="7"/>
      <c r="E120" s="7"/>
      <c r="F120" s="7"/>
      <c r="G120" s="50"/>
    </row>
    <row r="121" spans="1:7" s="2" customFormat="1" ht="15" customHeight="1" x14ac:dyDescent="0.2">
      <c r="A121" s="7"/>
      <c r="E121" s="7"/>
      <c r="F121" s="7"/>
      <c r="G121" s="50"/>
    </row>
    <row r="122" spans="1:7" s="2" customFormat="1" ht="15" customHeight="1" x14ac:dyDescent="0.2">
      <c r="A122" s="7"/>
      <c r="E122" s="7"/>
      <c r="F122" s="7"/>
      <c r="G122" s="50"/>
    </row>
    <row r="123" spans="1:7" s="2" customFormat="1" ht="15" customHeight="1" x14ac:dyDescent="0.2">
      <c r="A123" s="7"/>
      <c r="E123" s="7"/>
      <c r="F123" s="7"/>
      <c r="G123" s="50"/>
    </row>
    <row r="124" spans="1:7" s="2" customFormat="1" ht="15" customHeight="1" x14ac:dyDescent="0.2">
      <c r="A124" s="7"/>
      <c r="E124" s="7"/>
      <c r="F124" s="7"/>
      <c r="G124" s="50"/>
    </row>
    <row r="125" spans="1:7" s="2" customFormat="1" ht="15" customHeight="1" x14ac:dyDescent="0.2">
      <c r="A125" s="7"/>
      <c r="E125" s="7"/>
      <c r="F125" s="7"/>
      <c r="G125" s="50"/>
    </row>
    <row r="126" spans="1:7" s="2" customFormat="1" ht="15" customHeight="1" x14ac:dyDescent="0.2">
      <c r="A126" s="7"/>
      <c r="E126" s="7"/>
      <c r="F126" s="7"/>
      <c r="G126" s="50"/>
    </row>
    <row r="127" spans="1:7" s="2" customFormat="1" ht="15" customHeight="1" x14ac:dyDescent="0.2">
      <c r="A127" s="7"/>
      <c r="E127" s="7"/>
      <c r="F127" s="7"/>
      <c r="G127" s="50"/>
    </row>
    <row r="128" spans="1:7" s="2" customFormat="1" ht="15" customHeight="1" x14ac:dyDescent="0.2">
      <c r="A128" s="7"/>
      <c r="E128" s="7"/>
      <c r="F128" s="7"/>
      <c r="G128" s="50"/>
    </row>
    <row r="129" spans="1:7" s="2" customFormat="1" ht="15" customHeight="1" x14ac:dyDescent="0.2">
      <c r="A129" s="7"/>
      <c r="E129" s="7"/>
      <c r="F129" s="7"/>
      <c r="G129" s="50"/>
    </row>
    <row r="130" spans="1:7" s="2" customFormat="1" ht="15" customHeight="1" x14ac:dyDescent="0.2">
      <c r="A130" s="7"/>
      <c r="E130" s="7"/>
      <c r="F130" s="7"/>
      <c r="G130" s="50"/>
    </row>
    <row r="131" spans="1:7" s="2" customFormat="1" ht="15" customHeight="1" x14ac:dyDescent="0.2">
      <c r="A131" s="7"/>
      <c r="E131" s="7"/>
      <c r="F131" s="7"/>
      <c r="G131" s="50"/>
    </row>
    <row r="132" spans="1:7" s="2" customFormat="1" ht="15" customHeight="1" x14ac:dyDescent="0.2">
      <c r="A132" s="7"/>
      <c r="E132" s="7"/>
      <c r="F132" s="7"/>
      <c r="G132" s="50"/>
    </row>
    <row r="133" spans="1:7" s="2" customFormat="1" ht="15" customHeight="1" x14ac:dyDescent="0.2">
      <c r="A133" s="7"/>
      <c r="E133" s="7"/>
      <c r="F133" s="7"/>
      <c r="G133" s="50"/>
    </row>
    <row r="134" spans="1:7" s="2" customFormat="1" ht="15" customHeight="1" x14ac:dyDescent="0.2">
      <c r="A134" s="7"/>
      <c r="E134" s="7"/>
      <c r="F134" s="7"/>
      <c r="G134" s="50"/>
    </row>
    <row r="135" spans="1:7" s="2" customFormat="1" ht="15" customHeight="1" x14ac:dyDescent="0.2">
      <c r="A135" s="7"/>
      <c r="E135" s="7"/>
      <c r="F135" s="7"/>
      <c r="G135" s="50"/>
    </row>
    <row r="136" spans="1:7" s="2" customFormat="1" ht="15" customHeight="1" x14ac:dyDescent="0.2">
      <c r="A136" s="7"/>
      <c r="E136" s="7"/>
      <c r="F136" s="7"/>
      <c r="G136" s="50"/>
    </row>
    <row r="137" spans="1:7" s="2" customFormat="1" ht="15" customHeight="1" x14ac:dyDescent="0.2">
      <c r="A137" s="7"/>
      <c r="E137" s="7"/>
      <c r="F137" s="7"/>
      <c r="G137" s="50"/>
    </row>
    <row r="138" spans="1:7" s="2" customFormat="1" ht="15" customHeight="1" x14ac:dyDescent="0.2">
      <c r="A138" s="7"/>
      <c r="E138" s="7"/>
      <c r="F138" s="7"/>
      <c r="G138" s="50"/>
    </row>
    <row r="139" spans="1:7" s="2" customFormat="1" ht="15" customHeight="1" x14ac:dyDescent="0.2">
      <c r="A139" s="7"/>
      <c r="E139" s="7"/>
      <c r="F139" s="7"/>
      <c r="G139" s="50"/>
    </row>
    <row r="140" spans="1:7" s="2" customFormat="1" ht="15" customHeight="1" x14ac:dyDescent="0.2">
      <c r="A140" s="7"/>
      <c r="E140" s="7"/>
      <c r="F140" s="7"/>
      <c r="G140" s="50"/>
    </row>
    <row r="141" spans="1:7" s="2" customFormat="1" ht="15" customHeight="1" x14ac:dyDescent="0.2">
      <c r="A141" s="7"/>
      <c r="E141" s="7"/>
      <c r="F141" s="7"/>
      <c r="G141" s="50"/>
    </row>
    <row r="142" spans="1:7" s="2" customFormat="1" ht="15" customHeight="1" x14ac:dyDescent="0.2">
      <c r="A142" s="7"/>
      <c r="E142" s="7"/>
      <c r="F142" s="7"/>
      <c r="G142" s="50"/>
    </row>
    <row r="143" spans="1:7" s="2" customFormat="1" ht="15" customHeight="1" x14ac:dyDescent="0.2">
      <c r="A143" s="7"/>
      <c r="E143" s="7"/>
      <c r="F143" s="7"/>
      <c r="G143" s="50"/>
    </row>
    <row r="144" spans="1:7" s="2" customFormat="1" ht="15" customHeight="1" x14ac:dyDescent="0.2">
      <c r="A144" s="7"/>
      <c r="E144" s="7"/>
      <c r="F144" s="7"/>
      <c r="G144" s="50"/>
    </row>
    <row r="145" spans="1:7" s="2" customFormat="1" ht="15" customHeight="1" x14ac:dyDescent="0.2">
      <c r="A145" s="7"/>
      <c r="E145" s="7"/>
      <c r="F145" s="7"/>
      <c r="G145" s="50"/>
    </row>
    <row r="146" spans="1:7" s="2" customFormat="1" ht="15" customHeight="1" x14ac:dyDescent="0.2">
      <c r="A146" s="7"/>
      <c r="E146" s="7"/>
      <c r="F146" s="7"/>
      <c r="G146" s="50"/>
    </row>
    <row r="147" spans="1:7" s="2" customFormat="1" ht="15" customHeight="1" x14ac:dyDescent="0.2">
      <c r="A147" s="7"/>
      <c r="E147" s="7"/>
      <c r="F147" s="7"/>
      <c r="G147" s="50"/>
    </row>
    <row r="148" spans="1:7" s="2" customFormat="1" ht="15" customHeight="1" x14ac:dyDescent="0.2">
      <c r="A148" s="7"/>
      <c r="E148" s="7"/>
      <c r="F148" s="7"/>
      <c r="G148" s="50"/>
    </row>
    <row r="149" spans="1:7" s="2" customFormat="1" ht="15" customHeight="1" x14ac:dyDescent="0.2">
      <c r="A149" s="7"/>
      <c r="E149" s="7"/>
      <c r="F149" s="7"/>
      <c r="G149" s="50"/>
    </row>
    <row r="150" spans="1:7" s="2" customFormat="1" ht="15" customHeight="1" x14ac:dyDescent="0.2">
      <c r="A150" s="7"/>
      <c r="E150" s="7"/>
      <c r="F150" s="7"/>
      <c r="G150" s="50"/>
    </row>
    <row r="151" spans="1:7" s="2" customFormat="1" ht="15" customHeight="1" x14ac:dyDescent="0.2">
      <c r="A151" s="7"/>
      <c r="E151" s="7"/>
      <c r="F151" s="7"/>
      <c r="G151" s="50"/>
    </row>
    <row r="152" spans="1:7" s="2" customFormat="1" ht="15" customHeight="1" x14ac:dyDescent="0.2">
      <c r="A152" s="7"/>
      <c r="E152" s="7"/>
      <c r="F152" s="7"/>
      <c r="G152" s="50"/>
    </row>
    <row r="153" spans="1:7" s="2" customFormat="1" ht="15" customHeight="1" x14ac:dyDescent="0.2">
      <c r="A153" s="7"/>
      <c r="E153" s="7"/>
      <c r="F153" s="7"/>
      <c r="G153" s="50"/>
    </row>
    <row r="154" spans="1:7" s="2" customFormat="1" ht="15" customHeight="1" x14ac:dyDescent="0.2">
      <c r="A154" s="7"/>
      <c r="E154" s="7"/>
      <c r="F154" s="7"/>
      <c r="G154" s="50"/>
    </row>
    <row r="155" spans="1:7" s="2" customFormat="1" ht="15" customHeight="1" x14ac:dyDescent="0.2">
      <c r="A155" s="7"/>
      <c r="E155" s="7"/>
      <c r="F155" s="7"/>
      <c r="G155" s="50"/>
    </row>
    <row r="156" spans="1:7" s="2" customFormat="1" ht="15" customHeight="1" x14ac:dyDescent="0.2">
      <c r="A156" s="7"/>
      <c r="E156" s="7"/>
      <c r="F156" s="7"/>
      <c r="G156" s="50"/>
    </row>
    <row r="157" spans="1:7" s="2" customFormat="1" ht="15" customHeight="1" x14ac:dyDescent="0.2">
      <c r="A157" s="7"/>
      <c r="E157" s="7"/>
      <c r="F157" s="7"/>
      <c r="G157" s="50"/>
    </row>
    <row r="158" spans="1:7" s="2" customFormat="1" ht="15" customHeight="1" x14ac:dyDescent="0.2">
      <c r="A158" s="7"/>
      <c r="E158" s="7"/>
      <c r="F158" s="7"/>
      <c r="G158" s="50"/>
    </row>
    <row r="159" spans="1:7" s="2" customFormat="1" ht="15" customHeight="1" x14ac:dyDescent="0.2">
      <c r="A159" s="7"/>
      <c r="E159" s="7"/>
      <c r="F159" s="7"/>
      <c r="G159" s="50"/>
    </row>
    <row r="160" spans="1:7" s="2" customFormat="1" ht="15" customHeight="1" x14ac:dyDescent="0.2">
      <c r="A160" s="7"/>
      <c r="E160" s="7"/>
      <c r="F160" s="7"/>
      <c r="G160" s="50"/>
    </row>
    <row r="161" spans="1:7" s="2" customFormat="1" ht="15" customHeight="1" x14ac:dyDescent="0.2">
      <c r="A161" s="7"/>
      <c r="E161" s="7"/>
      <c r="F161" s="7"/>
      <c r="G161" s="50"/>
    </row>
    <row r="162" spans="1:7" s="2" customFormat="1" ht="15" customHeight="1" x14ac:dyDescent="0.2">
      <c r="A162" s="7"/>
      <c r="E162" s="7"/>
      <c r="F162" s="7"/>
      <c r="G162" s="50"/>
    </row>
    <row r="163" spans="1:7" s="2" customFormat="1" ht="15" customHeight="1" x14ac:dyDescent="0.2">
      <c r="A163" s="7"/>
      <c r="E163" s="7"/>
      <c r="F163" s="7"/>
      <c r="G163" s="50"/>
    </row>
    <row r="164" spans="1:7" s="2" customFormat="1" ht="15" customHeight="1" x14ac:dyDescent="0.2">
      <c r="A164" s="7"/>
      <c r="E164" s="7"/>
      <c r="F164" s="7"/>
      <c r="G164" s="50"/>
    </row>
    <row r="165" spans="1:7" s="2" customFormat="1" ht="15" customHeight="1" x14ac:dyDescent="0.2">
      <c r="A165" s="7"/>
      <c r="E165" s="7"/>
      <c r="F165" s="7"/>
      <c r="G165" s="50"/>
    </row>
    <row r="166" spans="1:7" s="2" customFormat="1" ht="15" customHeight="1" x14ac:dyDescent="0.2">
      <c r="A166" s="7"/>
      <c r="E166" s="7"/>
      <c r="F166" s="7"/>
      <c r="G166" s="50"/>
    </row>
    <row r="167" spans="1:7" s="2" customFormat="1" ht="15" customHeight="1" x14ac:dyDescent="0.2">
      <c r="A167" s="7"/>
      <c r="E167" s="7"/>
      <c r="F167" s="7"/>
      <c r="G167" s="50"/>
    </row>
    <row r="168" spans="1:7" s="2" customFormat="1" ht="15" customHeight="1" x14ac:dyDescent="0.2">
      <c r="A168" s="7"/>
      <c r="E168" s="7"/>
      <c r="F168" s="7"/>
      <c r="G168" s="50"/>
    </row>
    <row r="169" spans="1:7" s="2" customFormat="1" ht="15" customHeight="1" x14ac:dyDescent="0.2">
      <c r="A169" s="7"/>
      <c r="E169" s="7"/>
      <c r="F169" s="7"/>
      <c r="G169" s="50"/>
    </row>
    <row r="170" spans="1:7" s="2" customFormat="1" ht="15" customHeight="1" x14ac:dyDescent="0.2">
      <c r="A170" s="7"/>
      <c r="E170" s="7"/>
      <c r="F170" s="7"/>
      <c r="G170" s="50"/>
    </row>
    <row r="171" spans="1:7" s="2" customFormat="1" ht="15" customHeight="1" x14ac:dyDescent="0.2">
      <c r="A171" s="7"/>
      <c r="E171" s="7"/>
      <c r="F171" s="7"/>
      <c r="G171" s="50"/>
    </row>
    <row r="172" spans="1:7" s="2" customFormat="1" ht="15" customHeight="1" x14ac:dyDescent="0.2">
      <c r="A172" s="7"/>
      <c r="E172" s="7"/>
      <c r="F172" s="7"/>
      <c r="G172" s="50"/>
    </row>
    <row r="173" spans="1:7" s="2" customFormat="1" ht="15" customHeight="1" x14ac:dyDescent="0.2">
      <c r="A173" s="7"/>
      <c r="E173" s="7"/>
      <c r="F173" s="7"/>
      <c r="G173" s="50"/>
    </row>
    <row r="174" spans="1:7" s="2" customFormat="1" ht="15" customHeight="1" x14ac:dyDescent="0.2">
      <c r="A174" s="7"/>
      <c r="E174" s="7"/>
      <c r="F174" s="7"/>
      <c r="G174" s="50"/>
    </row>
    <row r="175" spans="1:7" s="2" customFormat="1" ht="15" customHeight="1" x14ac:dyDescent="0.2">
      <c r="A175" s="7"/>
      <c r="E175" s="7"/>
      <c r="F175" s="7"/>
      <c r="G175" s="50"/>
    </row>
    <row r="176" spans="1:7" s="2" customFormat="1" ht="15" customHeight="1" x14ac:dyDescent="0.2">
      <c r="A176" s="7"/>
      <c r="E176" s="7"/>
      <c r="F176" s="7"/>
      <c r="G176" s="50"/>
    </row>
    <row r="177" spans="1:7" s="2" customFormat="1" ht="15" customHeight="1" x14ac:dyDescent="0.2">
      <c r="A177" s="7"/>
      <c r="E177" s="7"/>
      <c r="F177" s="7"/>
      <c r="G177" s="50"/>
    </row>
    <row r="178" spans="1:7" s="2" customFormat="1" ht="15" customHeight="1" x14ac:dyDescent="0.2">
      <c r="A178" s="7"/>
      <c r="E178" s="7"/>
      <c r="F178" s="7"/>
      <c r="G178" s="50"/>
    </row>
    <row r="179" spans="1:7" s="2" customFormat="1" ht="15" customHeight="1" x14ac:dyDescent="0.2">
      <c r="A179" s="7"/>
      <c r="E179" s="7"/>
      <c r="F179" s="7"/>
      <c r="G179" s="50"/>
    </row>
    <row r="180" spans="1:7" s="2" customFormat="1" ht="15" customHeight="1" x14ac:dyDescent="0.2">
      <c r="A180" s="7"/>
      <c r="E180" s="7"/>
      <c r="F180" s="7"/>
      <c r="G180" s="50"/>
    </row>
    <row r="181" spans="1:7" s="2" customFormat="1" ht="15" customHeight="1" x14ac:dyDescent="0.2">
      <c r="A181" s="7"/>
      <c r="E181" s="7"/>
      <c r="F181" s="7"/>
      <c r="G181" s="50"/>
    </row>
    <row r="182" spans="1:7" s="2" customFormat="1" ht="15" customHeight="1" x14ac:dyDescent="0.2">
      <c r="A182" s="7"/>
      <c r="E182" s="7"/>
      <c r="F182" s="7"/>
      <c r="G182" s="50"/>
    </row>
    <row r="183" spans="1:7" s="2" customFormat="1" ht="15" customHeight="1" x14ac:dyDescent="0.2">
      <c r="A183" s="7"/>
      <c r="E183" s="7"/>
      <c r="F183" s="7"/>
      <c r="G183" s="50"/>
    </row>
    <row r="184" spans="1:7" s="2" customFormat="1" ht="15" customHeight="1" x14ac:dyDescent="0.2">
      <c r="A184" s="7"/>
      <c r="E184" s="7"/>
      <c r="F184" s="7"/>
      <c r="G184" s="50"/>
    </row>
    <row r="185" spans="1:7" s="2" customFormat="1" ht="15" customHeight="1" x14ac:dyDescent="0.2">
      <c r="A185" s="7"/>
      <c r="E185" s="7"/>
      <c r="F185" s="7"/>
      <c r="G185" s="50"/>
    </row>
    <row r="186" spans="1:7" s="2" customFormat="1" ht="15" customHeight="1" x14ac:dyDescent="0.2">
      <c r="A186" s="7"/>
      <c r="E186" s="7"/>
      <c r="F186" s="7"/>
      <c r="G186" s="50"/>
    </row>
    <row r="187" spans="1:7" s="2" customFormat="1" ht="15" customHeight="1" x14ac:dyDescent="0.2">
      <c r="A187" s="7"/>
      <c r="E187" s="7"/>
      <c r="F187" s="7"/>
      <c r="G187" s="50"/>
    </row>
    <row r="188" spans="1:7" s="2" customFormat="1" ht="15" customHeight="1" x14ac:dyDescent="0.2">
      <c r="A188" s="7"/>
      <c r="E188" s="7"/>
      <c r="F188" s="7"/>
      <c r="G188" s="50"/>
    </row>
    <row r="189" spans="1:7" s="2" customFormat="1" ht="15" customHeight="1" x14ac:dyDescent="0.2">
      <c r="A189" s="7"/>
      <c r="E189" s="7"/>
      <c r="F189" s="7"/>
      <c r="G189" s="50"/>
    </row>
    <row r="190" spans="1:7" s="2" customFormat="1" ht="15" customHeight="1" x14ac:dyDescent="0.2">
      <c r="A190" s="7"/>
      <c r="E190" s="7"/>
      <c r="F190" s="7"/>
      <c r="G190" s="50"/>
    </row>
    <row r="191" spans="1:7" s="2" customFormat="1" ht="15" customHeight="1" x14ac:dyDescent="0.2">
      <c r="A191" s="7"/>
      <c r="E191" s="7"/>
      <c r="F191" s="7"/>
      <c r="G191" s="50"/>
    </row>
    <row r="192" spans="1:7" s="2" customFormat="1" ht="15" customHeight="1" x14ac:dyDescent="0.2">
      <c r="A192" s="7"/>
      <c r="E192" s="7"/>
      <c r="F192" s="7"/>
      <c r="G192" s="50"/>
    </row>
    <row r="193" spans="1:7" s="2" customFormat="1" ht="15" customHeight="1" x14ac:dyDescent="0.2">
      <c r="A193" s="7"/>
      <c r="E193" s="7"/>
      <c r="F193" s="7"/>
      <c r="G193" s="50"/>
    </row>
    <row r="194" spans="1:7" s="2" customFormat="1" ht="15" customHeight="1" x14ac:dyDescent="0.2">
      <c r="A194" s="7"/>
      <c r="E194" s="7"/>
      <c r="F194" s="7"/>
      <c r="G194" s="50"/>
    </row>
    <row r="195" spans="1:7" s="2" customFormat="1" ht="15" customHeight="1" x14ac:dyDescent="0.2">
      <c r="A195" s="7"/>
      <c r="E195" s="7"/>
      <c r="F195" s="7"/>
      <c r="G195" s="50"/>
    </row>
    <row r="196" spans="1:7" s="2" customFormat="1" ht="15" customHeight="1" x14ac:dyDescent="0.2">
      <c r="A196" s="7"/>
      <c r="E196" s="7"/>
      <c r="F196" s="7"/>
      <c r="G196" s="50"/>
    </row>
    <row r="197" spans="1:7" s="2" customFormat="1" ht="15" customHeight="1" x14ac:dyDescent="0.2">
      <c r="A197" s="7"/>
      <c r="E197" s="7"/>
      <c r="F197" s="7"/>
      <c r="G197" s="50"/>
    </row>
    <row r="198" spans="1:7" s="2" customFormat="1" ht="15" customHeight="1" x14ac:dyDescent="0.2">
      <c r="A198" s="7"/>
      <c r="E198" s="7"/>
      <c r="F198" s="7"/>
      <c r="G198" s="50"/>
    </row>
    <row r="199" spans="1:7" s="2" customFormat="1" ht="15" customHeight="1" x14ac:dyDescent="0.2">
      <c r="A199" s="7"/>
      <c r="E199" s="7"/>
      <c r="F199" s="7"/>
      <c r="G199" s="50"/>
    </row>
    <row r="200" spans="1:7" s="2" customFormat="1" ht="15" customHeight="1" x14ac:dyDescent="0.2">
      <c r="A200" s="7"/>
      <c r="E200" s="7"/>
      <c r="F200" s="7"/>
      <c r="G200" s="50"/>
    </row>
    <row r="201" spans="1:7" s="2" customFormat="1" ht="15" customHeight="1" x14ac:dyDescent="0.2">
      <c r="A201" s="7"/>
      <c r="E201" s="7"/>
      <c r="F201" s="7"/>
      <c r="G201" s="50"/>
    </row>
    <row r="202" spans="1:7" s="2" customFormat="1" ht="15" customHeight="1" x14ac:dyDescent="0.2">
      <c r="A202" s="7"/>
      <c r="E202" s="7"/>
      <c r="F202" s="7"/>
      <c r="G202" s="50"/>
    </row>
    <row r="203" spans="1:7" s="2" customFormat="1" ht="15" customHeight="1" x14ac:dyDescent="0.2">
      <c r="A203" s="7"/>
      <c r="E203" s="7"/>
      <c r="F203" s="7"/>
      <c r="G203" s="50"/>
    </row>
    <row r="204" spans="1:7" s="2" customFormat="1" ht="15" customHeight="1" x14ac:dyDescent="0.2">
      <c r="A204" s="7"/>
      <c r="E204" s="7"/>
      <c r="F204" s="7"/>
      <c r="G204" s="50"/>
    </row>
    <row r="205" spans="1:7" s="2" customFormat="1" ht="15" customHeight="1" x14ac:dyDescent="0.2">
      <c r="A205" s="7"/>
      <c r="E205" s="7"/>
      <c r="F205" s="7"/>
      <c r="G205" s="50"/>
    </row>
    <row r="206" spans="1:7" s="2" customFormat="1" ht="15" customHeight="1" x14ac:dyDescent="0.2">
      <c r="A206" s="7"/>
      <c r="E206" s="7"/>
      <c r="F206" s="7"/>
      <c r="G206" s="50"/>
    </row>
    <row r="207" spans="1:7" s="2" customFormat="1" ht="15" customHeight="1" x14ac:dyDescent="0.2">
      <c r="A207" s="7"/>
      <c r="E207" s="7"/>
      <c r="F207" s="7"/>
      <c r="G207" s="50"/>
    </row>
    <row r="208" spans="1:7" s="2" customFormat="1" ht="15" customHeight="1" x14ac:dyDescent="0.2">
      <c r="A208" s="7"/>
      <c r="E208" s="7"/>
      <c r="F208" s="7"/>
      <c r="G208" s="50"/>
    </row>
    <row r="209" spans="1:7" s="2" customFormat="1" ht="15" customHeight="1" x14ac:dyDescent="0.2">
      <c r="A209" s="7"/>
      <c r="E209" s="7"/>
      <c r="F209" s="7"/>
      <c r="G209" s="50"/>
    </row>
    <row r="210" spans="1:7" s="2" customFormat="1" ht="15" customHeight="1" x14ac:dyDescent="0.2">
      <c r="A210" s="7"/>
      <c r="E210" s="7"/>
      <c r="F210" s="7"/>
      <c r="G210" s="50"/>
    </row>
    <row r="211" spans="1:7" s="2" customFormat="1" ht="15" customHeight="1" x14ac:dyDescent="0.2">
      <c r="A211" s="7"/>
      <c r="E211" s="7"/>
      <c r="F211" s="7"/>
      <c r="G211" s="50"/>
    </row>
    <row r="212" spans="1:7" s="2" customFormat="1" ht="15" customHeight="1" x14ac:dyDescent="0.2">
      <c r="A212" s="7"/>
      <c r="E212" s="7"/>
      <c r="F212" s="7"/>
      <c r="G212" s="50"/>
    </row>
    <row r="213" spans="1:7" s="2" customFormat="1" ht="15" customHeight="1" x14ac:dyDescent="0.2">
      <c r="A213" s="7"/>
      <c r="E213" s="7"/>
      <c r="F213" s="7"/>
      <c r="G213" s="50"/>
    </row>
    <row r="214" spans="1:7" s="2" customFormat="1" ht="15" customHeight="1" x14ac:dyDescent="0.2">
      <c r="A214" s="7"/>
      <c r="E214" s="7"/>
      <c r="F214" s="7"/>
      <c r="G214" s="50"/>
    </row>
    <row r="215" spans="1:7" s="2" customFormat="1" ht="15" customHeight="1" x14ac:dyDescent="0.2">
      <c r="A215" s="7"/>
      <c r="E215" s="7"/>
      <c r="F215" s="7"/>
      <c r="G215" s="50"/>
    </row>
    <row r="216" spans="1:7" s="2" customFormat="1" ht="15" customHeight="1" x14ac:dyDescent="0.2">
      <c r="A216" s="7"/>
      <c r="E216" s="7"/>
      <c r="F216" s="7"/>
      <c r="G216" s="50"/>
    </row>
    <row r="217" spans="1:7" s="2" customFormat="1" ht="15" customHeight="1" x14ac:dyDescent="0.2">
      <c r="A217" s="7"/>
      <c r="E217" s="7"/>
      <c r="F217" s="7"/>
      <c r="G217" s="50"/>
    </row>
    <row r="218" spans="1:7" s="2" customFormat="1" ht="15" customHeight="1" x14ac:dyDescent="0.2">
      <c r="A218" s="7"/>
      <c r="E218" s="7"/>
      <c r="F218" s="7"/>
      <c r="G218" s="50"/>
    </row>
    <row r="219" spans="1:7" s="2" customFormat="1" ht="15" customHeight="1" x14ac:dyDescent="0.2">
      <c r="A219" s="7"/>
      <c r="E219" s="7"/>
      <c r="F219" s="7"/>
      <c r="G219" s="50"/>
    </row>
    <row r="220" spans="1:7" s="2" customFormat="1" ht="15" customHeight="1" x14ac:dyDescent="0.2">
      <c r="A220" s="7"/>
      <c r="E220" s="7"/>
      <c r="F220" s="7"/>
      <c r="G220" s="50"/>
    </row>
    <row r="221" spans="1:7" s="2" customFormat="1" ht="15" customHeight="1" x14ac:dyDescent="0.2">
      <c r="A221" s="7"/>
      <c r="E221" s="7"/>
      <c r="F221" s="7"/>
      <c r="G221" s="50"/>
    </row>
    <row r="222" spans="1:7" s="2" customFormat="1" ht="15" customHeight="1" x14ac:dyDescent="0.2">
      <c r="A222" s="7"/>
      <c r="E222" s="7"/>
      <c r="F222" s="7"/>
      <c r="G222" s="50"/>
    </row>
    <row r="223" spans="1:7" s="2" customFormat="1" ht="15" customHeight="1" x14ac:dyDescent="0.2">
      <c r="A223" s="7"/>
      <c r="E223" s="7"/>
      <c r="F223" s="7"/>
      <c r="G223" s="50"/>
    </row>
    <row r="224" spans="1:7" s="2" customFormat="1" ht="15" customHeight="1" x14ac:dyDescent="0.2">
      <c r="A224" s="7"/>
      <c r="E224" s="7"/>
      <c r="F224" s="7"/>
      <c r="G224" s="50"/>
    </row>
    <row r="225" spans="1:7" s="2" customFormat="1" ht="15" customHeight="1" x14ac:dyDescent="0.2">
      <c r="A225" s="7"/>
      <c r="E225" s="7"/>
      <c r="F225" s="7"/>
      <c r="G225" s="50"/>
    </row>
    <row r="226" spans="1:7" s="2" customFormat="1" ht="15" customHeight="1" x14ac:dyDescent="0.2">
      <c r="A226" s="7"/>
      <c r="E226" s="7"/>
      <c r="F226" s="7"/>
      <c r="G226" s="50"/>
    </row>
    <row r="227" spans="1:7" s="2" customFormat="1" ht="15" customHeight="1" x14ac:dyDescent="0.2">
      <c r="A227" s="7"/>
      <c r="E227" s="7"/>
      <c r="F227" s="7"/>
      <c r="G227" s="50"/>
    </row>
    <row r="228" spans="1:7" s="2" customFormat="1" ht="15" customHeight="1" x14ac:dyDescent="0.2">
      <c r="A228" s="7"/>
      <c r="E228" s="7"/>
      <c r="F228" s="7"/>
      <c r="G228" s="50"/>
    </row>
    <row r="229" spans="1:7" s="2" customFormat="1" ht="15" customHeight="1" x14ac:dyDescent="0.2">
      <c r="A229" s="7"/>
      <c r="E229" s="7"/>
      <c r="F229" s="7"/>
      <c r="G229" s="50"/>
    </row>
    <row r="230" spans="1:7" s="2" customFormat="1" ht="15" customHeight="1" x14ac:dyDescent="0.2">
      <c r="A230" s="7"/>
      <c r="E230" s="7"/>
      <c r="F230" s="7"/>
      <c r="G230" s="50"/>
    </row>
    <row r="231" spans="1:7" s="2" customFormat="1" ht="12.75" x14ac:dyDescent="0.2">
      <c r="A231" s="7"/>
      <c r="E231" s="7"/>
      <c r="F231" s="7"/>
      <c r="G231" s="50"/>
    </row>
    <row r="232" spans="1:7" s="2" customFormat="1" ht="12.75" x14ac:dyDescent="0.2">
      <c r="A232" s="7"/>
      <c r="E232" s="7"/>
      <c r="F232" s="7"/>
      <c r="G232" s="50"/>
    </row>
    <row r="233" spans="1:7" s="2" customFormat="1" ht="12.75" x14ac:dyDescent="0.2">
      <c r="A233" s="7"/>
      <c r="E233" s="7"/>
      <c r="F233" s="7"/>
      <c r="G233" s="50"/>
    </row>
    <row r="234" spans="1:7" s="2" customFormat="1" ht="12.75" x14ac:dyDescent="0.2">
      <c r="A234" s="7"/>
      <c r="E234" s="7"/>
      <c r="F234" s="7"/>
      <c r="G234" s="50"/>
    </row>
    <row r="235" spans="1:7" s="2" customFormat="1" ht="12.75" x14ac:dyDescent="0.2">
      <c r="A235" s="7"/>
      <c r="E235" s="7"/>
      <c r="F235" s="7"/>
      <c r="G235" s="50"/>
    </row>
    <row r="236" spans="1:7" s="2" customFormat="1" ht="12.75" x14ac:dyDescent="0.2">
      <c r="A236" s="7"/>
      <c r="E236" s="7"/>
      <c r="F236" s="7"/>
      <c r="G236" s="50"/>
    </row>
    <row r="237" spans="1:7" s="2" customFormat="1" ht="12.75" x14ac:dyDescent="0.2">
      <c r="A237" s="7"/>
      <c r="E237" s="7"/>
      <c r="F237" s="7"/>
      <c r="G237" s="50"/>
    </row>
    <row r="238" spans="1:7" s="2" customFormat="1" ht="12.75" x14ac:dyDescent="0.2">
      <c r="A238" s="7"/>
      <c r="E238" s="7"/>
      <c r="F238" s="7"/>
      <c r="G238" s="50"/>
    </row>
    <row r="239" spans="1:7" s="2" customFormat="1" ht="12.75" x14ac:dyDescent="0.2">
      <c r="A239" s="7"/>
      <c r="E239" s="7"/>
      <c r="F239" s="7"/>
      <c r="G239" s="50"/>
    </row>
    <row r="240" spans="1:7" s="2" customFormat="1" ht="12.75" x14ac:dyDescent="0.2">
      <c r="A240" s="7"/>
      <c r="E240" s="7"/>
      <c r="F240" s="7"/>
      <c r="G240" s="50"/>
    </row>
    <row r="241" spans="1:7" s="2" customFormat="1" ht="12.75" x14ac:dyDescent="0.2">
      <c r="A241" s="7"/>
      <c r="E241" s="7"/>
      <c r="F241" s="7"/>
      <c r="G241" s="50"/>
    </row>
    <row r="242" spans="1:7" s="2" customFormat="1" ht="12.75" x14ac:dyDescent="0.2">
      <c r="A242" s="7"/>
      <c r="E242" s="7"/>
      <c r="F242" s="7"/>
      <c r="G242" s="50"/>
    </row>
    <row r="243" spans="1:7" s="2" customFormat="1" ht="12.75" x14ac:dyDescent="0.2">
      <c r="A243" s="7"/>
      <c r="E243" s="7"/>
      <c r="F243" s="7"/>
      <c r="G243" s="50"/>
    </row>
    <row r="244" spans="1:7" s="2" customFormat="1" ht="12.75" x14ac:dyDescent="0.2">
      <c r="A244" s="7"/>
      <c r="E244" s="7"/>
      <c r="F244" s="7"/>
      <c r="G244" s="50"/>
    </row>
    <row r="245" spans="1:7" s="2" customFormat="1" ht="12.75" x14ac:dyDescent="0.2">
      <c r="A245" s="7"/>
      <c r="E245" s="7"/>
      <c r="F245" s="7"/>
      <c r="G245" s="50"/>
    </row>
    <row r="246" spans="1:7" s="2" customFormat="1" ht="12.75" x14ac:dyDescent="0.2">
      <c r="A246" s="7"/>
      <c r="E246" s="7"/>
      <c r="F246" s="7"/>
      <c r="G246" s="50"/>
    </row>
    <row r="247" spans="1:7" s="2" customFormat="1" ht="12.75" x14ac:dyDescent="0.2">
      <c r="A247" s="7"/>
      <c r="E247" s="7"/>
      <c r="F247" s="7"/>
      <c r="G247" s="50"/>
    </row>
    <row r="248" spans="1:7" s="2" customFormat="1" ht="12.75" x14ac:dyDescent="0.2">
      <c r="A248" s="7"/>
      <c r="E248" s="7"/>
      <c r="F248" s="7"/>
      <c r="G248" s="50"/>
    </row>
    <row r="249" spans="1:7" s="2" customFormat="1" ht="12.75" x14ac:dyDescent="0.2">
      <c r="A249" s="7"/>
      <c r="E249" s="7"/>
      <c r="F249" s="7"/>
      <c r="G249" s="50"/>
    </row>
    <row r="250" spans="1:7" s="2" customFormat="1" ht="12.75" x14ac:dyDescent="0.2">
      <c r="A250" s="7"/>
      <c r="E250" s="7"/>
      <c r="F250" s="7"/>
      <c r="G250" s="50"/>
    </row>
    <row r="251" spans="1:7" s="2" customFormat="1" ht="12.75" x14ac:dyDescent="0.2">
      <c r="A251" s="7"/>
      <c r="E251" s="7"/>
      <c r="F251" s="7"/>
      <c r="G251" s="50"/>
    </row>
    <row r="252" spans="1:7" s="2" customFormat="1" ht="12.75" x14ac:dyDescent="0.2">
      <c r="A252" s="7"/>
      <c r="E252" s="7"/>
      <c r="F252" s="7"/>
      <c r="G252" s="50"/>
    </row>
    <row r="253" spans="1:7" s="2" customFormat="1" ht="12.75" x14ac:dyDescent="0.2">
      <c r="A253" s="7"/>
      <c r="E253" s="7"/>
      <c r="F253" s="7"/>
      <c r="G253" s="50"/>
    </row>
    <row r="254" spans="1:7" s="2" customFormat="1" ht="12.75" x14ac:dyDescent="0.2">
      <c r="A254" s="7"/>
      <c r="E254" s="7"/>
      <c r="F254" s="7"/>
      <c r="G254" s="50"/>
    </row>
    <row r="255" spans="1:7" s="2" customFormat="1" ht="12.75" x14ac:dyDescent="0.2">
      <c r="A255" s="7"/>
      <c r="E255" s="7"/>
      <c r="F255" s="7"/>
      <c r="G255" s="50"/>
    </row>
    <row r="256" spans="1:7" s="2" customFormat="1" ht="12.75" x14ac:dyDescent="0.2">
      <c r="A256" s="7"/>
      <c r="E256" s="7"/>
      <c r="F256" s="7"/>
      <c r="G256" s="50"/>
    </row>
    <row r="257" spans="1:7" ht="12.75" x14ac:dyDescent="0.2">
      <c r="A257" s="7"/>
      <c r="E257" s="7"/>
      <c r="F257" s="7"/>
      <c r="G257" s="50"/>
    </row>
    <row r="258" spans="1:7" ht="12.75" x14ac:dyDescent="0.2">
      <c r="A258" s="7"/>
      <c r="E258" s="7"/>
      <c r="F258" s="7"/>
      <c r="G258" s="50"/>
    </row>
    <row r="259" spans="1:7" ht="12.75" x14ac:dyDescent="0.2">
      <c r="A259" s="7"/>
      <c r="E259" s="7"/>
      <c r="F259" s="7"/>
      <c r="G259" s="50"/>
    </row>
    <row r="260" spans="1:7" ht="12.75" x14ac:dyDescent="0.2">
      <c r="A260" s="7"/>
      <c r="E260" s="7"/>
      <c r="F260" s="7"/>
      <c r="G260" s="50"/>
    </row>
    <row r="261" spans="1:7" ht="12.75" x14ac:dyDescent="0.2">
      <c r="A261" s="7"/>
      <c r="E261" s="7"/>
      <c r="F261" s="7"/>
      <c r="G261" s="50"/>
    </row>
    <row r="262" spans="1:7" ht="12.75" x14ac:dyDescent="0.2">
      <c r="A262" s="7"/>
      <c r="E262" s="7"/>
      <c r="F262" s="7"/>
      <c r="G262" s="50"/>
    </row>
    <row r="263" spans="1:7" ht="12.75" x14ac:dyDescent="0.2">
      <c r="A263" s="7"/>
      <c r="E263" s="7"/>
      <c r="F263" s="7"/>
      <c r="G263" s="50"/>
    </row>
    <row r="264" spans="1:7" ht="12.75" x14ac:dyDescent="0.2">
      <c r="A264" s="7"/>
      <c r="E264" s="7"/>
      <c r="F264" s="7"/>
      <c r="G264" s="50"/>
    </row>
    <row r="265" spans="1:7" ht="12.75" x14ac:dyDescent="0.2">
      <c r="A265" s="7"/>
      <c r="E265" s="7"/>
      <c r="F265" s="7"/>
      <c r="G265" s="50"/>
    </row>
    <row r="266" spans="1:7" ht="12.75" x14ac:dyDescent="0.2">
      <c r="A266" s="7"/>
      <c r="E266" s="7"/>
      <c r="F266" s="7"/>
      <c r="G266" s="50"/>
    </row>
    <row r="267" spans="1:7" ht="12.75" x14ac:dyDescent="0.2">
      <c r="A267" s="7"/>
      <c r="E267" s="7"/>
      <c r="F267" s="7"/>
      <c r="G267" s="50"/>
    </row>
    <row r="268" spans="1:7" ht="12.75" x14ac:dyDescent="0.2">
      <c r="A268" s="7"/>
      <c r="E268" s="7"/>
      <c r="F268" s="7"/>
      <c r="G268" s="50"/>
    </row>
    <row r="269" spans="1:7" ht="12.75" x14ac:dyDescent="0.2">
      <c r="A269" s="7"/>
      <c r="E269" s="7"/>
      <c r="F269" s="7"/>
      <c r="G269" s="50"/>
    </row>
    <row r="270" spans="1:7" ht="12.75" x14ac:dyDescent="0.2">
      <c r="A270" s="7"/>
      <c r="E270" s="7"/>
      <c r="F270" s="7"/>
      <c r="G270" s="50"/>
    </row>
    <row r="271" spans="1:7" ht="12.75" x14ac:dyDescent="0.2">
      <c r="A271" s="7"/>
      <c r="E271" s="7"/>
      <c r="F271" s="7"/>
      <c r="G271" s="50"/>
    </row>
    <row r="272" spans="1:7" ht="12.75" x14ac:dyDescent="0.2">
      <c r="A272" s="7"/>
      <c r="E272" s="7"/>
      <c r="F272" s="7"/>
      <c r="G272" s="50"/>
    </row>
    <row r="273" spans="1:7" ht="12.75" x14ac:dyDescent="0.2">
      <c r="A273" s="7"/>
      <c r="E273" s="7"/>
      <c r="F273" s="7"/>
      <c r="G273" s="50"/>
    </row>
    <row r="274" spans="1:7" ht="12.75" x14ac:dyDescent="0.2">
      <c r="A274" s="7"/>
      <c r="E274" s="7"/>
      <c r="F274" s="7"/>
      <c r="G274" s="50"/>
    </row>
    <row r="275" spans="1:7" ht="38.25" customHeight="1" x14ac:dyDescent="0.2">
      <c r="A275" s="7"/>
      <c r="E275" s="7"/>
      <c r="F275" s="7"/>
      <c r="G275" s="50"/>
    </row>
    <row r="276" spans="1:7" ht="38.25" customHeight="1" x14ac:dyDescent="0.2">
      <c r="A276" s="7"/>
      <c r="E276" s="7"/>
      <c r="F276" s="7"/>
      <c r="G276" s="50"/>
    </row>
    <row r="277" spans="1:7" ht="38.25" customHeight="1" x14ac:dyDescent="0.2">
      <c r="A277" s="7"/>
      <c r="E277" s="7"/>
      <c r="F277" s="7"/>
      <c r="G277" s="50"/>
    </row>
    <row r="278" spans="1:7" ht="38.25" customHeight="1" x14ac:dyDescent="0.2">
      <c r="A278" s="7"/>
      <c r="E278" s="7"/>
      <c r="F278" s="7"/>
      <c r="G278" s="50"/>
    </row>
    <row r="279" spans="1:7" ht="38.25" customHeight="1" x14ac:dyDescent="0.2">
      <c r="A279" s="7"/>
      <c r="E279" s="7"/>
      <c r="F279" s="7"/>
      <c r="G279" s="50"/>
    </row>
    <row r="280" spans="1:7" ht="38.25" customHeight="1" x14ac:dyDescent="0.2">
      <c r="A280" s="7"/>
      <c r="E280" s="7"/>
      <c r="F280" s="7"/>
      <c r="G280" s="50"/>
    </row>
    <row r="281" spans="1:7" ht="38.25" customHeight="1" x14ac:dyDescent="0.2">
      <c r="A281" s="7"/>
      <c r="E281" s="7"/>
      <c r="F281" s="7"/>
      <c r="G281" s="50"/>
    </row>
    <row r="282" spans="1:7" ht="38.25" customHeight="1" x14ac:dyDescent="0.2">
      <c r="A282" s="7"/>
      <c r="E282" s="7"/>
      <c r="F282" s="7"/>
      <c r="G282" s="50"/>
    </row>
    <row r="283" spans="1:7" ht="38.25" customHeight="1" x14ac:dyDescent="0.2">
      <c r="A283" s="7"/>
      <c r="E283" s="7"/>
      <c r="F283" s="7"/>
      <c r="G283" s="50"/>
    </row>
    <row r="284" spans="1:7" ht="38.25" customHeight="1" x14ac:dyDescent="0.2">
      <c r="A284" s="7"/>
      <c r="E284" s="7"/>
      <c r="F284" s="7"/>
      <c r="G284" s="50"/>
    </row>
    <row r="285" spans="1:7" ht="38.25" customHeight="1" x14ac:dyDescent="0.2">
      <c r="A285" s="7"/>
      <c r="E285" s="7"/>
      <c r="F285" s="7"/>
      <c r="G285" s="50"/>
    </row>
    <row r="286" spans="1:7" ht="38.25" customHeight="1" x14ac:dyDescent="0.2">
      <c r="A286" s="7"/>
      <c r="E286" s="7"/>
      <c r="F286" s="7"/>
      <c r="G286" s="50"/>
    </row>
    <row r="287" spans="1:7" ht="38.25" customHeight="1" x14ac:dyDescent="0.2">
      <c r="A287" s="7"/>
      <c r="E287" s="7"/>
      <c r="F287" s="7"/>
      <c r="G287" s="50"/>
    </row>
    <row r="288" spans="1:7" ht="38.25" customHeight="1" x14ac:dyDescent="0.2">
      <c r="A288" s="7"/>
      <c r="E288" s="7"/>
      <c r="F288" s="7"/>
      <c r="G288" s="50"/>
    </row>
    <row r="289" spans="1:7" ht="38.25" customHeight="1" x14ac:dyDescent="0.2">
      <c r="A289" s="7"/>
      <c r="E289" s="7"/>
      <c r="F289" s="7"/>
      <c r="G289" s="50"/>
    </row>
    <row r="290" spans="1:7" ht="38.25" customHeight="1" x14ac:dyDescent="0.2">
      <c r="A290" s="7"/>
      <c r="E290" s="7"/>
      <c r="F290" s="7"/>
      <c r="G290" s="50"/>
    </row>
    <row r="291" spans="1:7" ht="38.25" customHeight="1" x14ac:dyDescent="0.2">
      <c r="A291" s="7"/>
      <c r="E291" s="7"/>
      <c r="F291" s="7"/>
      <c r="G291" s="50"/>
    </row>
    <row r="292" spans="1:7" ht="38.25" customHeight="1" x14ac:dyDescent="0.2">
      <c r="A292" s="7"/>
      <c r="E292" s="7"/>
      <c r="F292" s="7"/>
      <c r="G292" s="50"/>
    </row>
    <row r="293" spans="1:7" ht="38.25" customHeight="1" x14ac:dyDescent="0.2">
      <c r="A293" s="7"/>
      <c r="E293" s="7"/>
      <c r="F293" s="7"/>
      <c r="G293" s="50"/>
    </row>
    <row r="294" spans="1:7" ht="38.25" customHeight="1" x14ac:dyDescent="0.2">
      <c r="A294" s="7"/>
      <c r="E294" s="7"/>
      <c r="F294" s="7"/>
      <c r="G294" s="50"/>
    </row>
    <row r="295" spans="1:7" ht="38.25" customHeight="1" x14ac:dyDescent="0.2">
      <c r="A295" s="7"/>
      <c r="E295" s="7"/>
      <c r="F295" s="7"/>
      <c r="G295" s="50"/>
    </row>
    <row r="296" spans="1:7" ht="38.25" customHeight="1" x14ac:dyDescent="0.2">
      <c r="A296" s="7"/>
      <c r="E296" s="7"/>
      <c r="F296" s="7"/>
      <c r="G296" s="50"/>
    </row>
    <row r="297" spans="1:7" ht="38.25" customHeight="1" x14ac:dyDescent="0.2">
      <c r="A297" s="7"/>
      <c r="E297" s="7"/>
      <c r="F297" s="7"/>
      <c r="G297" s="50"/>
    </row>
    <row r="298" spans="1:7" ht="38.25" customHeight="1" x14ac:dyDescent="0.2">
      <c r="A298" s="7"/>
      <c r="E298" s="7"/>
      <c r="F298" s="7"/>
      <c r="G298" s="50"/>
    </row>
    <row r="299" spans="1:7" ht="38.25" customHeight="1" x14ac:dyDescent="0.2">
      <c r="A299" s="7"/>
      <c r="E299" s="7"/>
      <c r="F299" s="7"/>
      <c r="G299" s="50"/>
    </row>
    <row r="300" spans="1:7" ht="38.25" customHeight="1" x14ac:dyDescent="0.2">
      <c r="A300" s="7"/>
      <c r="E300" s="7"/>
      <c r="F300" s="7"/>
      <c r="G300" s="50"/>
    </row>
    <row r="301" spans="1:7" ht="38.25" customHeight="1" x14ac:dyDescent="0.2">
      <c r="A301" s="7"/>
      <c r="E301" s="7"/>
      <c r="F301" s="7"/>
      <c r="G301" s="50"/>
    </row>
    <row r="302" spans="1:7" ht="38.25" customHeight="1" x14ac:dyDescent="0.2">
      <c r="A302" s="7"/>
      <c r="E302" s="7"/>
      <c r="F302" s="7"/>
      <c r="G302" s="50"/>
    </row>
    <row r="303" spans="1:7" ht="38.25" customHeight="1" x14ac:dyDescent="0.2">
      <c r="A303" s="7"/>
      <c r="E303" s="7"/>
      <c r="F303" s="7"/>
      <c r="G303" s="50"/>
    </row>
    <row r="304" spans="1:7" ht="38.25" customHeight="1" x14ac:dyDescent="0.2">
      <c r="A304" s="7"/>
      <c r="E304" s="7"/>
      <c r="F304" s="7"/>
      <c r="G304" s="50"/>
    </row>
    <row r="305" spans="1:7" ht="38.25" customHeight="1" x14ac:dyDescent="0.2">
      <c r="A305" s="7"/>
      <c r="E305" s="7"/>
      <c r="F305" s="7"/>
      <c r="G305" s="50"/>
    </row>
    <row r="306" spans="1:7" ht="38.25" customHeight="1" x14ac:dyDescent="0.2">
      <c r="A306" s="7"/>
      <c r="E306" s="7"/>
      <c r="F306" s="7"/>
      <c r="G306" s="50"/>
    </row>
    <row r="307" spans="1:7" ht="38.25" customHeight="1" x14ac:dyDescent="0.2">
      <c r="A307" s="7"/>
      <c r="E307" s="7"/>
      <c r="F307" s="7"/>
      <c r="G307" s="50"/>
    </row>
    <row r="308" spans="1:7" ht="38.25" customHeight="1" x14ac:dyDescent="0.2">
      <c r="A308" s="7"/>
      <c r="E308" s="7"/>
      <c r="F308" s="7"/>
      <c r="G308" s="50"/>
    </row>
    <row r="309" spans="1:7" ht="38.25" customHeight="1" x14ac:dyDescent="0.2">
      <c r="A309" s="7"/>
      <c r="E309" s="7"/>
      <c r="F309" s="7"/>
      <c r="G309" s="50"/>
    </row>
    <row r="310" spans="1:7" ht="38.25" customHeight="1" x14ac:dyDescent="0.2">
      <c r="A310" s="7"/>
      <c r="E310" s="7"/>
      <c r="F310" s="7"/>
      <c r="G310" s="50"/>
    </row>
    <row r="311" spans="1:7" ht="38.25" customHeight="1" x14ac:dyDescent="0.2">
      <c r="A311" s="7"/>
      <c r="E311" s="7"/>
      <c r="F311" s="7"/>
      <c r="G311" s="50"/>
    </row>
    <row r="312" spans="1:7" ht="38.25" customHeight="1" x14ac:dyDescent="0.2">
      <c r="A312" s="7"/>
      <c r="E312" s="7"/>
      <c r="F312" s="7"/>
      <c r="G312" s="50"/>
    </row>
    <row r="313" spans="1:7" ht="38.25" customHeight="1" x14ac:dyDescent="0.2">
      <c r="A313" s="7"/>
      <c r="E313" s="7"/>
      <c r="F313" s="7"/>
      <c r="G313" s="50"/>
    </row>
    <row r="314" spans="1:7" ht="38.25" customHeight="1" x14ac:dyDescent="0.2">
      <c r="A314" s="7"/>
      <c r="E314" s="7"/>
      <c r="F314" s="7"/>
      <c r="G314" s="50"/>
    </row>
    <row r="315" spans="1:7" ht="38.25" customHeight="1" x14ac:dyDescent="0.2">
      <c r="A315" s="7"/>
      <c r="E315" s="7"/>
      <c r="F315" s="7"/>
      <c r="G315" s="50"/>
    </row>
    <row r="316" spans="1:7" ht="38.25" customHeight="1" x14ac:dyDescent="0.2">
      <c r="A316" s="7"/>
      <c r="E316" s="7"/>
      <c r="F316" s="7"/>
      <c r="G316" s="50"/>
    </row>
    <row r="317" spans="1:7" ht="38.25" customHeight="1" x14ac:dyDescent="0.2">
      <c r="A317" s="7"/>
      <c r="E317" s="7"/>
      <c r="F317" s="7"/>
      <c r="G317" s="50"/>
    </row>
    <row r="318" spans="1:7" ht="38.25" customHeight="1" x14ac:dyDescent="0.2">
      <c r="A318" s="7"/>
      <c r="E318" s="7"/>
      <c r="F318" s="7"/>
      <c r="G318" s="50"/>
    </row>
    <row r="319" spans="1:7" ht="38.25" customHeight="1" x14ac:dyDescent="0.2">
      <c r="A319" s="7"/>
      <c r="E319" s="7"/>
      <c r="F319" s="7"/>
      <c r="G319" s="50"/>
    </row>
    <row r="320" spans="1:7" ht="38.25" customHeight="1" x14ac:dyDescent="0.2">
      <c r="A320" s="7"/>
      <c r="E320" s="7"/>
      <c r="F320" s="7"/>
      <c r="G320" s="50"/>
    </row>
    <row r="321" spans="1:7" ht="38.25" customHeight="1" x14ac:dyDescent="0.2">
      <c r="A321" s="7"/>
      <c r="E321" s="7"/>
      <c r="F321" s="7"/>
      <c r="G321" s="50"/>
    </row>
    <row r="322" spans="1:7" ht="38.25" customHeight="1" x14ac:dyDescent="0.2">
      <c r="A322" s="7"/>
      <c r="E322" s="7"/>
      <c r="F322" s="7"/>
      <c r="G322" s="50"/>
    </row>
    <row r="323" spans="1:7" ht="38.25" customHeight="1" x14ac:dyDescent="0.2">
      <c r="A323" s="7"/>
      <c r="E323" s="7"/>
      <c r="F323" s="7"/>
      <c r="G323" s="50"/>
    </row>
    <row r="324" spans="1:7" ht="38.25" customHeight="1" x14ac:dyDescent="0.2">
      <c r="A324" s="7"/>
      <c r="E324" s="7"/>
      <c r="F324" s="7"/>
      <c r="G324" s="50"/>
    </row>
    <row r="325" spans="1:7" ht="38.25" customHeight="1" x14ac:dyDescent="0.2">
      <c r="A325" s="7"/>
      <c r="E325" s="7"/>
      <c r="F325" s="7"/>
      <c r="G325" s="50"/>
    </row>
    <row r="326" spans="1:7" ht="38.25" customHeight="1" x14ac:dyDescent="0.2">
      <c r="A326" s="7"/>
      <c r="E326" s="7"/>
      <c r="F326" s="7"/>
      <c r="G326" s="50"/>
    </row>
    <row r="327" spans="1:7" ht="38.25" customHeight="1" x14ac:dyDescent="0.2">
      <c r="A327" s="7"/>
      <c r="E327" s="7"/>
      <c r="F327" s="7"/>
      <c r="G327" s="50"/>
    </row>
    <row r="328" spans="1:7" ht="38.25" customHeight="1" x14ac:dyDescent="0.2">
      <c r="A328" s="7"/>
      <c r="E328" s="7"/>
      <c r="F328" s="7"/>
      <c r="G328" s="50"/>
    </row>
    <row r="329" spans="1:7" ht="38.25" customHeight="1" x14ac:dyDescent="0.2">
      <c r="A329" s="7"/>
      <c r="E329" s="7"/>
      <c r="F329" s="7"/>
      <c r="G329" s="50"/>
    </row>
    <row r="330" spans="1:7" ht="38.25" customHeight="1" x14ac:dyDescent="0.2">
      <c r="A330" s="7"/>
      <c r="E330" s="7"/>
      <c r="F330" s="7"/>
      <c r="G330" s="50"/>
    </row>
    <row r="331" spans="1:7" ht="38.25" customHeight="1" x14ac:dyDescent="0.2">
      <c r="A331" s="7"/>
      <c r="E331" s="7"/>
      <c r="F331" s="7"/>
      <c r="G331" s="50"/>
    </row>
    <row r="332" spans="1:7" ht="38.25" customHeight="1" x14ac:dyDescent="0.2">
      <c r="A332" s="7"/>
      <c r="E332" s="7"/>
      <c r="F332" s="7"/>
      <c r="G332" s="50"/>
    </row>
  </sheetData>
  <sheetProtection insertRows="0" deleteRows="0" selectLockedCells="1" sort="0" autoFilter="0"/>
  <autoFilter ref="B1:P25" xr:uid="{886452C1-F95C-4A39-8F5D-002ACA8A3890}"/>
  <printOptions horizontalCentered="1" gridLines="1"/>
  <pageMargins left="0.19685039370078741" right="0.15748031496062992" top="0.39370078740157483" bottom="0.39370078740157483" header="0.19685039370078741" footer="0.31496062992125984"/>
  <pageSetup paperSize="9" scale="67" orientation="landscape" r:id="rId1"/>
  <headerFooter alignWithMargins="0">
    <oddHeader>&amp;R&amp;P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3F2A87-2CE2-4CF0-BAA9-8B590AF6929F}">
  <sheetPr codeName="Feuil2"/>
  <dimension ref="A1:H17"/>
  <sheetViews>
    <sheetView workbookViewId="0">
      <selection activeCell="A18" sqref="A18"/>
    </sheetView>
  </sheetViews>
  <sheetFormatPr baseColWidth="10" defaultRowHeight="12.75" x14ac:dyDescent="0.2"/>
  <sheetData>
    <row r="1" spans="1:8" x14ac:dyDescent="0.2">
      <c r="B1" s="58" t="s">
        <v>7</v>
      </c>
      <c r="C1" s="59"/>
      <c r="D1" s="59"/>
      <c r="E1" s="59"/>
      <c r="F1" s="59"/>
      <c r="G1" s="59"/>
      <c r="H1" s="59"/>
    </row>
    <row r="2" spans="1:8" ht="12.75" customHeight="1" x14ac:dyDescent="0.2">
      <c r="A2" s="60" t="s">
        <v>5</v>
      </c>
      <c r="B2" s="61" t="s">
        <v>9</v>
      </c>
      <c r="C2" s="60" t="s">
        <v>10</v>
      </c>
      <c r="D2" s="60" t="s">
        <v>14</v>
      </c>
      <c r="E2" s="60" t="s">
        <v>15</v>
      </c>
      <c r="F2" s="60" t="s">
        <v>11</v>
      </c>
      <c r="G2" s="60" t="s">
        <v>12</v>
      </c>
      <c r="H2" s="60" t="s">
        <v>13</v>
      </c>
    </row>
    <row r="3" spans="1:8" x14ac:dyDescent="0.2">
      <c r="A3" s="61"/>
      <c r="B3" s="61"/>
      <c r="C3" s="60"/>
      <c r="D3" s="61"/>
      <c r="E3" s="61"/>
      <c r="F3" s="60"/>
      <c r="G3" s="60"/>
      <c r="H3" s="60"/>
    </row>
    <row r="4" spans="1:8" x14ac:dyDescent="0.2">
      <c r="A4" s="61"/>
      <c r="B4" s="61"/>
      <c r="C4" s="60"/>
      <c r="D4" s="61"/>
      <c r="E4" s="61"/>
      <c r="F4" s="60"/>
      <c r="G4" s="60"/>
      <c r="H4" s="60"/>
    </row>
    <row r="5" spans="1:8" x14ac:dyDescent="0.2">
      <c r="A5" s="17"/>
      <c r="B5" s="14"/>
      <c r="C5" s="18"/>
      <c r="D5" s="13"/>
      <c r="E5" s="13"/>
      <c r="F5" s="14"/>
      <c r="G5" s="14"/>
      <c r="H5" s="14"/>
    </row>
    <row r="6" spans="1:8" x14ac:dyDescent="0.2">
      <c r="A6" s="16"/>
      <c r="B6" s="14"/>
      <c r="C6" s="18"/>
      <c r="D6" s="13"/>
      <c r="E6" s="13"/>
      <c r="F6" s="14"/>
      <c r="G6" s="14"/>
      <c r="H6" s="14"/>
    </row>
    <row r="10" spans="1:8" x14ac:dyDescent="0.2">
      <c r="B10" s="58" t="s">
        <v>8</v>
      </c>
      <c r="C10" s="59"/>
      <c r="D10" s="59"/>
      <c r="E10" s="59"/>
      <c r="F10" s="59"/>
      <c r="G10" s="59"/>
      <c r="H10" s="59"/>
    </row>
    <row r="11" spans="1:8" ht="12.75" customHeight="1" x14ac:dyDescent="0.2">
      <c r="A11" s="60" t="s">
        <v>5</v>
      </c>
      <c r="B11" s="61" t="s">
        <v>9</v>
      </c>
      <c r="C11" s="60" t="s">
        <v>10</v>
      </c>
      <c r="D11" s="60" t="s">
        <v>14</v>
      </c>
      <c r="E11" s="60" t="s">
        <v>15</v>
      </c>
      <c r="F11" s="60" t="s">
        <v>11</v>
      </c>
      <c r="G11" s="60" t="s">
        <v>12</v>
      </c>
      <c r="H11" s="60" t="s">
        <v>13</v>
      </c>
    </row>
    <row r="12" spans="1:8" x14ac:dyDescent="0.2">
      <c r="A12" s="61"/>
      <c r="B12" s="61"/>
      <c r="C12" s="60"/>
      <c r="D12" s="61"/>
      <c r="E12" s="61"/>
      <c r="F12" s="60"/>
      <c r="G12" s="60"/>
      <c r="H12" s="60"/>
    </row>
    <row r="13" spans="1:8" x14ac:dyDescent="0.2">
      <c r="A13" s="61"/>
      <c r="B13" s="61"/>
      <c r="C13" s="60"/>
      <c r="D13" s="61"/>
      <c r="E13" s="61"/>
      <c r="F13" s="60"/>
      <c r="G13" s="60"/>
      <c r="H13" s="60"/>
    </row>
    <row r="14" spans="1:8" x14ac:dyDescent="0.2">
      <c r="A14" s="17"/>
      <c r="B14" s="14"/>
      <c r="C14" s="18"/>
      <c r="D14" s="13"/>
      <c r="E14" s="13"/>
      <c r="F14" s="14"/>
      <c r="G14" s="14"/>
      <c r="H14" s="14"/>
    </row>
    <row r="15" spans="1:8" x14ac:dyDescent="0.2">
      <c r="A15" s="16"/>
      <c r="B15" s="14"/>
      <c r="C15" s="18"/>
      <c r="D15" s="13"/>
      <c r="E15" s="13"/>
      <c r="F15" s="14"/>
      <c r="G15" s="14"/>
      <c r="H15" s="14"/>
    </row>
    <row r="16" spans="1:8" x14ac:dyDescent="0.2">
      <c r="A16" s="16"/>
      <c r="B16" s="14"/>
      <c r="C16" s="15"/>
      <c r="D16" s="13"/>
      <c r="E16" s="13"/>
      <c r="F16" s="14"/>
      <c r="G16" s="14"/>
      <c r="H16" s="14"/>
    </row>
    <row r="17" spans="1:8" x14ac:dyDescent="0.2">
      <c r="A17" s="16"/>
      <c r="B17" s="14"/>
      <c r="C17" s="15"/>
      <c r="D17" s="13"/>
      <c r="E17" s="13"/>
      <c r="F17" s="14"/>
      <c r="G17" s="14"/>
      <c r="H17" s="14"/>
    </row>
  </sheetData>
  <mergeCells count="18">
    <mergeCell ref="G11:G13"/>
    <mergeCell ref="H11:H13"/>
    <mergeCell ref="A11:A13"/>
    <mergeCell ref="E11:E13"/>
    <mergeCell ref="B11:B13"/>
    <mergeCell ref="C11:C13"/>
    <mergeCell ref="D11:D13"/>
    <mergeCell ref="F11:F13"/>
    <mergeCell ref="B10:H10"/>
    <mergeCell ref="B1:H1"/>
    <mergeCell ref="A2:A4"/>
    <mergeCell ref="B2:B4"/>
    <mergeCell ref="C2:C4"/>
    <mergeCell ref="D2:D4"/>
    <mergeCell ref="F2:F4"/>
    <mergeCell ref="G2:G4"/>
    <mergeCell ref="H2:H4"/>
    <mergeCell ref="E2:E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26CE0-B83D-43F0-BEBC-D51330DF07A9}">
  <sheetPr codeName="Feuil4"/>
  <dimension ref="A1:F64"/>
  <sheetViews>
    <sheetView workbookViewId="0">
      <selection activeCell="F63" sqref="F63"/>
    </sheetView>
  </sheetViews>
  <sheetFormatPr baseColWidth="10" defaultRowHeight="12.75" x14ac:dyDescent="0.2"/>
  <cols>
    <col min="1" max="1" width="35.42578125" customWidth="1"/>
    <col min="2" max="2" width="21.140625" customWidth="1"/>
    <col min="3" max="3" width="14.28515625" style="13" customWidth="1"/>
    <col min="4" max="4" width="15" style="13" customWidth="1"/>
    <col min="5" max="5" width="22.28515625" style="13" customWidth="1"/>
    <col min="6" max="6" width="22.85546875" style="13" customWidth="1"/>
  </cols>
  <sheetData>
    <row r="1" spans="1:6" x14ac:dyDescent="0.2">
      <c r="A1" s="22" t="s">
        <v>20</v>
      </c>
      <c r="B1" s="22" t="s">
        <v>160</v>
      </c>
      <c r="C1" s="23" t="s">
        <v>16</v>
      </c>
      <c r="D1" s="23" t="s">
        <v>17</v>
      </c>
      <c r="E1" s="23" t="s">
        <v>18</v>
      </c>
      <c r="F1" s="23" t="s">
        <v>19</v>
      </c>
    </row>
    <row r="2" spans="1:6" x14ac:dyDescent="0.2">
      <c r="A2" t="s">
        <v>22</v>
      </c>
      <c r="B2" s="2" t="s">
        <v>83</v>
      </c>
      <c r="C2" s="21">
        <v>25</v>
      </c>
      <c r="D2" s="21">
        <v>30</v>
      </c>
      <c r="E2" s="31">
        <v>25</v>
      </c>
      <c r="F2" s="21">
        <v>30</v>
      </c>
    </row>
    <row r="3" spans="1:6" x14ac:dyDescent="0.2">
      <c r="A3" s="26" t="s">
        <v>48</v>
      </c>
      <c r="B3" s="28" t="s">
        <v>99</v>
      </c>
      <c r="C3" s="25">
        <v>25</v>
      </c>
      <c r="D3" s="25">
        <v>30</v>
      </c>
      <c r="E3" s="25">
        <v>100</v>
      </c>
      <c r="F3" s="25">
        <v>120</v>
      </c>
    </row>
    <row r="4" spans="1:6" x14ac:dyDescent="0.2">
      <c r="A4" t="s">
        <v>49</v>
      </c>
      <c r="B4" s="30" t="s">
        <v>100</v>
      </c>
      <c r="C4" s="21">
        <v>25</v>
      </c>
      <c r="D4" s="21">
        <v>30</v>
      </c>
      <c r="E4" s="21">
        <v>100</v>
      </c>
      <c r="F4" s="21">
        <v>120</v>
      </c>
    </row>
    <row r="5" spans="1:6" x14ac:dyDescent="0.2">
      <c r="A5" s="24" t="s">
        <v>50</v>
      </c>
      <c r="B5" s="28" t="s">
        <v>101</v>
      </c>
      <c r="C5" s="25">
        <v>25</v>
      </c>
      <c r="D5" s="25">
        <v>30</v>
      </c>
      <c r="E5" s="25">
        <v>100</v>
      </c>
      <c r="F5" s="25">
        <v>120</v>
      </c>
    </row>
    <row r="6" spans="1:6" x14ac:dyDescent="0.2">
      <c r="A6" t="s">
        <v>51</v>
      </c>
      <c r="B6" s="30" t="s">
        <v>102</v>
      </c>
      <c r="C6" s="21">
        <v>33.33</v>
      </c>
      <c r="D6" s="21">
        <v>40</v>
      </c>
      <c r="E6" s="21">
        <v>133.33000000000001</v>
      </c>
      <c r="F6" s="21">
        <v>160</v>
      </c>
    </row>
    <row r="7" spans="1:6" x14ac:dyDescent="0.2">
      <c r="A7" s="24" t="s">
        <v>52</v>
      </c>
      <c r="B7" s="28" t="s">
        <v>103</v>
      </c>
      <c r="C7" s="25">
        <v>33.33</v>
      </c>
      <c r="D7" s="25">
        <v>40</v>
      </c>
      <c r="E7" s="25">
        <v>133.33000000000001</v>
      </c>
      <c r="F7" s="25">
        <v>160</v>
      </c>
    </row>
    <row r="8" spans="1:6" x14ac:dyDescent="0.2">
      <c r="A8" t="s">
        <v>53</v>
      </c>
      <c r="B8" s="2" t="s">
        <v>104</v>
      </c>
      <c r="C8" s="21">
        <v>33.33</v>
      </c>
      <c r="D8" s="21">
        <v>40</v>
      </c>
      <c r="E8" s="21">
        <v>133.33000000000001</v>
      </c>
      <c r="F8" s="21">
        <v>160</v>
      </c>
    </row>
    <row r="9" spans="1:6" x14ac:dyDescent="0.2">
      <c r="A9" s="24" t="s">
        <v>54</v>
      </c>
      <c r="B9" s="29" t="s">
        <v>105</v>
      </c>
      <c r="C9" s="25">
        <v>58.33</v>
      </c>
      <c r="D9" s="25">
        <v>70</v>
      </c>
      <c r="E9" s="25">
        <v>233.33</v>
      </c>
      <c r="F9" s="25">
        <v>280</v>
      </c>
    </row>
    <row r="10" spans="1:6" x14ac:dyDescent="0.2">
      <c r="A10" t="s">
        <v>55</v>
      </c>
      <c r="B10" s="2" t="s">
        <v>106</v>
      </c>
      <c r="C10" s="21">
        <v>50</v>
      </c>
      <c r="D10" s="21">
        <v>60</v>
      </c>
      <c r="E10" s="21">
        <v>200</v>
      </c>
      <c r="F10" s="21">
        <v>240</v>
      </c>
    </row>
    <row r="11" spans="1:6" x14ac:dyDescent="0.2">
      <c r="A11" s="24" t="s">
        <v>56</v>
      </c>
      <c r="B11" s="29" t="s">
        <v>107</v>
      </c>
      <c r="C11" s="25">
        <v>41.67</v>
      </c>
      <c r="D11" s="25">
        <v>50</v>
      </c>
      <c r="E11" s="25">
        <v>166.67</v>
      </c>
      <c r="F11" s="25">
        <v>200</v>
      </c>
    </row>
    <row r="12" spans="1:6" x14ac:dyDescent="0.2">
      <c r="A12" t="s">
        <v>57</v>
      </c>
      <c r="B12" s="2" t="s">
        <v>108</v>
      </c>
      <c r="C12" s="21">
        <v>16.670000000000002</v>
      </c>
      <c r="D12" s="21">
        <v>20</v>
      </c>
      <c r="E12" s="21">
        <v>66.67</v>
      </c>
      <c r="F12" s="21">
        <v>80</v>
      </c>
    </row>
    <row r="13" spans="1:6" x14ac:dyDescent="0.2">
      <c r="A13" s="24" t="s">
        <v>35</v>
      </c>
      <c r="B13" s="29" t="s">
        <v>109</v>
      </c>
      <c r="C13" s="25">
        <v>25</v>
      </c>
      <c r="D13" s="25">
        <v>30</v>
      </c>
      <c r="E13" s="25">
        <v>100</v>
      </c>
      <c r="F13" s="25">
        <v>120</v>
      </c>
    </row>
    <row r="14" spans="1:6" x14ac:dyDescent="0.2">
      <c r="A14" t="s">
        <v>36</v>
      </c>
      <c r="B14" s="2" t="s">
        <v>110</v>
      </c>
      <c r="C14" s="21">
        <v>50</v>
      </c>
      <c r="D14" s="21">
        <v>60</v>
      </c>
      <c r="E14" s="21">
        <v>200</v>
      </c>
      <c r="F14" s="21">
        <v>240</v>
      </c>
    </row>
    <row r="15" spans="1:6" x14ac:dyDescent="0.2">
      <c r="A15" s="24" t="s">
        <v>37</v>
      </c>
      <c r="B15" s="29" t="s">
        <v>111</v>
      </c>
      <c r="C15" s="25">
        <v>25</v>
      </c>
      <c r="D15" s="25">
        <v>30</v>
      </c>
      <c r="E15" s="25">
        <v>100</v>
      </c>
      <c r="F15" s="25">
        <v>120</v>
      </c>
    </row>
    <row r="16" spans="1:6" x14ac:dyDescent="0.2">
      <c r="A16" t="s">
        <v>38</v>
      </c>
      <c r="B16" s="2" t="s">
        <v>112</v>
      </c>
      <c r="C16" s="21">
        <v>16.670000000000002</v>
      </c>
      <c r="D16" s="21">
        <v>20</v>
      </c>
      <c r="E16" s="21">
        <v>66.67</v>
      </c>
      <c r="F16" s="21">
        <v>80</v>
      </c>
    </row>
    <row r="17" spans="1:6" x14ac:dyDescent="0.2">
      <c r="A17" s="24" t="s">
        <v>39</v>
      </c>
      <c r="B17" s="29" t="s">
        <v>113</v>
      </c>
      <c r="C17" s="25">
        <v>58.33</v>
      </c>
      <c r="D17" s="25">
        <v>70</v>
      </c>
      <c r="E17" s="25">
        <v>233.33</v>
      </c>
      <c r="F17" s="25">
        <v>280</v>
      </c>
    </row>
    <row r="18" spans="1:6" x14ac:dyDescent="0.2">
      <c r="A18" t="s">
        <v>40</v>
      </c>
      <c r="B18" s="2" t="s">
        <v>114</v>
      </c>
      <c r="C18" s="21">
        <v>58.33</v>
      </c>
      <c r="D18" s="21">
        <v>70</v>
      </c>
      <c r="E18" s="21">
        <v>233.33</v>
      </c>
      <c r="F18" s="21">
        <v>280</v>
      </c>
    </row>
    <row r="19" spans="1:6" x14ac:dyDescent="0.2">
      <c r="A19" s="24" t="s">
        <v>41</v>
      </c>
      <c r="B19" s="29" t="s">
        <v>115</v>
      </c>
      <c r="C19" s="25">
        <v>100</v>
      </c>
      <c r="D19" s="25">
        <v>120</v>
      </c>
      <c r="E19" s="25">
        <v>400</v>
      </c>
      <c r="F19" s="25">
        <v>480</v>
      </c>
    </row>
    <row r="20" spans="1:6" x14ac:dyDescent="0.2">
      <c r="A20" t="s">
        <v>42</v>
      </c>
      <c r="B20" s="2" t="s">
        <v>116</v>
      </c>
      <c r="C20" s="21">
        <v>25</v>
      </c>
      <c r="D20" s="21">
        <v>30</v>
      </c>
      <c r="E20" s="21">
        <v>100</v>
      </c>
      <c r="F20" s="21">
        <v>120</v>
      </c>
    </row>
    <row r="21" spans="1:6" x14ac:dyDescent="0.2">
      <c r="A21" s="24" t="s">
        <v>43</v>
      </c>
      <c r="B21" s="29" t="s">
        <v>117</v>
      </c>
      <c r="C21" s="25">
        <v>33.33</v>
      </c>
      <c r="D21" s="25">
        <v>40</v>
      </c>
      <c r="E21" s="25">
        <v>133.33000000000001</v>
      </c>
      <c r="F21" s="25">
        <v>160</v>
      </c>
    </row>
    <row r="22" spans="1:6" x14ac:dyDescent="0.2">
      <c r="A22" t="s">
        <v>44</v>
      </c>
      <c r="B22" s="2" t="s">
        <v>118</v>
      </c>
      <c r="C22" s="21">
        <v>41.67</v>
      </c>
      <c r="D22" s="21">
        <v>50</v>
      </c>
      <c r="E22" s="21">
        <v>166.67</v>
      </c>
      <c r="F22" s="21">
        <v>200</v>
      </c>
    </row>
    <row r="23" spans="1:6" x14ac:dyDescent="0.2">
      <c r="A23" s="24" t="s">
        <v>45</v>
      </c>
      <c r="B23" s="29" t="s">
        <v>119</v>
      </c>
      <c r="C23" s="25">
        <v>50</v>
      </c>
      <c r="D23" s="25">
        <v>60</v>
      </c>
      <c r="E23" s="25">
        <v>200</v>
      </c>
      <c r="F23" s="25">
        <v>240</v>
      </c>
    </row>
    <row r="24" spans="1:6" x14ac:dyDescent="0.2">
      <c r="A24" t="s">
        <v>46</v>
      </c>
      <c r="B24" s="2" t="s">
        <v>120</v>
      </c>
      <c r="C24" s="21">
        <v>58.33</v>
      </c>
      <c r="D24" s="21">
        <v>70</v>
      </c>
      <c r="E24" s="21">
        <v>233.33</v>
      </c>
      <c r="F24" s="21">
        <v>280</v>
      </c>
    </row>
    <row r="25" spans="1:6" x14ac:dyDescent="0.2">
      <c r="A25" s="24" t="s">
        <v>47</v>
      </c>
      <c r="B25" s="29" t="s">
        <v>121</v>
      </c>
      <c r="C25" s="25">
        <v>50</v>
      </c>
      <c r="D25" s="25">
        <v>60</v>
      </c>
      <c r="E25" s="25">
        <v>200</v>
      </c>
      <c r="F25" s="25">
        <v>240</v>
      </c>
    </row>
    <row r="26" spans="1:6" x14ac:dyDescent="0.2">
      <c r="A26" t="s">
        <v>58</v>
      </c>
      <c r="B26" s="2" t="s">
        <v>122</v>
      </c>
      <c r="C26" s="21">
        <v>25</v>
      </c>
      <c r="D26" s="21">
        <v>30</v>
      </c>
      <c r="E26" s="21">
        <v>100</v>
      </c>
      <c r="F26" s="21">
        <v>120</v>
      </c>
    </row>
    <row r="27" spans="1:6" x14ac:dyDescent="0.2">
      <c r="A27" s="24" t="s">
        <v>93</v>
      </c>
      <c r="B27" s="29" t="s">
        <v>148</v>
      </c>
      <c r="C27" s="25">
        <v>83.33</v>
      </c>
      <c r="D27" s="25">
        <v>100</v>
      </c>
      <c r="E27" s="25">
        <v>333.33</v>
      </c>
      <c r="F27" s="25">
        <v>400</v>
      </c>
    </row>
    <row r="28" spans="1:6" x14ac:dyDescent="0.2">
      <c r="A28" t="s">
        <v>94</v>
      </c>
      <c r="B28" s="2" t="s">
        <v>123</v>
      </c>
      <c r="C28" s="21">
        <v>166.67</v>
      </c>
      <c r="D28" s="21">
        <v>200</v>
      </c>
      <c r="E28" s="21">
        <v>666.67</v>
      </c>
      <c r="F28" s="21">
        <v>800</v>
      </c>
    </row>
    <row r="29" spans="1:6" x14ac:dyDescent="0.2">
      <c r="A29" s="24" t="s">
        <v>59</v>
      </c>
      <c r="B29" s="29" t="s">
        <v>124</v>
      </c>
      <c r="C29" s="25">
        <v>100</v>
      </c>
      <c r="D29" s="25">
        <v>120</v>
      </c>
      <c r="E29" s="25">
        <v>400</v>
      </c>
      <c r="F29" s="25">
        <v>480</v>
      </c>
    </row>
    <row r="30" spans="1:6" x14ac:dyDescent="0.2">
      <c r="A30" t="s">
        <v>60</v>
      </c>
      <c r="B30" s="2" t="s">
        <v>125</v>
      </c>
      <c r="C30" s="21">
        <v>25</v>
      </c>
      <c r="D30" s="21">
        <v>30</v>
      </c>
      <c r="E30" s="21">
        <v>100</v>
      </c>
      <c r="F30" s="21">
        <v>120</v>
      </c>
    </row>
    <row r="31" spans="1:6" x14ac:dyDescent="0.2">
      <c r="A31" s="24" t="s">
        <v>61</v>
      </c>
      <c r="B31" s="28" t="s">
        <v>126</v>
      </c>
      <c r="C31" s="25">
        <v>25</v>
      </c>
      <c r="D31" s="25">
        <v>30</v>
      </c>
      <c r="E31" s="25">
        <v>100</v>
      </c>
      <c r="F31" s="25">
        <v>120</v>
      </c>
    </row>
    <row r="32" spans="1:6" x14ac:dyDescent="0.2">
      <c r="A32" t="s">
        <v>62</v>
      </c>
      <c r="B32" s="30" t="s">
        <v>127</v>
      </c>
      <c r="C32" s="21">
        <v>41.67</v>
      </c>
      <c r="D32" s="21">
        <v>50</v>
      </c>
      <c r="E32" s="21">
        <v>166.67</v>
      </c>
      <c r="F32" s="21">
        <v>200</v>
      </c>
    </row>
    <row r="33" spans="1:6" x14ac:dyDescent="0.2">
      <c r="A33" s="24" t="s">
        <v>63</v>
      </c>
      <c r="B33" s="28" t="s">
        <v>128</v>
      </c>
      <c r="C33" s="25">
        <v>66.67</v>
      </c>
      <c r="D33" s="25">
        <v>80</v>
      </c>
      <c r="E33" s="25">
        <v>266.67</v>
      </c>
      <c r="F33" s="25">
        <v>320</v>
      </c>
    </row>
    <row r="34" spans="1:6" x14ac:dyDescent="0.2">
      <c r="A34" t="s">
        <v>64</v>
      </c>
      <c r="B34" s="30" t="s">
        <v>129</v>
      </c>
      <c r="C34" s="21">
        <v>41.67</v>
      </c>
      <c r="D34" s="21">
        <v>50</v>
      </c>
      <c r="E34" s="21">
        <v>166.67</v>
      </c>
      <c r="F34" s="21">
        <v>200</v>
      </c>
    </row>
    <row r="35" spans="1:6" x14ac:dyDescent="0.2">
      <c r="A35" s="24" t="s">
        <v>65</v>
      </c>
      <c r="B35" s="29" t="s">
        <v>130</v>
      </c>
      <c r="C35" s="25">
        <v>41.67</v>
      </c>
      <c r="D35" s="25">
        <v>50</v>
      </c>
      <c r="E35" s="25">
        <v>166.67</v>
      </c>
      <c r="F35" s="25">
        <v>200</v>
      </c>
    </row>
    <row r="36" spans="1:6" x14ac:dyDescent="0.2">
      <c r="A36" t="s">
        <v>66</v>
      </c>
      <c r="B36" s="2" t="s">
        <v>131</v>
      </c>
      <c r="C36" s="21">
        <v>83.33</v>
      </c>
      <c r="D36" s="21">
        <v>100</v>
      </c>
      <c r="E36" s="21">
        <v>333.33</v>
      </c>
      <c r="F36" s="21">
        <v>400</v>
      </c>
    </row>
    <row r="37" spans="1:6" x14ac:dyDescent="0.2">
      <c r="A37" s="24" t="s">
        <v>67</v>
      </c>
      <c r="B37" s="29" t="s">
        <v>132</v>
      </c>
      <c r="C37" s="25">
        <v>66.67</v>
      </c>
      <c r="D37" s="25">
        <v>80</v>
      </c>
      <c r="E37" s="25">
        <v>266.67</v>
      </c>
      <c r="F37" s="25">
        <v>320</v>
      </c>
    </row>
    <row r="38" spans="1:6" x14ac:dyDescent="0.2">
      <c r="A38" t="s">
        <v>68</v>
      </c>
      <c r="B38" s="2" t="s">
        <v>133</v>
      </c>
      <c r="C38" s="21">
        <v>50</v>
      </c>
      <c r="D38" s="21">
        <v>60</v>
      </c>
      <c r="E38" s="21">
        <v>200</v>
      </c>
      <c r="F38" s="21">
        <v>240</v>
      </c>
    </row>
    <row r="39" spans="1:6" x14ac:dyDescent="0.2">
      <c r="A39" s="24" t="s">
        <v>69</v>
      </c>
      <c r="B39" s="29" t="s">
        <v>134</v>
      </c>
      <c r="C39" s="25">
        <v>33.33</v>
      </c>
      <c r="D39" s="25">
        <v>40</v>
      </c>
      <c r="E39" s="25">
        <v>133.33000000000001</v>
      </c>
      <c r="F39" s="25">
        <v>160</v>
      </c>
    </row>
    <row r="40" spans="1:6" x14ac:dyDescent="0.2">
      <c r="A40" t="s">
        <v>70</v>
      </c>
      <c r="B40" s="2" t="s">
        <v>135</v>
      </c>
      <c r="C40" s="21">
        <v>100</v>
      </c>
      <c r="D40" s="21">
        <v>120</v>
      </c>
      <c r="E40" s="21">
        <v>400</v>
      </c>
      <c r="F40" s="21">
        <v>480</v>
      </c>
    </row>
    <row r="41" spans="1:6" x14ac:dyDescent="0.2">
      <c r="A41" s="24" t="s">
        <v>71</v>
      </c>
      <c r="B41" s="29" t="s">
        <v>136</v>
      </c>
      <c r="C41" s="25">
        <v>100</v>
      </c>
      <c r="D41" s="25">
        <v>120</v>
      </c>
      <c r="E41" s="25">
        <v>400</v>
      </c>
      <c r="F41" s="25">
        <v>480</v>
      </c>
    </row>
    <row r="42" spans="1:6" x14ac:dyDescent="0.2">
      <c r="A42" t="s">
        <v>72</v>
      </c>
      <c r="B42" s="2" t="s">
        <v>137</v>
      </c>
      <c r="C42" s="21">
        <v>75</v>
      </c>
      <c r="D42" s="21">
        <v>90</v>
      </c>
      <c r="E42" s="21">
        <v>300</v>
      </c>
      <c r="F42" s="21">
        <v>360</v>
      </c>
    </row>
    <row r="43" spans="1:6" x14ac:dyDescent="0.2">
      <c r="A43" s="24" t="s">
        <v>73</v>
      </c>
      <c r="B43" s="29" t="s">
        <v>138</v>
      </c>
      <c r="C43" s="25">
        <v>91.67</v>
      </c>
      <c r="D43" s="25">
        <v>110</v>
      </c>
      <c r="E43" s="25">
        <v>366.67</v>
      </c>
      <c r="F43" s="25">
        <v>440</v>
      </c>
    </row>
    <row r="44" spans="1:6" x14ac:dyDescent="0.2">
      <c r="A44" t="s">
        <v>74</v>
      </c>
      <c r="B44" s="2" t="s">
        <v>139</v>
      </c>
      <c r="C44" s="21">
        <v>150</v>
      </c>
      <c r="D44" s="21">
        <v>180</v>
      </c>
      <c r="E44" s="21">
        <v>600</v>
      </c>
      <c r="F44" s="21">
        <v>720</v>
      </c>
    </row>
    <row r="45" spans="1:6" x14ac:dyDescent="0.2">
      <c r="A45" s="24" t="s">
        <v>75</v>
      </c>
      <c r="B45" s="29" t="s">
        <v>140</v>
      </c>
      <c r="C45" s="25">
        <v>33.33</v>
      </c>
      <c r="D45" s="25">
        <v>40</v>
      </c>
      <c r="E45" s="25">
        <v>133.33000000000001</v>
      </c>
      <c r="F45" s="25">
        <v>160</v>
      </c>
    </row>
    <row r="46" spans="1:6" x14ac:dyDescent="0.2">
      <c r="A46" t="s">
        <v>76</v>
      </c>
      <c r="B46" s="2" t="s">
        <v>141</v>
      </c>
      <c r="C46" s="21">
        <v>50</v>
      </c>
      <c r="D46" s="21">
        <v>60</v>
      </c>
      <c r="E46" s="21">
        <v>200</v>
      </c>
      <c r="F46" s="21">
        <v>240</v>
      </c>
    </row>
    <row r="47" spans="1:6" x14ac:dyDescent="0.2">
      <c r="A47" s="24" t="s">
        <v>77</v>
      </c>
      <c r="B47" s="29" t="s">
        <v>142</v>
      </c>
      <c r="C47" s="25">
        <v>66.67</v>
      </c>
      <c r="D47" s="25">
        <v>80</v>
      </c>
      <c r="E47" s="25">
        <v>266.67</v>
      </c>
      <c r="F47" s="25">
        <v>320</v>
      </c>
    </row>
    <row r="48" spans="1:6" x14ac:dyDescent="0.2">
      <c r="A48" t="s">
        <v>78</v>
      </c>
      <c r="B48" s="2" t="s">
        <v>143</v>
      </c>
      <c r="C48" s="21">
        <v>83.33</v>
      </c>
      <c r="D48" s="21">
        <v>100</v>
      </c>
      <c r="E48" s="21">
        <v>333.33</v>
      </c>
      <c r="F48" s="21">
        <v>400</v>
      </c>
    </row>
    <row r="49" spans="1:6" x14ac:dyDescent="0.2">
      <c r="A49" s="24" t="s">
        <v>79</v>
      </c>
      <c r="B49" s="29" t="s">
        <v>144</v>
      </c>
      <c r="C49" s="25">
        <v>100</v>
      </c>
      <c r="D49" s="25">
        <v>120</v>
      </c>
      <c r="E49" s="25">
        <v>400</v>
      </c>
      <c r="F49" s="25">
        <v>480</v>
      </c>
    </row>
    <row r="50" spans="1:6" x14ac:dyDescent="0.2">
      <c r="A50" t="s">
        <v>80</v>
      </c>
      <c r="B50" s="2" t="s">
        <v>145</v>
      </c>
      <c r="C50" s="21">
        <v>83.33</v>
      </c>
      <c r="D50" s="21">
        <v>100</v>
      </c>
      <c r="E50" s="21">
        <v>333.33</v>
      </c>
      <c r="F50" s="21">
        <v>400</v>
      </c>
    </row>
    <row r="51" spans="1:6" x14ac:dyDescent="0.2">
      <c r="A51" s="24" t="s">
        <v>81</v>
      </c>
      <c r="B51" s="29" t="s">
        <v>146</v>
      </c>
      <c r="C51" s="25">
        <v>33.33</v>
      </c>
      <c r="D51" s="25">
        <v>40</v>
      </c>
      <c r="E51" s="25">
        <v>133.33000000000001</v>
      </c>
      <c r="F51" s="25">
        <v>160</v>
      </c>
    </row>
    <row r="52" spans="1:6" x14ac:dyDescent="0.2">
      <c r="A52" t="s">
        <v>95</v>
      </c>
      <c r="B52" s="2" t="s">
        <v>147</v>
      </c>
      <c r="C52" s="21">
        <v>125</v>
      </c>
      <c r="D52" s="21">
        <v>150</v>
      </c>
      <c r="E52" s="21">
        <v>500</v>
      </c>
      <c r="F52" s="21">
        <v>600</v>
      </c>
    </row>
    <row r="53" spans="1:6" x14ac:dyDescent="0.2">
      <c r="A53" s="24" t="s">
        <v>96</v>
      </c>
      <c r="B53" s="29" t="s">
        <v>149</v>
      </c>
      <c r="C53" s="25">
        <v>258.33</v>
      </c>
      <c r="D53" s="25">
        <v>310</v>
      </c>
      <c r="E53" s="25">
        <v>1033.33</v>
      </c>
      <c r="F53" s="25">
        <v>1240</v>
      </c>
    </row>
    <row r="54" spans="1:6" x14ac:dyDescent="0.2">
      <c r="A54" t="s">
        <v>82</v>
      </c>
      <c r="B54" s="2" t="s">
        <v>150</v>
      </c>
      <c r="C54" s="21">
        <v>150</v>
      </c>
      <c r="D54" s="21">
        <v>180</v>
      </c>
      <c r="E54" s="21">
        <v>600</v>
      </c>
      <c r="F54" s="21">
        <v>720</v>
      </c>
    </row>
    <row r="55" spans="1:6" x14ac:dyDescent="0.2">
      <c r="A55" s="24" t="s">
        <v>84</v>
      </c>
      <c r="B55" s="29" t="s">
        <v>151</v>
      </c>
      <c r="C55" s="25">
        <v>75</v>
      </c>
      <c r="D55" s="25">
        <v>90</v>
      </c>
      <c r="E55" s="25">
        <v>0</v>
      </c>
      <c r="F55" s="25">
        <v>0</v>
      </c>
    </row>
    <row r="56" spans="1:6" x14ac:dyDescent="0.2">
      <c r="A56" t="s">
        <v>85</v>
      </c>
      <c r="B56" s="2" t="s">
        <v>152</v>
      </c>
      <c r="C56" s="21">
        <v>116.67</v>
      </c>
      <c r="D56" s="21">
        <v>140</v>
      </c>
      <c r="E56" s="21">
        <v>0</v>
      </c>
      <c r="F56" s="21">
        <v>0</v>
      </c>
    </row>
    <row r="57" spans="1:6" x14ac:dyDescent="0.2">
      <c r="A57" s="24" t="s">
        <v>86</v>
      </c>
      <c r="B57" s="29" t="s">
        <v>153</v>
      </c>
      <c r="C57" s="25">
        <v>158.33000000000001</v>
      </c>
      <c r="D57" s="25">
        <v>190</v>
      </c>
      <c r="E57" s="25">
        <v>0</v>
      </c>
      <c r="F57" s="25">
        <v>0</v>
      </c>
    </row>
    <row r="58" spans="1:6" x14ac:dyDescent="0.2">
      <c r="A58" t="s">
        <v>87</v>
      </c>
      <c r="B58" s="2" t="s">
        <v>154</v>
      </c>
      <c r="C58" s="21">
        <v>200</v>
      </c>
      <c r="D58" s="21">
        <v>240</v>
      </c>
      <c r="E58" s="21">
        <v>0</v>
      </c>
      <c r="F58" s="21">
        <v>0</v>
      </c>
    </row>
    <row r="59" spans="1:6" x14ac:dyDescent="0.2">
      <c r="A59" s="24" t="s">
        <v>88</v>
      </c>
      <c r="B59" s="29" t="s">
        <v>155</v>
      </c>
      <c r="C59" s="25">
        <v>233.33</v>
      </c>
      <c r="D59" s="25">
        <v>280</v>
      </c>
      <c r="E59" s="25">
        <v>0</v>
      </c>
      <c r="F59" s="25">
        <v>0</v>
      </c>
    </row>
    <row r="60" spans="1:6" x14ac:dyDescent="0.2">
      <c r="A60" t="s">
        <v>89</v>
      </c>
      <c r="B60" s="2" t="s">
        <v>156</v>
      </c>
      <c r="C60" s="21">
        <v>325</v>
      </c>
      <c r="D60" s="21">
        <v>390</v>
      </c>
      <c r="E60" s="21">
        <v>0</v>
      </c>
      <c r="F60" s="21">
        <v>0</v>
      </c>
    </row>
    <row r="61" spans="1:6" x14ac:dyDescent="0.2">
      <c r="A61" s="24" t="s">
        <v>90</v>
      </c>
      <c r="B61" s="29" t="s">
        <v>157</v>
      </c>
      <c r="C61" s="25">
        <v>66.67</v>
      </c>
      <c r="D61" s="25">
        <v>80</v>
      </c>
      <c r="E61" s="25">
        <v>0</v>
      </c>
      <c r="F61" s="25">
        <v>0</v>
      </c>
    </row>
    <row r="62" spans="1:6" x14ac:dyDescent="0.2">
      <c r="A62" t="s">
        <v>91</v>
      </c>
      <c r="B62" s="2" t="s">
        <v>159</v>
      </c>
      <c r="C62" s="21">
        <v>83.33</v>
      </c>
      <c r="D62" s="21">
        <v>100</v>
      </c>
      <c r="E62" s="21">
        <v>0</v>
      </c>
      <c r="F62" s="21">
        <v>0</v>
      </c>
    </row>
    <row r="63" spans="1:6" x14ac:dyDescent="0.2">
      <c r="A63" s="24" t="s">
        <v>92</v>
      </c>
      <c r="B63" s="29" t="s">
        <v>158</v>
      </c>
      <c r="C63" s="25">
        <v>100</v>
      </c>
      <c r="D63" s="25">
        <v>120</v>
      </c>
      <c r="E63" s="25">
        <v>0</v>
      </c>
      <c r="F63" s="25">
        <v>0</v>
      </c>
    </row>
    <row r="64" spans="1:6" x14ac:dyDescent="0.2">
      <c r="A64" t="s">
        <v>21</v>
      </c>
      <c r="B64" s="2" t="s">
        <v>97</v>
      </c>
      <c r="C64" s="21">
        <v>50</v>
      </c>
      <c r="D64" s="21">
        <v>60</v>
      </c>
      <c r="E64" s="21">
        <v>0</v>
      </c>
    </row>
  </sheetData>
  <autoFilter ref="A1:F66" xr:uid="{02926CE0-B83D-43F0-BEBC-D51330DF07A9}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98012-0610-47B9-A2AC-F810F80905A2}">
  <sheetPr codeName="Feuil5"/>
  <dimension ref="A2:A4"/>
  <sheetViews>
    <sheetView workbookViewId="0">
      <selection activeCell="B5" sqref="B5"/>
    </sheetView>
  </sheetViews>
  <sheetFormatPr baseColWidth="10" defaultRowHeight="12.75" x14ac:dyDescent="0.2"/>
  <sheetData>
    <row r="2" spans="1:1" x14ac:dyDescent="0.2">
      <c r="A2" s="16" t="s">
        <v>170</v>
      </c>
    </row>
    <row r="3" spans="1:1" x14ac:dyDescent="0.2">
      <c r="A3" s="16" t="s">
        <v>168</v>
      </c>
    </row>
    <row r="4" spans="1:1" x14ac:dyDescent="0.2">
      <c r="A4" s="16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Achat forfait</vt:lpstr>
      <vt:lpstr>Suivi forfait</vt:lpstr>
      <vt:lpstr>Rétrocessions</vt:lpstr>
      <vt:lpstr>Grille tarifaire</vt:lpstr>
      <vt:lpstr>Ne pas toucher</vt:lpstr>
      <vt:lpstr>'Achat forfait'!Impression_des_titres</vt:lpstr>
      <vt:lpstr>'Suivi forfait'!Impression_des_titres</vt:lpstr>
      <vt:lpstr>'Achat forfait'!Zone_d_impression</vt:lpstr>
      <vt:lpstr>'Suivi forfait'!Zone_d_impression</vt:lpstr>
    </vt:vector>
  </TitlesOfParts>
  <Company>CHU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DELBOS</dc:creator>
  <cp:lastModifiedBy>LouReeD</cp:lastModifiedBy>
  <cp:lastPrinted>2011-01-17T13:14:14Z</cp:lastPrinted>
  <dcterms:created xsi:type="dcterms:W3CDTF">2004-11-30T15:05:17Z</dcterms:created>
  <dcterms:modified xsi:type="dcterms:W3CDTF">2024-10-13T21:40:17Z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-35273600</vt:i4>
  </property>
  <property fmtid="{D5CDD505-2E9C-101B-9397-08002B2CF9AE}" pid="3" name="_EmailSubject">
    <vt:lpwstr/>
  </property>
  <property fmtid="{D5CDD505-2E9C-101B-9397-08002B2CF9AE}" pid="4" name="_AuthorEmail">
    <vt:lpwstr>cluzel.i@chu-toulouse.fr</vt:lpwstr>
  </property>
  <property fmtid="{D5CDD505-2E9C-101B-9397-08002B2CF9AE}" pid="5" name="_AuthorEmailDisplayName">
    <vt:lpwstr>CLUZEL Isabelle</vt:lpwstr>
  </property>
  <property fmtid="{D5CDD505-2E9C-101B-9397-08002B2CF9AE}" pid="6" name="_ReviewingToolsShownOnce">
    <vt:lpwstr/>
  </property>
</Properties>
</file>