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166925"/>
  <mc:AlternateContent xmlns:mc="http://schemas.openxmlformats.org/markup-compatibility/2006">
    <mc:Choice Requires="x15">
      <x15ac:absPath xmlns:x15ac="http://schemas.microsoft.com/office/spreadsheetml/2010/11/ac" url="C:\Users\loure.PC-LOUREED\Desktop\"/>
    </mc:Choice>
  </mc:AlternateContent>
  <xr:revisionPtr revIDLastSave="0" documentId="13_ncr:1_{D4CA9476-C513-4B81-9009-0C33CD482BFE}" xr6:coauthVersionLast="47" xr6:coauthVersionMax="47" xr10:uidLastSave="{00000000-0000-0000-0000-000000000000}"/>
  <bookViews>
    <workbookView xWindow="-120" yWindow="-120" windowWidth="24240" windowHeight="13020" xr2:uid="{17DAC822-6660-44CC-98FD-C0C1367C3BC2}"/>
  </bookViews>
  <sheets>
    <sheet name="Rétroplanning " sheetId="4" r:id="rId1"/>
    <sheet name="Instructions" sheetId="3" r:id="rId2"/>
    <sheet name="Liste" sheetId="2" state="hidden" r:id="rId3"/>
  </sheets>
  <definedNames>
    <definedName name="_xlnm.Print_Area" localSheetId="0">'Rétroplanning '!$A$8:$H$41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0" i="4" l="1"/>
  <c r="J10" i="4" s="1"/>
  <c r="K10" i="4" s="1"/>
  <c r="L10" i="4" s="1"/>
  <c r="M10" i="4" s="1"/>
  <c r="N10" i="4" s="1"/>
  <c r="O10" i="4" s="1"/>
  <c r="P10" i="4" s="1"/>
  <c r="Q10" i="4" s="1"/>
  <c r="R10" i="4" s="1"/>
  <c r="S10" i="4" s="1"/>
  <c r="T10" i="4" s="1"/>
  <c r="U10" i="4" s="1"/>
  <c r="V10" i="4" s="1"/>
  <c r="W10" i="4" s="1"/>
  <c r="X10" i="4" s="1"/>
  <c r="Y10" i="4" s="1"/>
  <c r="Z10" i="4" s="1"/>
  <c r="AA10" i="4" s="1"/>
  <c r="AB10" i="4" s="1"/>
  <c r="AC10" i="4" s="1"/>
  <c r="E27" i="4" l="1" a="1"/>
  <c r="E27" i="4" s="1"/>
  <c r="E39" i="4" a="1"/>
  <c r="E39" i="4" s="1"/>
  <c r="E38" i="4" a="1"/>
  <c r="E38" i="4" s="1"/>
  <c r="D54" i="4"/>
  <c r="E54" i="4" s="1" a="1"/>
  <c r="E54" i="4" s="1"/>
  <c r="E67" i="4" a="1"/>
  <c r="E67" i="4" s="1"/>
  <c r="E68" i="4" a="1"/>
  <c r="E68" i="4" s="1"/>
  <c r="E69" i="4" a="1"/>
  <c r="E69" i="4" s="1"/>
  <c r="E70" i="4" a="1"/>
  <c r="E70" i="4" s="1"/>
  <c r="E71" i="4" a="1"/>
  <c r="E71" i="4"/>
  <c r="E60" i="4" a="1"/>
  <c r="E60" i="4" s="1"/>
  <c r="E61" i="4" a="1"/>
  <c r="E61" i="4" s="1"/>
  <c r="E62" i="4" a="1"/>
  <c r="E62" i="4" s="1"/>
  <c r="E63" i="4" a="1"/>
  <c r="E63" i="4" s="1"/>
  <c r="E64" i="4" a="1"/>
  <c r="E64" i="4" s="1"/>
  <c r="E59" i="4" a="1"/>
  <c r="E59" i="4" s="1"/>
  <c r="E66" i="4" a="1"/>
  <c r="E66" i="4" s="1"/>
  <c r="E51" i="4" a="1"/>
  <c r="E51" i="4"/>
  <c r="E52" i="4" a="1"/>
  <c r="E52" i="4"/>
  <c r="E53" i="4" a="1"/>
  <c r="E53" i="4" s="1"/>
  <c r="E55" i="4" a="1"/>
  <c r="E55" i="4"/>
  <c r="E56" i="4" a="1"/>
  <c r="E56" i="4" s="1"/>
  <c r="E57" i="4" a="1"/>
  <c r="E57" i="4" s="1"/>
  <c r="E46" i="4" a="1"/>
  <c r="E46" i="4" s="1"/>
  <c r="E47" i="4" a="1"/>
  <c r="E47" i="4" s="1"/>
  <c r="E48" i="4" a="1"/>
  <c r="E48" i="4"/>
  <c r="E45" i="4" a="1"/>
  <c r="E45" i="4" s="1"/>
  <c r="E36" i="4" a="1"/>
  <c r="E36" i="4" s="1"/>
  <c r="E37" i="4" a="1"/>
  <c r="E37" i="4" s="1"/>
  <c r="E40" i="4" a="1"/>
  <c r="E40" i="4" s="1"/>
  <c r="E41" i="4" a="1"/>
  <c r="E41" i="4" s="1"/>
  <c r="E42" i="4" a="1"/>
  <c r="E42" i="4" s="1"/>
  <c r="E43" i="4" a="1"/>
  <c r="E43" i="4" s="1"/>
  <c r="E31" i="4" a="1"/>
  <c r="E31" i="4" s="1"/>
  <c r="E32" i="4" a="1"/>
  <c r="E32" i="4" s="1"/>
  <c r="E33" i="4" a="1"/>
  <c r="E33" i="4" s="1"/>
  <c r="E23" i="4" a="1"/>
  <c r="E23" i="4"/>
  <c r="E24" i="4" a="1"/>
  <c r="E24" i="4" s="1"/>
  <c r="E25" i="4" a="1"/>
  <c r="E25" i="4" s="1"/>
  <c r="E26" i="4" a="1"/>
  <c r="E26" i="4" s="1"/>
  <c r="E28" i="4" a="1"/>
  <c r="E28" i="4" s="1"/>
  <c r="E13" i="4" a="1"/>
  <c r="E13" i="4" s="1"/>
  <c r="E14" i="4" a="1"/>
  <c r="E14" i="4" s="1"/>
  <c r="E15" i="4" a="1"/>
  <c r="E15" i="4" s="1"/>
  <c r="E16" i="4" a="1"/>
  <c r="E16" i="4" s="1"/>
  <c r="E17" i="4" a="1"/>
  <c r="E17" i="4" s="1"/>
  <c r="E18" i="4" a="1"/>
  <c r="E18" i="4" s="1"/>
  <c r="E20" i="4" a="1"/>
  <c r="E20" i="4" s="1"/>
  <c r="E12" i="4" a="1"/>
  <c r="E12" i="4" s="1"/>
  <c r="D19" i="4"/>
  <c r="E19" i="4" s="1" a="1"/>
  <c r="E19" i="4" s="1"/>
  <c r="B29" i="4" a="1"/>
  <c r="B29" i="4" s="1"/>
  <c r="E65" i="4" a="1"/>
  <c r="E65" i="4" s="1"/>
  <c r="E58" i="4" a="1"/>
  <c r="E58" i="4" s="1"/>
  <c r="E50" i="4" a="1"/>
  <c r="E50" i="4" s="1"/>
  <c r="B49" i="4" a="1"/>
  <c r="B49" i="4" s="1"/>
  <c r="B44" i="4" a="1"/>
  <c r="B44" i="4" s="1"/>
  <c r="E35" i="4" a="1"/>
  <c r="E35" i="4" s="1"/>
  <c r="B34" i="4" a="1"/>
  <c r="B34" i="4" s="1"/>
  <c r="E30" i="4" a="1"/>
  <c r="E30" i="4" s="1"/>
  <c r="E22" i="4" a="1"/>
  <c r="E22" i="4" s="1"/>
  <c r="B11" i="4" a="1"/>
  <c r="B11" i="4" s="1"/>
  <c r="B7" i="4"/>
  <c r="H27" i="4" s="1" a="1"/>
  <c r="H27" i="4" s="1"/>
  <c r="C7" i="2"/>
  <c r="C10" i="2"/>
  <c r="C11" i="2"/>
  <c r="H38" i="4" l="1" a="1"/>
  <c r="H38" i="4" s="1"/>
  <c r="H39" i="4" a="1"/>
  <c r="H39" i="4" s="1"/>
  <c r="H71" i="4" a="1"/>
  <c r="H71" i="4" s="1"/>
  <c r="H69" i="4" a="1"/>
  <c r="H69" i="4" s="1"/>
  <c r="H68" i="4" a="1"/>
  <c r="H68" i="4" s="1"/>
  <c r="H67" i="4" a="1"/>
  <c r="H67" i="4" s="1"/>
  <c r="H66" i="4" a="1"/>
  <c r="H66" i="4" s="1"/>
  <c r="H65" i="4" a="1"/>
  <c r="H65" i="4" s="1"/>
  <c r="H64" i="4" a="1"/>
  <c r="H64" i="4" s="1"/>
  <c r="H62" i="4" a="1"/>
  <c r="H62" i="4" s="1"/>
  <c r="H61" i="4" a="1"/>
  <c r="H61" i="4" s="1"/>
  <c r="H60" i="4" a="1"/>
  <c r="H60" i="4" s="1"/>
  <c r="H59" i="4" a="1"/>
  <c r="H59" i="4" s="1"/>
  <c r="H58" i="4" a="1"/>
  <c r="H58" i="4" s="1"/>
  <c r="H56" i="4" a="1"/>
  <c r="H56" i="4" s="1"/>
  <c r="H53" i="4" a="1"/>
  <c r="H53" i="4" s="1"/>
  <c r="H52" i="4" a="1"/>
  <c r="H52" i="4" s="1"/>
  <c r="H51" i="4" a="1"/>
  <c r="H51" i="4" s="1"/>
  <c r="H50" i="4" a="1"/>
  <c r="H50" i="4" s="1"/>
  <c r="H47" i="4" a="1"/>
  <c r="H47" i="4" s="1"/>
  <c r="H45" i="4" a="1"/>
  <c r="H45" i="4" s="1"/>
  <c r="H41" i="4" a="1"/>
  <c r="H41" i="4" s="1"/>
  <c r="H40" i="4" a="1"/>
  <c r="H40" i="4" s="1"/>
  <c r="H37" i="4" a="1"/>
  <c r="H37" i="4" s="1"/>
  <c r="H35" i="4" a="1"/>
  <c r="H35" i="4" s="1"/>
  <c r="H33" i="4" a="1"/>
  <c r="H33" i="4" s="1"/>
  <c r="H32" i="4" a="1"/>
  <c r="H32" i="4" s="1"/>
  <c r="H31" i="4" a="1"/>
  <c r="H31" i="4" s="1"/>
  <c r="H30" i="4" a="1"/>
  <c r="H30" i="4" s="1"/>
  <c r="H28" i="4" a="1"/>
  <c r="H28" i="4" s="1"/>
  <c r="H26" i="4" a="1"/>
  <c r="H26" i="4" s="1"/>
  <c r="H25" i="4" a="1"/>
  <c r="H25" i="4" s="1"/>
  <c r="H24" i="4" a="1"/>
  <c r="H24" i="4" s="1"/>
  <c r="H23" i="4" a="1"/>
  <c r="H23" i="4" s="1"/>
  <c r="H22" i="4" a="1"/>
  <c r="H22" i="4" s="1"/>
  <c r="H17" i="4" a="1"/>
  <c r="H17" i="4" s="1"/>
  <c r="H16" i="4" a="1"/>
  <c r="H16" i="4" s="1"/>
  <c r="H15" i="4" a="1"/>
  <c r="H15" i="4" s="1"/>
  <c r="H14" i="4" a="1"/>
  <c r="H14" i="4" s="1"/>
  <c r="H13" i="4" a="1"/>
  <c r="H13" i="4" s="1"/>
  <c r="H12" i="4" a="1"/>
  <c r="H12" i="4"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<sst xmlns="http://schemas.openxmlformats.org/spreadsheetml/2006/main" count="143" uniqueCount="104">
  <si>
    <t>Légende</t>
  </si>
  <si>
    <t>Date de début :</t>
  </si>
  <si>
    <t>Nom</t>
  </si>
  <si>
    <t>État d'avancement</t>
  </si>
  <si>
    <t>Prévisonnel</t>
  </si>
  <si>
    <t>Date début réelle</t>
  </si>
  <si>
    <t>Date fin réelle</t>
  </si>
  <si>
    <t>En retard</t>
  </si>
  <si>
    <t>En avance</t>
  </si>
  <si>
    <t>Week-end</t>
  </si>
  <si>
    <t>Férié</t>
  </si>
  <si>
    <t>Jours fériés</t>
  </si>
  <si>
    <t>Jour de l'an</t>
  </si>
  <si>
    <t>Lundi de Pâques</t>
  </si>
  <si>
    <t>Fête du travail</t>
  </si>
  <si>
    <t>Victoire de 1945</t>
  </si>
  <si>
    <t>Ascension</t>
  </si>
  <si>
    <t>Lundi de Pentecôte</t>
  </si>
  <si>
    <t>Fête nationale</t>
  </si>
  <si>
    <t>Assomption</t>
  </si>
  <si>
    <t>Toussaint</t>
  </si>
  <si>
    <t>Armistice</t>
  </si>
  <si>
    <t>Nöel</t>
  </si>
  <si>
    <t>Rétroplanning</t>
  </si>
  <si>
    <t>Responsable</t>
  </si>
  <si>
    <t>Saisie de données uniquement dans les cases à fond blanc jusqu'à la colonne H</t>
  </si>
  <si>
    <t>Date de fin :</t>
  </si>
  <si>
    <t>Etape</t>
  </si>
  <si>
    <t>Description</t>
  </si>
  <si>
    <t>Rétroplanning - Instructions</t>
  </si>
  <si>
    <t>La saisie de donnée se fait dans l'onglet "Rétroplanning"</t>
  </si>
  <si>
    <t>Compléter le nom de l'entreprise, le nom du projet et l'identité du chef de projet</t>
  </si>
  <si>
    <t>Compléter les catégories de tâches, les sous-tâches et les noms des responsables associés</t>
  </si>
  <si>
    <t>Compléter les dates de début et de fin prévisionnelles du projet. Les dates du planning s'affichent automatiquement.</t>
  </si>
  <si>
    <r>
      <t>La colonne est mise à jour automatiquement selon 4 statuts:
- "</t>
    </r>
    <r>
      <rPr>
        <b/>
        <sz val="11"/>
        <color rgb="FF213343"/>
        <rFont val="Calibri"/>
        <family val="2"/>
        <scheme val="minor"/>
      </rPr>
      <t>A faire</t>
    </r>
    <r>
      <rPr>
        <sz val="11"/>
        <color rgb="FF213343"/>
        <rFont val="Calibri"/>
        <family val="2"/>
        <scheme val="minor"/>
      </rPr>
      <t>": Si les dates de début et fin prévisionnelles sont complétées et que la date du jour est postérieure à la date de fin prévisionnelle.
- "</t>
    </r>
    <r>
      <rPr>
        <b/>
        <sz val="11"/>
        <color rgb="FF213343"/>
        <rFont val="Calibri"/>
        <family val="2"/>
        <scheme val="minor"/>
      </rPr>
      <t>En cours</t>
    </r>
    <r>
      <rPr>
        <sz val="11"/>
        <color rgb="FF213343"/>
        <rFont val="Calibri"/>
        <family val="2"/>
        <scheme val="minor"/>
      </rPr>
      <t>": Si les dates de début et fin prévisionnelles et la date de début réelle sont complétées et que la date du jour est postérieure à la date de fin prévisionnelle
- "</t>
    </r>
    <r>
      <rPr>
        <b/>
        <sz val="11"/>
        <color rgb="FF213343"/>
        <rFont val="Calibri"/>
        <family val="2"/>
        <scheme val="minor"/>
      </rPr>
      <t>En retard</t>
    </r>
    <r>
      <rPr>
        <sz val="11"/>
        <color rgb="FF213343"/>
        <rFont val="Calibri"/>
        <family val="2"/>
        <scheme val="minor"/>
      </rPr>
      <t>": Si les dates de début et fin prévisionnelles et/ou la date de début réelle sont complétées et que la date du jour est antérieure à la date de fin prévisionnelle 
Le planning se met à jour en fonction de la représentation visuelle de la catégorie "Retard"
- "</t>
    </r>
    <r>
      <rPr>
        <b/>
        <sz val="11"/>
        <color rgb="FF213343"/>
        <rFont val="Calibri"/>
        <family val="2"/>
        <scheme val="minor"/>
      </rPr>
      <t>Finalisée</t>
    </r>
    <r>
      <rPr>
        <sz val="11"/>
        <color rgb="FF213343"/>
        <rFont val="Calibri"/>
        <family val="2"/>
        <scheme val="minor"/>
      </rPr>
      <t>" (catégories regroupant les tâches finalisées en avance, en retard ou dans les temps): Si les dates de début et fin prévisionnelles et la date de début et de fin réelles sont complétées. Sur le planning  il sera possible de visualiser si la tâche a été finalisée en avance ou non en fonction du type de représentation graphique</t>
    </r>
  </si>
  <si>
    <r>
      <t xml:space="preserve">Pour chaque tâche, compléter les dates de début </t>
    </r>
    <r>
      <rPr>
        <b/>
        <sz val="11"/>
        <color rgb="FF213343"/>
        <rFont val="Calibri"/>
        <family val="2"/>
        <scheme val="minor"/>
      </rPr>
      <t>ET</t>
    </r>
    <r>
      <rPr>
        <sz val="11"/>
        <color rgb="FF213343"/>
        <rFont val="Calibri"/>
        <family val="2"/>
        <scheme val="minor"/>
      </rPr>
      <t xml:space="preserve"> de fin prévisionnelles au format (XX/XX/20XX). La durée prévisionnelle se calcule alors automatiquement. Si la date de début prévisionnelle est postérieure à la date de fin prévisionnelle, une "erreur de date" sera alors affichée dans la colonne "État d'avancement". Sur le planning, les dates prévisionnelles se colorent.</t>
    </r>
  </si>
  <si>
    <t>Pour chaque tâche, compléter les dates de début et de fin réelles au format (XX/XX/20XX). Si la date de début réelle est postérieure à la date de fin réelle, une "erreur de date" sera alors affichée dans la colonne "État d'avancement". Le planning se met à jour en fonction de l'avancement réelle (avance ou retard).</t>
  </si>
  <si>
    <t>La représentation visuelle du planning est faites selon 5 catégories:
Les week-end et jour fériés sont représentés sur le planning
En fonction du type de représentation graphique, il est possible de déterminer si une tâche a commencé/ s'est terminée en avance ou en retard ou est conforme au prévisionnel</t>
  </si>
  <si>
    <r>
      <t xml:space="preserve">Pour réinitialiser le rétroplanning:
- effacer le nom de l'entreprise, du projet et du chef de projet
- effacer les dates de début et de fin prévisionnelles du projet
- effacer les noms des tâches et les responsables
- effacer les dates de début et de fin prévisionnelles et réelles des tâches
</t>
    </r>
    <r>
      <rPr>
        <b/>
        <sz val="11"/>
        <color rgb="FF213343"/>
        <rFont val="Calibri"/>
        <family val="2"/>
        <scheme val="minor"/>
      </rPr>
      <t>Ne pas effacer les dates du planning et les colonnes  "Durée prévisionnelle" et "État d'avancement". Les informations y seront effacées automatiquement.</t>
    </r>
  </si>
  <si>
    <t>Service des curatelles SRG</t>
  </si>
  <si>
    <t>Création de l'association</t>
  </si>
  <si>
    <t>-</t>
  </si>
  <si>
    <t>Statuts</t>
  </si>
  <si>
    <t>Approbation par les communes en assemblées/conseil général</t>
  </si>
  <si>
    <t>Tous</t>
  </si>
  <si>
    <t>Transmission des statuts définitifs aux communes et à la Préfecture</t>
  </si>
  <si>
    <t>Prescilia</t>
  </si>
  <si>
    <t>Envoi au SCom pour approbation par le Conseil d'Etat</t>
  </si>
  <si>
    <t>Envoi au SCom pour examen préalable</t>
  </si>
  <si>
    <t>Assemblée constitutive</t>
  </si>
  <si>
    <t>Approbation du budget, par les communes en assemblées/conseil général</t>
  </si>
  <si>
    <t xml:space="preserve">Remarques : </t>
  </si>
  <si>
    <t>Lorsqu'une association de commune est déjà formée, elle doit transmettre les budgets aux communes membres jusqu'au 31.20 de l'année qui précède l'exercice, selon l'art. 8 al. 3 LFCo - RSF 140.6 (mail du Scom, 12.07.2023/IS)</t>
  </si>
  <si>
    <t>Informer la Préfecture de la date et convenir des modalités. Le Préfet tiendra l'assemblée</t>
  </si>
  <si>
    <t>Isabelle</t>
  </si>
  <si>
    <t>Définition de l'ordre du jour (OJ)</t>
  </si>
  <si>
    <t>Parution de l'ordre du jour (OJ) dans la Feuille officielle (FO), min. 20 jours avant l'AC</t>
  </si>
  <si>
    <t>Comité, assemblée et commission financière</t>
  </si>
  <si>
    <t>Transmission des organes constitués, pour enregistrement au SCom</t>
  </si>
  <si>
    <t>Règlement des finances</t>
  </si>
  <si>
    <t>Préavis de la commission financière</t>
  </si>
  <si>
    <t>Adoption par l'assemblée des délégués</t>
  </si>
  <si>
    <t xml:space="preserve">* 2 exemplaires signés du règlement des finances, l'extrait du PV de l'assemblée des délégués, la publication de la FO et l'éventuel recours ou référendum </t>
  </si>
  <si>
    <t>Transmission de documents* à la DIAF pour approbation (art. 148 al. 2 LCo)</t>
  </si>
  <si>
    <t>Parution dans la Feuille officielle (FO) (60 jours) pour référendum facultatitf (art. 123d al. 1 let. C LCo). Attention aux féries.</t>
  </si>
  <si>
    <t>Annonce à la Feuille officielle (FO) (60 jours) pour référendum facultatitf (art. 123d al. 1 let. C LCo). Attention aux féries.</t>
  </si>
  <si>
    <t>Jusqu'à l'adoption du règlement des finances en assemblée, ce sont les seuils par défaut, prévus par l'annexe de l'OFCo qui s'appliquent (art. 33 al. 2 OFCo)</t>
  </si>
  <si>
    <t>Règlement d'exécution des finances</t>
  </si>
  <si>
    <t>Adoption par le comité de direction (non soumis à l'approbation du canton, du SCom ou de l'assemblée)</t>
  </si>
  <si>
    <t>Secrétariat et comptabilité</t>
  </si>
  <si>
    <t>Rétribution du comité, du·de la secrétaire-caissier·ère et de la commission financière</t>
  </si>
  <si>
    <t>Ouverture des comptes dans le système comptable</t>
  </si>
  <si>
    <t>Préparation de l'assemblée constitutive : PowerPoint et envoi au Préfet</t>
  </si>
  <si>
    <t>Préparation du fichier des vacations</t>
  </si>
  <si>
    <t>Ouverture d'un compte bancaire (BCF ?) avec des documents**</t>
  </si>
  <si>
    <t>** statuts signés, copie des PV des assemblées/conseil général, copie du PV de l'assemblée constitutive. Madame Bifrare à la BCF.</t>
  </si>
  <si>
    <t>Commission financière</t>
  </si>
  <si>
    <t xml:space="preserve">Choix d'une fiduciaure </t>
  </si>
  <si>
    <t xml:space="preserve">Budget 2024 : émolument Scom et Conseil d'Etat, au max. CHF 1'000.-- </t>
  </si>
  <si>
    <t>Collaborateur·trice·s</t>
  </si>
  <si>
    <t>Information aux collaborateurs</t>
  </si>
  <si>
    <t>Etablissement des avenants aux contrats de travail</t>
  </si>
  <si>
    <t>L’association ne sera constituée que lorsqu’elle aura acquis la personnalité morale/juridique par la publication dans la Feuille officielle (FO) de l’arrêté d’approbation des statuts par le Conseil d’Etat (art. 109bis al. 2 LCo) et lorsque le délai de recours de 30 jours sera échu sans qu’un recours ne soit déposé. Avant cela, l’association de communes ne peut pas engager de personnel.</t>
  </si>
  <si>
    <t>Dissolution de la convention
-	La convention régissant l’entente intercommunale ne prévoit pas le cas de figure de l’association de commune créée en remplacement de l’entente intercommunale.
-	Il conviendrait d’ajouter un article aux statuts qui règle ce cas (mail SCom, 27.07.23, IS) mais vu le stade avancé de la procédure d’approbation des statuts de l’association et du fait qu’une entente intercommunale repose sur une base conventionnelle qui dépend simplement de la volonté des communes membres de l’entente, il est aussi possible que les communes décident en consensus que l’association remplace l’entente intercommunale, sans qu’il ne soit nécessaire de le préciser dans les statuts. 
o	L’entente a été faite sur une base conventionnelle ainsi sa dissolution se fait entre les communes membres sans que nous devions l’annoncer autre part.</t>
  </si>
  <si>
    <t>Parution dans la Feuille officielle (FO) (30 jours). Attention aux féries.</t>
  </si>
  <si>
    <t>Annonce à la Feuille officielle (FO) (30 jours), par la Chancellerie. Attention aux féries.</t>
  </si>
  <si>
    <t>Eventuel recours de 30 jours</t>
  </si>
  <si>
    <t>Convoquer l'assemblée constitutive</t>
  </si>
  <si>
    <t xml:space="preserve">Convoquer l'assemblée des délégués </t>
  </si>
  <si>
    <t xml:space="preserve">Signature par toutes les communes et transmission, accompagnés des PV </t>
  </si>
  <si>
    <t>Entreprise :</t>
  </si>
  <si>
    <t>Nom du projet :</t>
  </si>
  <si>
    <t>Chef de projet :</t>
  </si>
  <si>
    <t>Date du jour :</t>
  </si>
  <si>
    <t>Tâches à accomplir</t>
  </si>
  <si>
    <t>Définition du nombre de voix par commune</t>
  </si>
  <si>
    <t>Vérification des assurances sociales</t>
  </si>
  <si>
    <t>Guillaume</t>
  </si>
  <si>
    <t>Préparation de l'assemblée constitutive : mise à jour du PowerPoint si besoinn</t>
  </si>
  <si>
    <t>Préparation de l'assemblée constitutive : en attente du retour du Préfet pour le PowerPoint</t>
  </si>
  <si>
    <t>Préparation du pré-PV</t>
  </si>
  <si>
    <t>Date début prévue</t>
  </si>
  <si>
    <t>Date fin prévue</t>
  </si>
  <si>
    <t>Durée prévue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</si>
</sst>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43" formatCode="_-* #,##0.00_-;\-* #,##0.00_-;_-* &quot;-&quot;??_-;_-@_-"/>
    <numFmt numFmtId="164" formatCode="dd/mm/yy;@"/>
    <numFmt numFmtId="165" formatCode="#,##0_ ;\-#,##0\ "/>
  </numFmts>
  <fonts count="31">
    <font>
      <sz val="11"/>
      <color theme="1"/>
      <name val="Calibri"/>
      <family val="2"/>
      <scheme val="minor"/>
    </font>
    <font>
      <sz val="11"/>
      <color rgb="FF213343"/>
      <name val="Calibri"/>
      <family val="2"/>
      <scheme val="minor"/>
    </font>
    <font>
      <b/>
      <sz val="11"/>
      <color rgb="FF213343"/>
      <name val="Calibri"/>
      <family val="2"/>
      <scheme val="minor"/>
    </font>
    <font>
      <b/>
      <sz val="11"/>
      <color theme="1"/>
      <name val="Calibri"/>
      <family val="2"/>
      <scheme val="minor"/>
    </font>
    <font>
      <b/>
      <sz val="11"/>
      <color rgb="FF0FBFBF"/>
      <name val="Calibri"/>
      <family val="2"/>
      <scheme val="minor"/>
    </font>
    <font>
      <b/>
      <sz val="24"/>
      <color rgb="FF44546A"/>
      <name val="Calibri"/>
      <family val="2"/>
      <scheme val="minor"/>
    </font>
    <font>
      <sz val="10"/>
      <color theme="1"/>
      <name val="Aptos"/>
      <family val="2"/>
    </font>
    <font>
      <b/>
      <sz val="22"/>
      <color rgb="FF44546A"/>
      <name val="Aptos"/>
      <family val="2"/>
    </font>
    <font>
      <b/>
      <sz val="36"/>
      <color rgb="FFFF5C35"/>
      <name val="Aptos"/>
      <family val="2"/>
    </font>
    <font>
      <sz val="11"/>
      <color theme="1"/>
      <name val="Aptos"/>
      <family val="2"/>
    </font>
    <font>
      <b/>
      <sz val="12"/>
      <color rgb="FFFF5C35"/>
      <name val="Aptos"/>
      <family val="2"/>
    </font>
    <font>
      <sz val="12"/>
      <color rgb="FF213343"/>
      <name val="Aptos"/>
      <family val="2"/>
    </font>
    <font>
      <b/>
      <i/>
      <sz val="12"/>
      <color rgb="FF0FBFBF"/>
      <name val="Aptos"/>
      <family val="2"/>
    </font>
    <font>
      <b/>
      <sz val="10"/>
      <color rgb="FF213343"/>
      <name val="Aptos"/>
      <family val="2"/>
    </font>
    <font>
      <sz val="10"/>
      <color rgb="FF213343"/>
      <name val="Aptos"/>
      <family val="2"/>
    </font>
    <font>
      <b/>
      <sz val="12"/>
      <color rgb="FF213343"/>
      <name val="Aptos"/>
      <family val="2"/>
    </font>
    <font>
      <b/>
      <i/>
      <sz val="10"/>
      <color rgb="FFF62D71"/>
      <name val="Aptos"/>
      <family val="2"/>
    </font>
    <font>
      <b/>
      <i/>
      <sz val="10"/>
      <color rgb="FFFF5C35"/>
      <name val="Aptos"/>
      <family val="2"/>
    </font>
    <font>
      <sz val="14"/>
      <color rgb="FF213343"/>
      <name val="Aptos"/>
      <family val="2"/>
    </font>
    <font>
      <b/>
      <sz val="11"/>
      <color rgb="FF213343"/>
      <name val="Aptos"/>
      <family val="2"/>
    </font>
    <font>
      <sz val="11"/>
      <color rgb="FF213343"/>
      <name val="Aptos"/>
      <family val="2"/>
    </font>
    <font>
      <b/>
      <i/>
      <sz val="11"/>
      <color rgb="FF213343"/>
      <name val="Aptos"/>
      <family val="2"/>
    </font>
    <font>
      <sz val="11"/>
      <color theme="1"/>
      <name val="Calibri"/>
      <family val="2"/>
      <scheme val="minor"/>
    </font>
    <font>
      <sz val="11"/>
      <color theme="0"/>
      <name val="Calibri"/>
      <family val="2"/>
      <scheme val="minor"/>
    </font>
    <font>
      <sz val="11"/>
      <color theme="8" tint="-0.499984740745262"/>
      <name val="Calibri"/>
      <family val="2"/>
      <scheme val="minor"/>
    </font>
    <font>
      <u/>
      <sz val="11"/>
      <color indexed="12"/>
      <name val="Arial"/>
      <family val="2"/>
    </font>
    <font>
      <sz val="11"/>
      <name val="Calibri"/>
      <family val="2"/>
      <scheme val="minor"/>
    </font>
    <font>
      <sz val="10"/>
      <color theme="0"/>
      <name val="Calibri"/>
      <family val="2"/>
      <scheme val="minor"/>
    </font>
    <font>
      <b/>
      <sz val="22"/>
      <color theme="8" tint="-0.499984740745262"/>
      <name val="Calibri Light"/>
      <family val="2"/>
      <scheme val="major"/>
    </font>
    <font>
      <sz val="14"/>
      <color theme="8" tint="-0.499984740745262"/>
      <name val="Calibri"/>
      <family val="2"/>
      <scheme val="minor"/>
    </font>
    <font>
      <sz val="16"/>
      <color theme="8" tint="-0.499984740745262"/>
      <name val="Calibri"/>
      <family val="2"/>
      <scheme val="minor"/>
    </font>
  </fonts>
  <fills count="10">
    <fill>
      <patternFill patternType="none"/>
    </fill>
    <fill>
      <patternFill patternType="gray125"/>
    </fill>
    <fill>
      <patternFill patternType="solid">
        <fgColor theme="0"/>
        <bgColor indexed="64"/>
      </patternFill>
    </fill>
    <fill>
      <patternFill patternType="solid">
        <fgColor rgb="FF0FBFBF"/>
        <bgColor indexed="64"/>
      </patternFill>
    </fill>
    <fill>
      <patternFill patternType="lightUp">
        <bgColor rgb="FFF62D71"/>
      </patternFill>
    </fill>
    <fill>
      <patternFill patternType="lightUp"/>
    </fill>
    <fill>
      <patternFill patternType="gray0625"/>
    </fill>
    <fill>
      <patternFill patternType="lightVertical"/>
    </fill>
    <fill>
      <patternFill patternType="solid">
        <fgColor rgb="FFFFFF00"/>
        <bgColor indexed="64"/>
      </patternFill>
    </fill>
    <fill>
      <patternFill patternType="solid">
        <fgColor theme="1" tint="0.34998626667073579"/>
        <bgColor indexed="64"/>
      </patternFill>
    </fill>
  </fills>
  <borders count="38">
    <border>
      <left/>
      <right/>
      <top/>
      <bottom/>
      <diagonal/>
    </border>
    <border>
      <left style="thin">
        <color rgb="FF213343"/>
      </left>
      <right style="thin">
        <color rgb="FF213343"/>
      </right>
      <top style="thin">
        <color rgb="FF213343"/>
      </top>
      <bottom style="thin">
        <color rgb="FF213343"/>
      </bottom>
      <diagonal/>
    </border>
    <border>
      <left style="thin">
        <color rgb="FF213343"/>
      </left>
      <right style="thin">
        <color rgb="FF213343"/>
      </right>
      <top style="medium">
        <color rgb="FF213343"/>
      </top>
      <bottom style="medium">
        <color rgb="FF213343"/>
      </bottom>
      <diagonal/>
    </border>
    <border>
      <left style="thin">
        <color rgb="FF213343"/>
      </left>
      <right style="thin">
        <color rgb="FF213343"/>
      </right>
      <top/>
      <bottom style="thin">
        <color rgb="FF213343"/>
      </bottom>
      <diagonal/>
    </border>
    <border>
      <left style="thin">
        <color rgb="FF213343"/>
      </left>
      <right/>
      <top style="thin">
        <color rgb="FF213343"/>
      </top>
      <bottom style="thin">
        <color rgb="FF213343"/>
      </bottom>
      <diagonal/>
    </border>
    <border>
      <left/>
      <right style="thin">
        <color rgb="FF213343"/>
      </right>
      <top style="thin">
        <color rgb="FF213343"/>
      </top>
      <bottom style="thin">
        <color rgb="FF213343"/>
      </bottom>
      <diagonal/>
    </border>
    <border>
      <left style="medium">
        <color rgb="FFFF5C35"/>
      </left>
      <right/>
      <top style="medium">
        <color rgb="FFFF5C35"/>
      </top>
      <bottom style="medium">
        <color rgb="FFFF5C35"/>
      </bottom>
      <diagonal/>
    </border>
    <border>
      <left/>
      <right/>
      <top style="medium">
        <color rgb="FFFF5C35"/>
      </top>
      <bottom style="medium">
        <color rgb="FFFF5C35"/>
      </bottom>
      <diagonal/>
    </border>
    <border>
      <left style="medium">
        <color rgb="FFFF5C35"/>
      </left>
      <right/>
      <top/>
      <bottom/>
      <diagonal/>
    </border>
    <border>
      <left/>
      <right style="medium">
        <color rgb="FFFF5C35"/>
      </right>
      <top/>
      <bottom/>
      <diagonal/>
    </border>
    <border>
      <left style="medium">
        <color rgb="FFFF5C35"/>
      </left>
      <right/>
      <top/>
      <bottom style="medium">
        <color rgb="FFFF5C35"/>
      </bottom>
      <diagonal/>
    </border>
    <border>
      <left/>
      <right/>
      <top/>
      <bottom style="medium">
        <color rgb="FFFF5C35"/>
      </bottom>
      <diagonal/>
    </border>
    <border>
      <left/>
      <right style="medium">
        <color rgb="FFFF5C35"/>
      </right>
      <top/>
      <bottom style="medium">
        <color rgb="FFFF5C35"/>
      </bottom>
      <diagonal/>
    </border>
    <border>
      <left style="thin">
        <color indexed="64"/>
      </left>
      <right style="thin">
        <color indexed="64"/>
      </right>
      <top style="thin">
        <color indexed="64"/>
      </top>
      <bottom style="thin">
        <color indexed="64"/>
      </bottom>
      <diagonal/>
    </border>
    <border>
      <left/>
      <right/>
      <top style="medium">
        <color rgb="FFFF5C35"/>
      </top>
      <bottom style="medium">
        <color rgb="FF213343"/>
      </bottom>
      <diagonal/>
    </border>
    <border>
      <left style="medium">
        <color rgb="FF0FBFBF"/>
      </left>
      <right style="thin">
        <color rgb="FF213343"/>
      </right>
      <top style="medium">
        <color rgb="FF0FBFBF"/>
      </top>
      <bottom style="medium">
        <color rgb="FF0FBFBF"/>
      </bottom>
      <diagonal/>
    </border>
    <border>
      <left style="thin">
        <color rgb="FF213343"/>
      </left>
      <right style="thin">
        <color rgb="FF213343"/>
      </right>
      <top style="medium">
        <color rgb="FF0FBFBF"/>
      </top>
      <bottom style="medium">
        <color rgb="FF0FBFBF"/>
      </bottom>
      <diagonal/>
    </border>
    <border>
      <left style="thin">
        <color rgb="FF213343"/>
      </left>
      <right style="medium">
        <color rgb="FF0FBFBF"/>
      </right>
      <top style="medium">
        <color rgb="FF0FBFBF"/>
      </top>
      <bottom style="medium">
        <color rgb="FF0FBFBF"/>
      </bottom>
      <diagonal/>
    </border>
    <border>
      <left style="medium">
        <color rgb="FF0FBFBF"/>
      </left>
      <right style="thin">
        <color rgb="FF213343"/>
      </right>
      <top style="thin">
        <color rgb="FF213343"/>
      </top>
      <bottom style="thin">
        <color rgb="FF213343"/>
      </bottom>
      <diagonal/>
    </border>
    <border>
      <left style="thin">
        <color rgb="FF213343"/>
      </left>
      <right style="medium">
        <color rgb="FF0FBFBF"/>
      </right>
      <top style="thin">
        <color rgb="FF213343"/>
      </top>
      <bottom style="thin">
        <color rgb="FF213343"/>
      </bottom>
      <diagonal/>
    </border>
    <border>
      <left style="medium">
        <color rgb="FF0FBFBF"/>
      </left>
      <right style="thin">
        <color rgb="FF213343"/>
      </right>
      <top/>
      <bottom style="thin">
        <color rgb="FF213343"/>
      </bottom>
      <diagonal/>
    </border>
    <border>
      <left style="thin">
        <color rgb="FF213343"/>
      </left>
      <right style="medium">
        <color rgb="FF0FBFBF"/>
      </right>
      <top/>
      <bottom style="thin">
        <color rgb="FF213343"/>
      </bottom>
      <diagonal/>
    </border>
    <border>
      <left style="medium">
        <color rgb="FF0FBFBF"/>
      </left>
      <right style="thin">
        <color rgb="FF213343"/>
      </right>
      <top style="thin">
        <color rgb="FF213343"/>
      </top>
      <bottom style="medium">
        <color rgb="FF0FBFBF"/>
      </bottom>
      <diagonal/>
    </border>
    <border>
      <left style="thin">
        <color rgb="FF213343"/>
      </left>
      <right style="thin">
        <color rgb="FF213343"/>
      </right>
      <top style="thin">
        <color rgb="FF213343"/>
      </top>
      <bottom style="medium">
        <color rgb="FF0FBFBF"/>
      </bottom>
      <diagonal/>
    </border>
    <border>
      <left style="thin">
        <color rgb="FF213343"/>
      </left>
      <right style="medium">
        <color rgb="FF0FBFBF"/>
      </right>
      <top style="thin">
        <color rgb="FF213343"/>
      </top>
      <bottom style="medium">
        <color rgb="FF0FBFBF"/>
      </bottom>
      <diagonal/>
    </border>
    <border>
      <left style="medium">
        <color rgb="FF0FBFBF"/>
      </left>
      <right style="thin">
        <color rgb="FF213343"/>
      </right>
      <top style="thin">
        <color rgb="FF213343"/>
      </top>
      <bottom/>
      <diagonal/>
    </border>
    <border>
      <left/>
      <right/>
      <top style="thin">
        <color rgb="FF213343"/>
      </top>
      <bottom style="thin">
        <color rgb="FF213343"/>
      </bottom>
      <diagonal/>
    </border>
    <border>
      <left/>
      <right style="medium">
        <color rgb="FF0FBFBF"/>
      </right>
      <top style="thin">
        <color rgb="FF213343"/>
      </top>
      <bottom style="thin">
        <color rgb="FF213343"/>
      </bottom>
      <diagonal/>
    </border>
    <border>
      <left style="medium">
        <color rgb="FF213343"/>
      </left>
      <right/>
      <top style="medium">
        <color rgb="FF213343"/>
      </top>
      <bottom style="medium">
        <color rgb="FF213343"/>
      </bottom>
      <diagonal/>
    </border>
    <border>
      <left/>
      <right/>
      <top style="medium">
        <color rgb="FFFF5C35"/>
      </top>
      <bottom/>
      <diagonal/>
    </border>
    <border>
      <left/>
      <right style="medium">
        <color rgb="FFFF5C35"/>
      </right>
      <top style="medium">
        <color rgb="FFFF5C35"/>
      </top>
      <bottom/>
      <diagonal/>
    </border>
    <border>
      <left/>
      <right/>
      <top/>
      <bottom style="medium">
        <color rgb="FF213343"/>
      </bottom>
      <diagonal/>
    </border>
    <border>
      <left/>
      <right/>
      <top style="medium">
        <color rgb="FF213343"/>
      </top>
      <bottom style="thin">
        <color rgb="FF213343"/>
      </bottom>
      <diagonal/>
    </border>
    <border>
      <left/>
      <right style="thin">
        <color rgb="FF213343"/>
      </right>
      <top style="medium">
        <color rgb="FF213343"/>
      </top>
      <bottom style="thin">
        <color rgb="FF213343"/>
      </bottom>
      <diagonal/>
    </border>
    <border>
      <left style="thin">
        <color rgb="FF213343"/>
      </left>
      <right/>
      <top style="medium">
        <color rgb="FF213343"/>
      </top>
      <bottom style="thin">
        <color rgb="FF213343"/>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theme="8" tint="0.79998168889431442"/>
      </right>
      <top style="medium">
        <color theme="8"/>
      </top>
      <bottom/>
      <diagonal/>
    </border>
    <border>
      <left/>
      <right/>
      <top style="thin">
        <color theme="8"/>
      </top>
      <bottom style="medium">
        <color theme="8"/>
      </bottom>
      <diagonal/>
    </border>
  </borders>
  <cellStyleXfs count="13">
    <xf numFmtId="0" fontId="0" fillId="0" borderId="0"/>
    <xf numFmtId="0" fontId="24" fillId="0" borderId="0"/>
    <xf numFmtId="0" fontId="25" fillId="0" borderId="0" applyNumberFormat="0" applyFill="0" applyBorder="0" applyAlignment="0" applyProtection="0">
      <alignment vertical="top"/>
      <protection locked="0"/>
    </xf>
    <xf numFmtId="9" fontId="22" fillId="0" borderId="0" applyFont="0" applyFill="0" applyBorder="0" applyProtection="0">
      <alignment horizontal="center" vertical="center"/>
    </xf>
    <xf numFmtId="0" fontId="23" fillId="0" borderId="0"/>
    <xf numFmtId="43" fontId="22" fillId="0" borderId="35" applyFont="0" applyFill="0" applyAlignment="0" applyProtection="0"/>
    <xf numFmtId="0" fontId="28" fillId="0" borderId="0" applyNumberFormat="0" applyFill="0" applyBorder="0" applyAlignment="0" applyProtection="0"/>
    <xf numFmtId="0" fontId="29" fillId="0" borderId="0" applyNumberFormat="0" applyFill="0" applyAlignment="0" applyProtection="0"/>
    <xf numFmtId="0" fontId="30" fillId="0" borderId="37" applyNumberFormat="0" applyFill="0" applyProtection="0"/>
    <xf numFmtId="0" fontId="24" fillId="0" borderId="0" applyNumberFormat="0" applyFill="0" applyProtection="0">
      <alignment horizontal="right" vertical="center" indent="1"/>
    </xf>
    <xf numFmtId="14" fontId="24" fillId="0" borderId="0" applyFill="0" applyBorder="0">
      <alignment horizontal="center" vertical="center"/>
    </xf>
    <xf numFmtId="165" fontId="22" fillId="0" borderId="0" applyFont="0" applyFill="0" applyBorder="0" applyProtection="0">
      <alignment horizontal="center" vertical="center"/>
    </xf>
    <xf numFmtId="0" fontId="27" fillId="9" borderId="36" applyNumberFormat="0" applyProtection="0">
      <alignment horizontal="center" vertical="center"/>
    </xf>
  </cellStyleXfs>
  <cellXfs count="95">
    <xf numFmtId="0" fontId="0" fillId="0" borderId="0" xfId="0"/>
    <xf numFmtId="0" fontId="1" fillId="0" borderId="0" xfId="0" applyFont="1"/>
    <xf numFmtId="0" fontId="0" fillId="0" borderId="13" xfId="0" applyBorder="1" applyAlignment="1">
      <alignment horizontal="center" vertical="center"/>
    </xf>
    <xf numFmtId="14" fontId="0" fillId="0" borderId="13" xfId="0" applyNumberFormat="1" applyBorder="1" applyAlignment="1">
      <alignment horizontal="center" vertical="center"/>
    </xf>
    <xf numFmtId="0" fontId="4" fillId="0" borderId="15" xfId="0" applyFont="1" applyBorder="1" applyAlignment="1">
      <alignment horizontal="center"/>
    </xf>
    <xf numFmtId="0" fontId="4" fillId="0" borderId="18" xfId="0" applyFont="1" applyBorder="1" applyAlignment="1">
      <alignment horizontal="center" vertical="center"/>
    </xf>
    <xf numFmtId="0" fontId="4" fillId="0" borderId="20" xfId="0" applyFont="1" applyBorder="1" applyAlignment="1">
      <alignment horizontal="center" vertical="center"/>
    </xf>
    <xf numFmtId="0" fontId="4" fillId="0" borderId="22" xfId="0" applyFont="1" applyBorder="1" applyAlignment="1">
      <alignment horizontal="center" vertical="center"/>
    </xf>
    <xf numFmtId="0" fontId="4" fillId="0" borderId="25" xfId="0" applyFont="1" applyBorder="1" applyAlignment="1">
      <alignment horizontal="center" vertical="center"/>
    </xf>
    <xf numFmtId="164" fontId="8" fillId="2" borderId="0" xfId="0" applyNumberFormat="1" applyFont="1" applyFill="1" applyAlignment="1">
      <alignment horizontal="center" vertical="center"/>
    </xf>
    <xf numFmtId="0" fontId="8" fillId="2" borderId="0" xfId="0" applyFont="1" applyFill="1" applyAlignment="1">
      <alignment vertical="center"/>
    </xf>
    <xf numFmtId="0" fontId="9" fillId="0" borderId="0" xfId="0" applyFont="1"/>
    <xf numFmtId="164" fontId="13" fillId="0" borderId="0" xfId="0" applyNumberFormat="1" applyFont="1" applyAlignment="1">
      <alignment horizontal="right" vertical="center"/>
    </xf>
    <xf numFmtId="164" fontId="14" fillId="3" borderId="0" xfId="0" applyNumberFormat="1" applyFont="1" applyFill="1" applyAlignment="1">
      <alignment horizontal="center"/>
    </xf>
    <xf numFmtId="0" fontId="14" fillId="0" borderId="0" xfId="0" applyFont="1"/>
    <xf numFmtId="164" fontId="14" fillId="0" borderId="0" xfId="0" applyNumberFormat="1" applyFont="1" applyAlignment="1">
      <alignment vertical="center"/>
    </xf>
    <xf numFmtId="164" fontId="14" fillId="4" borderId="0" xfId="0" applyNumberFormat="1" applyFont="1" applyFill="1" applyAlignment="1">
      <alignment horizontal="center"/>
    </xf>
    <xf numFmtId="164" fontId="14" fillId="0" borderId="0" xfId="0" applyNumberFormat="1" applyFont="1"/>
    <xf numFmtId="164" fontId="14" fillId="5" borderId="0" xfId="0" applyNumberFormat="1" applyFont="1" applyFill="1" applyAlignment="1">
      <alignment horizontal="center"/>
    </xf>
    <xf numFmtId="0" fontId="9" fillId="6" borderId="0" xfId="0" applyFont="1" applyFill="1"/>
    <xf numFmtId="0" fontId="9" fillId="7" borderId="0" xfId="0" applyFont="1" applyFill="1"/>
    <xf numFmtId="164" fontId="18" fillId="0" borderId="0" xfId="0" applyNumberFormat="1" applyFont="1" applyAlignment="1">
      <alignment vertical="center"/>
    </xf>
    <xf numFmtId="164" fontId="18" fillId="0" borderId="0" xfId="0" applyNumberFormat="1" applyFont="1" applyAlignment="1">
      <alignment horizontal="center" vertical="center"/>
    </xf>
    <xf numFmtId="14" fontId="18" fillId="0" borderId="0" xfId="0" applyNumberFormat="1" applyFont="1" applyAlignment="1">
      <alignment vertical="center"/>
    </xf>
    <xf numFmtId="0" fontId="13" fillId="0" borderId="2" xfId="0" applyFont="1" applyBorder="1" applyAlignment="1">
      <alignment horizontal="center" vertical="center"/>
    </xf>
    <xf numFmtId="164" fontId="13" fillId="0" borderId="2" xfId="0" applyNumberFormat="1" applyFont="1" applyBorder="1" applyAlignment="1">
      <alignment horizontal="center" vertical="center" wrapText="1"/>
    </xf>
    <xf numFmtId="0" fontId="13" fillId="3" borderId="2" xfId="0" applyFont="1" applyFill="1" applyBorder="1" applyAlignment="1">
      <alignment horizontal="center" vertical="center" wrapText="1"/>
    </xf>
    <xf numFmtId="164" fontId="20" fillId="0" borderId="3" xfId="0" applyNumberFormat="1" applyFont="1" applyBorder="1" applyAlignment="1">
      <alignment horizontal="center" vertical="center"/>
    </xf>
    <xf numFmtId="0" fontId="20" fillId="3" borderId="3" xfId="0" applyFont="1" applyFill="1" applyBorder="1" applyAlignment="1">
      <alignment horizontal="center" vertical="center"/>
    </xf>
    <xf numFmtId="164" fontId="20" fillId="0" borderId="1" xfId="0" applyNumberFormat="1" applyFont="1" applyBorder="1" applyAlignment="1">
      <alignment horizontal="center"/>
    </xf>
    <xf numFmtId="164" fontId="20" fillId="0" borderId="1" xfId="0" applyNumberFormat="1" applyFont="1" applyBorder="1" applyAlignment="1">
      <alignment horizontal="center" vertical="center"/>
    </xf>
    <xf numFmtId="0" fontId="20" fillId="0" borderId="1" xfId="0" applyFont="1" applyBorder="1" applyAlignment="1">
      <alignment horizontal="center" vertical="center"/>
    </xf>
    <xf numFmtId="0" fontId="20" fillId="0" borderId="3" xfId="0" applyFont="1" applyBorder="1" applyAlignment="1">
      <alignment horizontal="center" vertical="center"/>
    </xf>
    <xf numFmtId="0" fontId="20" fillId="0" borderId="0" xfId="0" applyFont="1"/>
    <xf numFmtId="164" fontId="20" fillId="0" borderId="0" xfId="0" applyNumberFormat="1" applyFont="1" applyAlignment="1">
      <alignment horizontal="center"/>
    </xf>
    <xf numFmtId="14" fontId="20" fillId="0" borderId="0" xfId="0" applyNumberFormat="1" applyFont="1" applyAlignment="1">
      <alignment horizontal="center"/>
    </xf>
    <xf numFmtId="164" fontId="20" fillId="0" borderId="0" xfId="0" applyNumberFormat="1" applyFont="1"/>
    <xf numFmtId="0" fontId="20" fillId="0" borderId="4" xfId="0" applyFont="1" applyBorder="1" applyAlignment="1">
      <alignment horizontal="left" vertical="center" wrapText="1"/>
    </xf>
    <xf numFmtId="0" fontId="20" fillId="8" borderId="4" xfId="0" applyFont="1" applyFill="1" applyBorder="1" applyAlignment="1">
      <alignment horizontal="left" vertical="center" wrapText="1"/>
    </xf>
    <xf numFmtId="0" fontId="9" fillId="0" borderId="4" xfId="0" applyFont="1" applyBorder="1" applyAlignment="1">
      <alignment horizontal="left" wrapText="1"/>
    </xf>
    <xf numFmtId="0" fontId="6" fillId="0" borderId="4" xfId="0" applyFont="1" applyBorder="1" applyAlignment="1">
      <alignment horizontal="left" wrapText="1"/>
    </xf>
    <xf numFmtId="0" fontId="20" fillId="0" borderId="0" xfId="0" applyFont="1" applyAlignment="1">
      <alignment wrapText="1"/>
    </xf>
    <xf numFmtId="0" fontId="10" fillId="2" borderId="8" xfId="0" applyFont="1" applyFill="1" applyBorder="1" applyAlignment="1">
      <alignment horizontal="right" vertical="center" wrapText="1"/>
    </xf>
    <xf numFmtId="0" fontId="15" fillId="2" borderId="8" xfId="0" applyFont="1" applyFill="1" applyBorder="1" applyAlignment="1">
      <alignment horizontal="right" vertical="center" wrapText="1"/>
    </xf>
    <xf numFmtId="0" fontId="10" fillId="2" borderId="10" xfId="0" applyFont="1" applyFill="1" applyBorder="1" applyAlignment="1">
      <alignment horizontal="right" vertical="center" wrapText="1"/>
    </xf>
    <xf numFmtId="0" fontId="21" fillId="0" borderId="0" xfId="0" applyFont="1" applyAlignment="1">
      <alignment horizontal="left" vertical="center" wrapText="1"/>
    </xf>
    <xf numFmtId="164" fontId="11" fillId="0" borderId="11" xfId="0" applyNumberFormat="1" applyFont="1" applyBorder="1" applyAlignment="1">
      <alignment vertical="center"/>
    </xf>
    <xf numFmtId="164" fontId="11" fillId="0" borderId="12" xfId="0" applyNumberFormat="1" applyFont="1" applyBorder="1" applyAlignment="1">
      <alignment vertical="center"/>
    </xf>
    <xf numFmtId="164" fontId="11" fillId="2" borderId="0" xfId="0" applyNumberFormat="1" applyFont="1" applyFill="1" applyAlignment="1">
      <alignment vertical="center"/>
    </xf>
    <xf numFmtId="164" fontId="11" fillId="2" borderId="9" xfId="0" applyNumberFormat="1" applyFont="1" applyFill="1" applyBorder="1" applyAlignment="1">
      <alignment vertical="center"/>
    </xf>
    <xf numFmtId="0" fontId="7" fillId="2" borderId="6" xfId="0" applyFont="1" applyFill="1" applyBorder="1" applyAlignment="1">
      <alignment vertical="center"/>
    </xf>
    <xf numFmtId="0" fontId="7" fillId="2" borderId="7" xfId="0" applyFont="1" applyFill="1" applyBorder="1" applyAlignment="1">
      <alignment vertical="center"/>
    </xf>
    <xf numFmtId="14" fontId="11" fillId="0" borderId="29" xfId="0" applyNumberFormat="1" applyFont="1" applyBorder="1" applyAlignment="1">
      <alignment vertical="center"/>
    </xf>
    <xf numFmtId="14" fontId="11" fillId="0" borderId="30" xfId="0" applyNumberFormat="1" applyFont="1" applyBorder="1" applyAlignment="1">
      <alignment vertical="center"/>
    </xf>
    <xf numFmtId="14" fontId="12" fillId="0" borderId="0" xfId="0" applyNumberFormat="1" applyFont="1" applyAlignment="1">
      <alignment vertical="center"/>
    </xf>
    <xf numFmtId="14" fontId="12" fillId="0" borderId="9" xfId="0" applyNumberFormat="1" applyFont="1" applyBorder="1" applyAlignment="1">
      <alignment vertical="center"/>
    </xf>
    <xf numFmtId="14" fontId="11" fillId="0" borderId="0" xfId="0" applyNumberFormat="1" applyFont="1" applyAlignment="1">
      <alignment vertical="center"/>
    </xf>
    <xf numFmtId="14" fontId="11" fillId="0" borderId="9" xfId="0" applyNumberFormat="1" applyFont="1" applyBorder="1" applyAlignment="1">
      <alignment vertical="center"/>
    </xf>
    <xf numFmtId="164" fontId="11" fillId="0" borderId="0" xfId="0" applyNumberFormat="1" applyFont="1" applyAlignment="1">
      <alignment vertical="center"/>
    </xf>
    <xf numFmtId="164" fontId="11" fillId="0" borderId="9" xfId="0" applyNumberFormat="1" applyFont="1" applyBorder="1" applyAlignment="1">
      <alignment vertical="center"/>
    </xf>
    <xf numFmtId="0" fontId="13" fillId="0" borderId="28" xfId="0" applyFont="1" applyBorder="1" applyAlignment="1">
      <alignment horizontal="center" vertical="center" wrapText="1"/>
    </xf>
    <xf numFmtId="0" fontId="19" fillId="0" borderId="34" xfId="0" applyFont="1" applyBorder="1" applyAlignment="1">
      <alignment horizontal="left" vertical="center" wrapText="1"/>
    </xf>
    <xf numFmtId="0" fontId="19" fillId="0" borderId="4" xfId="0" applyFont="1" applyBorder="1" applyAlignment="1">
      <alignment horizontal="left" vertical="center" wrapText="1"/>
    </xf>
    <xf numFmtId="164" fontId="13" fillId="0" borderId="2" xfId="0" applyNumberFormat="1" applyFont="1" applyBorder="1" applyAlignment="1">
      <alignment horizontal="center" vertical="center" textRotation="90"/>
    </xf>
    <xf numFmtId="0" fontId="20" fillId="0" borderId="3" xfId="0" applyFont="1" applyBorder="1"/>
    <xf numFmtId="0" fontId="20" fillId="0" borderId="1" xfId="0" applyFont="1" applyBorder="1"/>
    <xf numFmtId="0" fontId="16" fillId="2" borderId="31" xfId="0" applyFont="1" applyFill="1" applyBorder="1" applyAlignment="1">
      <alignment horizontal="center" vertical="center"/>
    </xf>
    <xf numFmtId="0" fontId="17" fillId="2" borderId="14" xfId="0" applyFont="1" applyFill="1" applyBorder="1" applyAlignment="1">
      <alignment horizontal="center" vertical="center"/>
    </xf>
    <xf numFmtId="0" fontId="19" fillId="0" borderId="26" xfId="0" applyFont="1" applyBorder="1" applyAlignment="1">
      <alignment horizontal="center" vertical="center"/>
    </xf>
    <xf numFmtId="0" fontId="19" fillId="0" borderId="5" xfId="0" applyFont="1" applyBorder="1" applyAlignment="1">
      <alignment horizontal="center" vertical="center"/>
    </xf>
    <xf numFmtId="0" fontId="26" fillId="0" borderId="0" xfId="1" applyFont="1" applyAlignment="1">
      <alignment horizontal="left" vertical="center"/>
    </xf>
    <xf numFmtId="0" fontId="20" fillId="0" borderId="26" xfId="0" applyFont="1" applyBorder="1" applyAlignment="1">
      <alignment horizontal="center" vertical="center"/>
    </xf>
    <xf numFmtId="0" fontId="20" fillId="0" borderId="5" xfId="0" applyFont="1" applyBorder="1" applyAlignment="1">
      <alignment horizontal="center" vertical="center"/>
    </xf>
    <xf numFmtId="0" fontId="26" fillId="0" borderId="0" xfId="9" applyFont="1" applyAlignment="1">
      <alignment horizontal="center" vertical="center"/>
    </xf>
    <xf numFmtId="0" fontId="19" fillId="0" borderId="32" xfId="0" applyFont="1" applyBorder="1" applyAlignment="1">
      <alignment horizontal="center" vertical="center"/>
    </xf>
    <xf numFmtId="0" fontId="19" fillId="0" borderId="33" xfId="0" applyFont="1" applyBorder="1" applyAlignment="1">
      <alignment horizontal="center" vertical="center"/>
    </xf>
    <xf numFmtId="0" fontId="1" fillId="0" borderId="23" xfId="0" applyFont="1" applyBorder="1" applyAlignment="1">
      <alignment horizontal="left" vertical="top" wrapText="1"/>
    </xf>
    <xf numFmtId="0" fontId="1" fillId="0" borderId="24" xfId="0" applyFont="1" applyBorder="1" applyAlignment="1">
      <alignment horizontal="left" vertical="top" wrapText="1"/>
    </xf>
    <xf numFmtId="0" fontId="1" fillId="0" borderId="1"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 xfId="0" applyFont="1" applyBorder="1" applyAlignment="1">
      <alignment horizontal="center" vertical="center"/>
    </xf>
    <xf numFmtId="0" fontId="1" fillId="0" borderId="19" xfId="0" applyFont="1" applyBorder="1" applyAlignment="1">
      <alignment horizontal="center" vertical="center"/>
    </xf>
    <xf numFmtId="0" fontId="1" fillId="0" borderId="4" xfId="0" applyFont="1" applyBorder="1" applyAlignment="1">
      <alignment horizontal="left" vertical="center" wrapText="1"/>
    </xf>
    <xf numFmtId="0" fontId="1" fillId="0" borderId="26" xfId="0" applyFont="1" applyBorder="1" applyAlignment="1">
      <alignment horizontal="left" vertical="center" wrapText="1"/>
    </xf>
    <xf numFmtId="0" fontId="1" fillId="0" borderId="27" xfId="0" applyFont="1" applyBorder="1" applyAlignment="1">
      <alignment horizontal="left" vertical="center" wrapText="1"/>
    </xf>
    <xf numFmtId="0" fontId="5" fillId="0" borderId="0" xfId="0" applyFont="1" applyAlignment="1">
      <alignment horizontal="center" vertical="center"/>
    </xf>
    <xf numFmtId="0" fontId="4" fillId="0" borderId="16" xfId="0" applyFont="1" applyBorder="1" applyAlignment="1">
      <alignment horizontal="center"/>
    </xf>
    <xf numFmtId="0" fontId="4" fillId="0" borderId="17" xfId="0" applyFont="1" applyBorder="1" applyAlignment="1">
      <alignment horizontal="center"/>
    </xf>
    <xf numFmtId="0" fontId="1" fillId="0" borderId="1" xfId="0" applyFont="1" applyBorder="1" applyAlignment="1">
      <alignment horizontal="center"/>
    </xf>
    <xf numFmtId="0" fontId="1" fillId="0" borderId="19" xfId="0" applyFont="1" applyBorder="1" applyAlignment="1">
      <alignment horizontal="center"/>
    </xf>
    <xf numFmtId="0" fontId="1" fillId="0" borderId="3" xfId="0" applyFont="1" applyBorder="1" applyAlignment="1">
      <alignment horizontal="center"/>
    </xf>
    <xf numFmtId="0" fontId="1" fillId="0" borderId="21" xfId="0" applyFont="1" applyBorder="1" applyAlignment="1">
      <alignment horizontal="center"/>
    </xf>
    <xf numFmtId="0" fontId="1" fillId="0" borderId="1" xfId="0" applyFont="1" applyBorder="1" applyAlignment="1">
      <alignment horizontal="center" wrapText="1"/>
    </xf>
    <xf numFmtId="0" fontId="1" fillId="0" borderId="19" xfId="0" applyFont="1" applyBorder="1" applyAlignment="1">
      <alignment horizontal="center" wrapText="1"/>
    </xf>
    <xf numFmtId="0" fontId="3" fillId="0" borderId="13" xfId="0" applyFont="1" applyBorder="1" applyAlignment="1">
      <alignment horizontal="center" vertical="center"/>
    </xf>
  </cellXfs>
  <cellStyles count="13">
    <cellStyle name="Datum" xfId="10" xr:uid="{F169815E-F9DF-4AC5-A151-43B2183C35BF}"/>
    <cellStyle name="Lien hypertexte" xfId="2" builtinId="8" customBuiltin="1"/>
    <cellStyle name="Milliers [0] 2" xfId="11" xr:uid="{A4E1B48D-41EC-4DA8-9397-144FB64B1F9E}"/>
    <cellStyle name="Milliers 2" xfId="5" xr:uid="{56969A15-3E76-47A0-9CB6-BB5D680759D0}"/>
    <cellStyle name="Normal" xfId="0" builtinId="0"/>
    <cellStyle name="Normal 2" xfId="1" xr:uid="{783C6187-BC50-47BA-AEE3-22D0EB2CE521}"/>
    <cellStyle name="Pourcentage 2" xfId="3" xr:uid="{73B8FCB1-56A4-491D-B5FA-C66D4CB274DE}"/>
    <cellStyle name="Titre 2" xfId="6" xr:uid="{36B44CAD-1C07-44D8-A236-CB5685BDE0C8}"/>
    <cellStyle name="Titre 1 2" xfId="7" xr:uid="{89243404-9CF9-4856-8AE4-568F49D75A5F}"/>
    <cellStyle name="Titre 2 2" xfId="8" xr:uid="{56D10374-12AC-4B7A-AA1B-1DA8D2CFE494}"/>
    <cellStyle name="Titre 3 2" xfId="9" xr:uid="{421EA827-F483-4F03-B609-553C4E280A66}"/>
    <cellStyle name="Titre 4 2" xfId="12" xr:uid="{37D11179-5023-4ABC-81CF-7B4D2964B4D8}"/>
    <cellStyle name="zHiddenText" xfId="4" xr:uid="{755452FE-E935-4FE7-86A7-C16F233E163C}"/>
  </cellStyles>
  <dxfs count="27">
    <dxf>
      <fill>
        <patternFill patternType="none">
          <bgColor auto="1"/>
        </patternFill>
      </fill>
      <border>
        <left style="thin">
          <color rgb="FFFF5C35"/>
        </left>
        <right style="thin">
          <color rgb="FFFF5C35"/>
        </right>
      </border>
    </dxf>
    <dxf>
      <fill>
        <patternFill patternType="gray0625"/>
      </fill>
    </dxf>
    <dxf>
      <fill>
        <patternFill>
          <bgColor rgb="FF0FBFBF"/>
        </patternFill>
      </fill>
    </dxf>
    <dxf>
      <fill>
        <patternFill patternType="lightVertical"/>
      </fill>
    </dxf>
    <dxf>
      <fill>
        <patternFill patternType="lightUp">
          <bgColor rgb="FFF62D71"/>
        </patternFill>
      </fill>
    </dxf>
    <dxf>
      <fill>
        <patternFill patternType="lightUp">
          <bgColor rgb="FFFFFFFF"/>
        </patternFill>
      </fill>
    </dxf>
    <dxf>
      <fill>
        <patternFill patternType="solid">
          <bgColor theme="5"/>
        </patternFill>
      </fill>
    </dxf>
    <dxf>
      <fill>
        <patternFill patternType="none">
          <bgColor auto="1"/>
        </patternFill>
      </fill>
      <border>
        <left style="thin">
          <color rgb="FFFF5C35"/>
        </left>
        <right style="thin">
          <color rgb="FFFF5C35"/>
        </right>
      </border>
    </dxf>
    <dxf>
      <fill>
        <patternFill>
          <bgColor rgb="FFFF5C35"/>
        </patternFill>
      </fill>
    </dxf>
    <dxf>
      <fill>
        <patternFill>
          <bgColor theme="0"/>
        </patternFill>
      </fill>
    </dxf>
    <dxf>
      <fill>
        <patternFill>
          <bgColor rgb="FF0FBFBF"/>
        </patternFill>
      </fill>
    </dxf>
    <dxf>
      <fill>
        <patternFill>
          <bgColor rgb="FFF62D71"/>
        </patternFill>
      </fill>
    </dxf>
    <dxf>
      <fill>
        <patternFill>
          <bgColor rgb="FF0FBFBF"/>
        </patternFill>
      </fill>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
      <border diagonalUp="0" diagonalDown="0">
        <left/>
        <right/>
        <top/>
        <bottom/>
        <vertical/>
        <horizontal/>
      </border>
    </dxf>
    <dxf>
      <border diagonalUp="0" diagonalDown="0">
        <left/>
        <right/>
        <top/>
        <bottom/>
        <vertical/>
        <horizontal/>
      </border>
    </dxf>
    <dxf>
      <fill>
        <patternFill patternType="none">
          <fgColor indexed="64"/>
          <bgColor auto="1"/>
        </patternFill>
      </fill>
      <border diagonalUp="0" diagonalDown="0">
        <left/>
        <right/>
        <top/>
        <bottom/>
        <vertical/>
        <horizontal/>
      </border>
    </dxf>
    <dxf>
      <font>
        <color theme="0"/>
      </font>
      <fill>
        <patternFill>
          <bgColor theme="1" tint="0.34998626667073579"/>
        </patternFill>
      </fill>
      <border diagonalUp="0" diagonalDown="0">
        <left/>
        <right/>
        <top/>
        <bottom/>
        <vertical/>
        <horizontal/>
      </border>
    </dxf>
    <dxf>
      <font>
        <color auto="1"/>
      </font>
      <fill>
        <patternFill>
          <bgColor theme="0" tint="-4.9989318521683403E-2"/>
        </patternFill>
      </fill>
      <border diagonalUp="0" diagonalDown="0">
        <left/>
        <right/>
        <top/>
        <bottom/>
        <vertical/>
        <horizontal/>
      </border>
    </dxf>
  </dxfs>
  <tableStyles count="2" defaultTableStyle="TableStyleMedium2" defaultPivotStyle="PivotStyleLight16">
    <tableStyle name="Gantt-Tabellenformat" pivot="0" count="5" xr9:uid="{97B489A8-A577-4C27-9B29-315DF911AAA9}">
      <tableStyleElement type="wholeTable" dxfId="26"/>
      <tableStyleElement type="headerRow" dxfId="25"/>
      <tableStyleElement type="firstRowStripe" dxfId="24"/>
      <tableStyleElement type="firstColumnStripe" dxfId="23"/>
      <tableStyleElement type="secondColumnStripe" dxfId="22"/>
    </tableStyle>
    <tableStyle name="Aufgabenliste" pivot="0" count="9" xr9:uid="{96E40512-622C-4961-8705-BA5044C2B695}">
      <tableStyleElement type="wholeTable" dxfId="21"/>
      <tableStyleElement type="headerRow" dxfId="20"/>
      <tableStyleElement type="totalRow" dxfId="19"/>
      <tableStyleElement type="firstColumn" dxfId="18"/>
      <tableStyleElement type="lastColumn" dxfId="17"/>
      <tableStyleElement type="firstRowStripe" dxfId="16"/>
      <tableStyleElement type="secondRowStripe" dxfId="15"/>
      <tableStyleElement type="firstColumnStripe" dxfId="14"/>
      <tableStyleElement type="secondColumnStripe" dxfId="13"/>
    </tableStyle>
  </tableStyles>
  <colors>
    <mruColors>
      <color rgb="FFFF5C35"/>
      <color rgb="FF0FBFBF"/>
      <color rgb="FF213343"/>
      <color rgb="FF44546A"/>
      <color rgb="FFF62D71"/>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Scroll" dx="22" fmlaLink="$F$1" horiz="1" max="365" noThreeD="1" page="10" val="200"/>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hubspot.fr"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35983</xdr:colOff>
          <xdr:row>0</xdr:row>
          <xdr:rowOff>0</xdr:rowOff>
        </xdr:from>
        <xdr:to>
          <xdr:col>7</xdr:col>
          <xdr:colOff>912283</xdr:colOff>
          <xdr:row>1</xdr:row>
          <xdr:rowOff>84667</xdr:rowOff>
        </xdr:to>
        <xdr:sp macro="" textlink="">
          <xdr:nvSpPr>
            <xdr:cNvPr id="2049" name="Scroll Bar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200024</xdr:colOff>
      <xdr:row>3</xdr:row>
      <xdr:rowOff>35393</xdr:rowOff>
    </xdr:to>
    <xdr:pic>
      <xdr:nvPicPr>
        <xdr:cNvPr id="2" name="Image 1">
          <a:hlinkClick xmlns:r="http://schemas.openxmlformats.org/officeDocument/2006/relationships" r:id="rId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a:stretch>
          <a:fillRect/>
        </a:stretch>
      </xdr:blipFill>
      <xdr:spPr>
        <a:xfrm>
          <a:off x="0" y="0"/>
          <a:ext cx="1724024" cy="606893"/>
        </a:xfrm>
        <a:prstGeom prst="rect">
          <a:avLst/>
        </a:prstGeom>
        <a:solidFill>
          <a:sysClr val="window" lastClr="FFFFFF"/>
        </a:solidFill>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9024E-B50D-4A39-847E-BF15C173D143}">
  <sheetPr codeName="Feuil1">
    <pageSetUpPr fitToPage="1"/>
  </sheetPr>
  <dimension ref="A1:AC88"/>
  <sheetViews>
    <sheetView showGridLines="0" tabSelected="1" zoomScale="90" zoomScaleNormal="90" workbookViewId="0">
      <pane xSplit="8" ySplit="10" topLeftCell="I29" activePane="bottomRight" state="frozen"/>
      <selection pane="topRight" activeCell="K1" sqref="K1"/>
      <selection pane="bottomLeft" activeCell="A11" sqref="A11"/>
      <selection pane="bottomRight" activeCell="F2" sqref="F2"/>
    </sheetView>
  </sheetViews>
  <sheetFormatPr baseColWidth="10" defaultRowHeight="15"/>
  <cols>
    <col min="1" max="1" width="85.7109375" style="41" customWidth="1"/>
    <col min="2" max="2" width="11.42578125" style="33"/>
    <col min="3" max="4" width="11.42578125" style="34" customWidth="1"/>
    <col min="5" max="5" width="11.42578125" style="35" customWidth="1"/>
    <col min="6" max="6" width="11.42578125" style="36" customWidth="1"/>
    <col min="7" max="7" width="11.42578125" style="34" customWidth="1"/>
    <col min="8" max="8" width="14.85546875" style="33" customWidth="1"/>
    <col min="9" max="29" width="3.7109375" style="33" bestFit="1" customWidth="1"/>
  </cols>
  <sheetData>
    <row r="1" spans="1:29" ht="15.75" thickBot="1">
      <c r="F1" s="36">
        <v>200</v>
      </c>
    </row>
    <row r="2" spans="1:29" ht="45.75" thickBot="1">
      <c r="A2" s="50" t="s">
        <v>23</v>
      </c>
      <c r="B2" s="51"/>
      <c r="C2" s="51"/>
      <c r="D2" s="51"/>
      <c r="E2" s="51"/>
      <c r="F2" s="9"/>
      <c r="G2" s="73"/>
      <c r="H2" s="73"/>
      <c r="I2" s="73"/>
      <c r="J2" s="73"/>
      <c r="K2" s="73"/>
      <c r="L2" s="73"/>
      <c r="M2" s="70"/>
      <c r="N2" s="70"/>
      <c r="O2" s="11"/>
      <c r="P2" s="11"/>
      <c r="Q2" s="11"/>
      <c r="R2" s="11"/>
      <c r="S2" s="11"/>
      <c r="T2" s="11"/>
      <c r="U2" s="11"/>
      <c r="V2" s="11"/>
      <c r="W2" s="11"/>
      <c r="X2" s="11"/>
      <c r="Y2" s="11"/>
      <c r="Z2" s="11"/>
      <c r="AA2" s="11"/>
      <c r="AB2" s="11"/>
      <c r="AC2" s="11"/>
    </row>
    <row r="3" spans="1:29" ht="45">
      <c r="A3" s="42" t="s">
        <v>90</v>
      </c>
      <c r="B3" s="52" t="s">
        <v>39</v>
      </c>
      <c r="C3" s="52"/>
      <c r="D3" s="52"/>
      <c r="E3" s="53"/>
      <c r="F3" s="9"/>
      <c r="G3" s="9"/>
      <c r="H3" s="10"/>
      <c r="I3" s="11"/>
      <c r="J3" s="11"/>
      <c r="K3" s="11"/>
      <c r="L3" s="11"/>
      <c r="M3" s="11"/>
      <c r="N3" s="11"/>
      <c r="O3" s="11"/>
      <c r="P3" s="11"/>
      <c r="Q3" s="11"/>
      <c r="R3" s="11"/>
      <c r="S3" s="11"/>
      <c r="T3" s="11"/>
      <c r="U3" s="11"/>
      <c r="V3" s="11"/>
      <c r="W3" s="11"/>
      <c r="X3" s="11"/>
      <c r="Y3" s="11"/>
      <c r="Z3" s="11"/>
      <c r="AA3" s="11"/>
      <c r="AB3" s="11"/>
      <c r="AC3" s="11"/>
    </row>
    <row r="4" spans="1:29" ht="15.75">
      <c r="A4" s="42" t="s">
        <v>91</v>
      </c>
      <c r="B4" s="54" t="s">
        <v>40</v>
      </c>
      <c r="C4" s="54"/>
      <c r="D4" s="54"/>
      <c r="E4" s="55"/>
      <c r="F4" s="12" t="s">
        <v>0</v>
      </c>
      <c r="G4" s="13"/>
      <c r="H4" s="14" t="s">
        <v>4</v>
      </c>
      <c r="I4" s="11"/>
      <c r="J4" s="11"/>
      <c r="K4" s="11"/>
      <c r="L4" s="11"/>
      <c r="M4" s="11"/>
      <c r="N4" s="11"/>
      <c r="O4" s="11"/>
      <c r="P4" s="11"/>
      <c r="Q4" s="11"/>
      <c r="R4" s="11"/>
      <c r="S4" s="11"/>
      <c r="T4" s="11"/>
      <c r="U4" s="11"/>
      <c r="V4" s="11"/>
      <c r="W4" s="11"/>
      <c r="X4" s="11"/>
      <c r="Y4" s="11"/>
      <c r="Z4" s="11"/>
      <c r="AA4" s="11"/>
      <c r="AB4" s="11"/>
      <c r="AC4" s="11"/>
    </row>
    <row r="5" spans="1:29" ht="15.75">
      <c r="A5" s="42" t="s">
        <v>92</v>
      </c>
      <c r="B5" s="56" t="s">
        <v>41</v>
      </c>
      <c r="C5" s="56"/>
      <c r="D5" s="56"/>
      <c r="E5" s="57"/>
      <c r="F5" s="15"/>
      <c r="G5" s="16"/>
      <c r="H5" s="14" t="s">
        <v>7</v>
      </c>
      <c r="I5" s="11"/>
      <c r="J5" s="11"/>
      <c r="K5" s="11"/>
      <c r="L5" s="11"/>
      <c r="M5" s="11"/>
      <c r="N5" s="11"/>
      <c r="O5" s="11"/>
      <c r="P5" s="11"/>
      <c r="Q5" s="11"/>
      <c r="R5" s="11"/>
      <c r="S5" s="11"/>
      <c r="T5" s="11"/>
      <c r="U5" s="11"/>
      <c r="V5" s="11"/>
      <c r="W5" s="11"/>
      <c r="X5" s="11"/>
      <c r="Y5" s="11"/>
      <c r="Z5" s="11"/>
      <c r="AA5" s="11"/>
      <c r="AB5" s="11"/>
      <c r="AC5" s="11"/>
    </row>
    <row r="6" spans="1:29" ht="15.75">
      <c r="A6" s="42" t="s">
        <v>1</v>
      </c>
      <c r="B6" s="58">
        <v>45017</v>
      </c>
      <c r="C6" s="58"/>
      <c r="D6" s="58"/>
      <c r="E6" s="59"/>
      <c r="F6" s="17"/>
      <c r="G6" s="18"/>
      <c r="H6" s="14" t="s">
        <v>8</v>
      </c>
      <c r="I6" s="11"/>
      <c r="J6" s="11"/>
      <c r="K6" s="11"/>
      <c r="L6" s="11"/>
      <c r="M6" s="11"/>
      <c r="N6" s="11"/>
      <c r="O6" s="11"/>
      <c r="P6" s="11"/>
      <c r="Q6" s="11"/>
      <c r="R6" s="11"/>
      <c r="S6" s="11"/>
      <c r="T6" s="11"/>
      <c r="U6" s="11"/>
      <c r="V6" s="11"/>
      <c r="W6" s="11"/>
      <c r="X6" s="11"/>
      <c r="Y6" s="11"/>
      <c r="Z6" s="11"/>
      <c r="AA6" s="11"/>
      <c r="AB6" s="11"/>
      <c r="AC6" s="11"/>
    </row>
    <row r="7" spans="1:29" ht="15.75">
      <c r="A7" s="43" t="s">
        <v>93</v>
      </c>
      <c r="B7" s="48">
        <f ca="1">TODAY()</f>
        <v>45405</v>
      </c>
      <c r="C7" s="48"/>
      <c r="D7" s="48"/>
      <c r="E7" s="49"/>
      <c r="F7" s="11"/>
      <c r="G7" s="19"/>
      <c r="H7" s="14" t="s">
        <v>9</v>
      </c>
      <c r="I7" s="11"/>
      <c r="J7" s="11"/>
      <c r="K7" s="11"/>
      <c r="L7" s="11"/>
      <c r="M7" s="11"/>
      <c r="N7" s="11"/>
      <c r="O7" s="11"/>
      <c r="P7" s="11"/>
      <c r="Q7" s="11"/>
      <c r="R7" s="11"/>
      <c r="S7" s="11"/>
      <c r="T7" s="11"/>
      <c r="U7" s="11"/>
      <c r="V7" s="11"/>
      <c r="W7" s="11"/>
      <c r="X7" s="11"/>
      <c r="Y7" s="11"/>
      <c r="Z7" s="11"/>
      <c r="AA7" s="11"/>
      <c r="AB7" s="11"/>
      <c r="AC7" s="11"/>
    </row>
    <row r="8" spans="1:29" ht="16.5" thickBot="1">
      <c r="A8" s="44" t="s">
        <v>26</v>
      </c>
      <c r="B8" s="46">
        <v>45460</v>
      </c>
      <c r="C8" s="46"/>
      <c r="D8" s="46"/>
      <c r="E8" s="47"/>
      <c r="F8" s="11"/>
      <c r="G8" s="20"/>
      <c r="H8" s="14" t="s">
        <v>10</v>
      </c>
      <c r="I8" s="11"/>
      <c r="J8" s="11"/>
      <c r="K8" s="11"/>
      <c r="L8" s="11"/>
      <c r="M8" s="11"/>
      <c r="N8" s="11"/>
      <c r="O8" s="11"/>
      <c r="P8" s="11"/>
      <c r="Q8" s="11"/>
      <c r="R8" s="11"/>
      <c r="S8" s="11"/>
      <c r="T8" s="11"/>
      <c r="U8" s="11"/>
      <c r="V8" s="11"/>
      <c r="W8" s="11"/>
      <c r="X8" s="11"/>
      <c r="Y8" s="11"/>
      <c r="Z8" s="11"/>
      <c r="AA8" s="11"/>
      <c r="AB8" s="11"/>
      <c r="AC8" s="11"/>
    </row>
    <row r="9" spans="1:29" ht="18.75" thickBot="1">
      <c r="A9" s="66" t="s">
        <v>25</v>
      </c>
      <c r="B9" s="67"/>
      <c r="C9" s="67"/>
      <c r="D9" s="67"/>
      <c r="E9" s="67"/>
      <c r="F9" s="21"/>
      <c r="G9" s="22"/>
      <c r="H9" s="23"/>
      <c r="I9" s="11"/>
      <c r="J9" s="11"/>
      <c r="K9" s="11"/>
      <c r="L9" s="11"/>
      <c r="M9" s="11"/>
      <c r="N9" s="11"/>
      <c r="O9" s="11"/>
      <c r="P9" s="11"/>
      <c r="Q9" s="11"/>
      <c r="R9" s="11"/>
      <c r="S9" s="11"/>
      <c r="T9" s="11"/>
      <c r="U9" s="11"/>
      <c r="V9" s="11"/>
      <c r="W9" s="11"/>
      <c r="X9" s="11"/>
      <c r="Y9" s="11"/>
      <c r="Z9" s="11"/>
      <c r="AA9" s="11"/>
      <c r="AB9" s="11"/>
      <c r="AC9" s="11"/>
    </row>
    <row r="10" spans="1:29" ht="58.5" customHeight="1" thickBot="1">
      <c r="A10" s="60" t="s">
        <v>94</v>
      </c>
      <c r="B10" s="24" t="s">
        <v>24</v>
      </c>
      <c r="C10" s="25" t="s">
        <v>101</v>
      </c>
      <c r="D10" s="25" t="s">
        <v>102</v>
      </c>
      <c r="E10" s="26" t="s">
        <v>103</v>
      </c>
      <c r="F10" s="25" t="s">
        <v>5</v>
      </c>
      <c r="G10" s="25" t="s">
        <v>6</v>
      </c>
      <c r="H10" s="26" t="s">
        <v>3</v>
      </c>
      <c r="I10" s="63">
        <f>IF($B$6="","",$B$6+$F$1)</f>
        <v>45217</v>
      </c>
      <c r="J10" s="63">
        <f>I10+1</f>
        <v>45218</v>
      </c>
      <c r="K10" s="63">
        <f t="shared" ref="K10:AC10" si="0">J10+1</f>
        <v>45219</v>
      </c>
      <c r="L10" s="63">
        <f t="shared" si="0"/>
        <v>45220</v>
      </c>
      <c r="M10" s="63">
        <f t="shared" si="0"/>
        <v>45221</v>
      </c>
      <c r="N10" s="63">
        <f t="shared" si="0"/>
        <v>45222</v>
      </c>
      <c r="O10" s="63">
        <f t="shared" si="0"/>
        <v>45223</v>
      </c>
      <c r="P10" s="63">
        <f t="shared" si="0"/>
        <v>45224</v>
      </c>
      <c r="Q10" s="63">
        <f t="shared" si="0"/>
        <v>45225</v>
      </c>
      <c r="R10" s="63">
        <f t="shared" si="0"/>
        <v>45226</v>
      </c>
      <c r="S10" s="63">
        <f t="shared" si="0"/>
        <v>45227</v>
      </c>
      <c r="T10" s="63">
        <f t="shared" si="0"/>
        <v>45228</v>
      </c>
      <c r="U10" s="63">
        <f t="shared" si="0"/>
        <v>45229</v>
      </c>
      <c r="V10" s="63">
        <f t="shared" si="0"/>
        <v>45230</v>
      </c>
      <c r="W10" s="63">
        <f t="shared" si="0"/>
        <v>45231</v>
      </c>
      <c r="X10" s="63">
        <f t="shared" si="0"/>
        <v>45232</v>
      </c>
      <c r="Y10" s="63">
        <f t="shared" si="0"/>
        <v>45233</v>
      </c>
      <c r="Z10" s="63">
        <f t="shared" si="0"/>
        <v>45234</v>
      </c>
      <c r="AA10" s="63">
        <f t="shared" si="0"/>
        <v>45235</v>
      </c>
      <c r="AB10" s="63">
        <f t="shared" si="0"/>
        <v>45236</v>
      </c>
      <c r="AC10" s="63">
        <f t="shared" si="0"/>
        <v>45237</v>
      </c>
    </row>
    <row r="11" spans="1:29">
      <c r="A11" s="61" t="s">
        <v>42</v>
      </c>
      <c r="B11" s="74" t="str" cm="1">
        <f t="array" ref="B11">_xlfn.IFS(OR($C11="",$D11=""),"",$C11&gt;$D11,"",$C11&lt;=$D11,DATEDIF($C11,$D11,"d"))</f>
        <v/>
      </c>
      <c r="C11" s="74"/>
      <c r="D11" s="74"/>
      <c r="E11" s="74"/>
      <c r="F11" s="74"/>
      <c r="G11" s="74"/>
      <c r="H11" s="75"/>
      <c r="I11" s="64"/>
      <c r="J11" s="64"/>
      <c r="K11" s="64"/>
      <c r="L11" s="64"/>
      <c r="M11" s="64"/>
      <c r="N11" s="64"/>
      <c r="O11" s="64"/>
      <c r="P11" s="64"/>
      <c r="Q11" s="64"/>
      <c r="R11" s="64"/>
      <c r="S11" s="64"/>
      <c r="T11" s="64"/>
      <c r="U11" s="64"/>
      <c r="V11" s="64"/>
      <c r="W11" s="64"/>
      <c r="X11" s="64"/>
      <c r="Y11" s="64"/>
      <c r="Z11" s="64"/>
      <c r="AA11" s="64"/>
      <c r="AB11" s="64"/>
      <c r="AC11" s="64"/>
    </row>
    <row r="12" spans="1:29">
      <c r="A12" s="37" t="s">
        <v>43</v>
      </c>
      <c r="B12" s="31" t="s">
        <v>44</v>
      </c>
      <c r="C12" s="27">
        <v>45017</v>
      </c>
      <c r="D12" s="27">
        <v>45274</v>
      </c>
      <c r="E12" s="28" cm="1">
        <f t="array" ref="E12">_xlfn.IFS(OR($C12="",$D12=""),"",$C12&gt;$D12,"",$C12&lt;=$D12,DATEDIF($C12,$D12,"d"))</f>
        <v>257</v>
      </c>
      <c r="F12" s="27">
        <v>45017</v>
      </c>
      <c r="G12" s="27">
        <v>45274</v>
      </c>
      <c r="H12" s="28" t="str" cm="1">
        <f t="array" aca="1" ref="H12" ca="1">_xlfn.IFS(AND(C12&lt;&gt;"",D12&lt;&gt;"",C12&gt;D12),"Erreur dates prévisionnelles",AND(F12&lt;&gt;"",G12&lt;&gt;"",F12&gt;G12),"Erreur dates réelles",OR(AND(C12&lt;&gt;"",D12&lt;&gt;"",F12="",$B$7&lt;C12),AND(C12&lt;&gt;"",D12&lt;&gt;"",F12&lt;&gt;"",$B$7&lt;F12)),"A faire",OR(AND(C12="",D12="",F12="",G12=""),AND(C12&lt;&gt;"",D12=""),AND(C12&lt;&gt;"",D12&lt;&gt;"",F12="",$B$7&lt;=D12)),"",AND(C12&lt;&gt;"",D12&lt;&gt;"",F12&lt;&gt;"",G12&lt;&gt;""),"Finalisée",AND(OR(C12&lt;&gt;"",D12&lt;&gt;""),OR(F12&lt;&gt;"",G12&lt;&gt;""),$B$7-F12&lt;=D12-F12),"En cours",OR(AND(C12&lt;&gt;"",D12&lt;&gt;"",F12="",$B$7&gt;D12),AND(C12&lt;&gt;"",D12&lt;&gt;"",F12&lt;&gt;"",$B$7-F12&gt;D12-F12)),"En retard")</f>
        <v>Finalisée</v>
      </c>
      <c r="I12" s="65"/>
      <c r="J12" s="65"/>
      <c r="K12" s="65"/>
      <c r="L12" s="65"/>
      <c r="M12" s="65"/>
      <c r="N12" s="65"/>
      <c r="O12" s="65"/>
      <c r="P12" s="65"/>
      <c r="Q12" s="65"/>
      <c r="R12" s="65"/>
      <c r="S12" s="65"/>
      <c r="T12" s="65"/>
      <c r="U12" s="65"/>
      <c r="V12" s="65"/>
      <c r="W12" s="65"/>
      <c r="X12" s="65"/>
      <c r="Y12" s="65"/>
      <c r="Z12" s="65"/>
      <c r="AA12" s="65"/>
      <c r="AB12" s="65"/>
      <c r="AC12" s="65"/>
    </row>
    <row r="13" spans="1:29" ht="15" customHeight="1">
      <c r="A13" s="37" t="s">
        <v>89</v>
      </c>
      <c r="B13" s="31" t="s">
        <v>44</v>
      </c>
      <c r="C13" s="27">
        <v>45017</v>
      </c>
      <c r="D13" s="29">
        <v>45291</v>
      </c>
      <c r="E13" s="28" cm="1">
        <f t="array" ref="E13">_xlfn.IFS(OR($C13="",$D13=""),"",$C13&gt;$D13,"",$C13&lt;=$D13,DATEDIF($C13,$D13,"d"))</f>
        <v>274</v>
      </c>
      <c r="F13" s="27"/>
      <c r="G13" s="29"/>
      <c r="H13" s="28" t="str" cm="1">
        <f t="array" aca="1" ref="H13" ca="1">_xlfn.IFS(AND(C13&lt;&gt;"",D13&lt;&gt;"",C13&gt;D13),"Erreur dates prévisionnelles",AND(F13&lt;&gt;"",G13&lt;&gt;"",F13&gt;G13),"Erreur dates réelles",OR(AND(C13&lt;&gt;"",D13&lt;&gt;"",F13="",$B$7&lt;C13),AND(C13&lt;&gt;"",D13&lt;&gt;"",F13&lt;&gt;"",$B$7&lt;F13)),"A faire",OR(AND(C13="",D13="",F13="",G13=""),AND(C13&lt;&gt;"",D13=""),AND(C13&lt;&gt;"",D13&lt;&gt;"",F13="",$B$7&lt;=D13)),"",AND(C13&lt;&gt;"",D13&lt;&gt;"",F13&lt;&gt;"",G13&lt;&gt;""),"Finalisée",AND(OR(C13&lt;&gt;"",D13&lt;&gt;""),OR(F13&lt;&gt;"",G13&lt;&gt;""),$B$7-F13&lt;=D13-F13),"En cours",OR(AND(C13&lt;&gt;"",D13&lt;&gt;"",F13="",$B$7&gt;D13),AND(C13&lt;&gt;"",D13&lt;&gt;"",F13&lt;&gt;"",$B$7-F13&gt;D13-F13)),"En retard")</f>
        <v>En retard</v>
      </c>
      <c r="I13" s="65"/>
      <c r="J13" s="65"/>
      <c r="K13" s="65"/>
      <c r="L13" s="65"/>
      <c r="M13" s="65"/>
      <c r="N13" s="65"/>
      <c r="O13" s="65"/>
      <c r="P13" s="65"/>
      <c r="Q13" s="65"/>
      <c r="R13" s="65"/>
      <c r="S13" s="65"/>
      <c r="T13" s="65"/>
      <c r="U13" s="65"/>
      <c r="V13" s="65"/>
      <c r="W13" s="65"/>
      <c r="X13" s="65"/>
      <c r="Y13" s="65"/>
      <c r="Z13" s="65"/>
      <c r="AA13" s="65"/>
      <c r="AB13" s="65"/>
      <c r="AC13" s="65"/>
    </row>
    <row r="14" spans="1:29">
      <c r="A14" s="37" t="s">
        <v>48</v>
      </c>
      <c r="B14" s="31" t="s">
        <v>46</v>
      </c>
      <c r="C14" s="30"/>
      <c r="D14" s="29"/>
      <c r="E14" s="28" t="str" cm="1">
        <f t="array" ref="E14">_xlfn.IFS(OR($C14="",$D14=""),"",$C14&gt;$D14,"",$C14&lt;=$D14,DATEDIF($C14,$D14,"d"))</f>
        <v/>
      </c>
      <c r="F14" s="27">
        <v>45320</v>
      </c>
      <c r="G14" s="27">
        <v>45320</v>
      </c>
      <c r="H14" s="28" t="e" cm="1">
        <f t="array" aca="1" ref="H14" ca="1">_xlfn.IFS(AND(C14&lt;&gt;"",D14&lt;&gt;"",C14&gt;D14),"Erreur dates prévisionnelles",AND(F14&lt;&gt;"",G14&lt;&gt;"",F14&gt;G14),"Erreur dates réelles",OR(AND(C14&lt;&gt;"",D14&lt;&gt;"",F14="",$B$7&lt;C14),AND(C14&lt;&gt;"",D14&lt;&gt;"",F14&lt;&gt;"",$B$7&lt;F14)),"A faire",OR(AND(C14="",D14="",F14="",G14=""),AND(C14&lt;&gt;"",D14=""),AND(C14&lt;&gt;"",D14&lt;&gt;"",F14="",$B$7&lt;=D14)),"",AND(C14&lt;&gt;"",D14&lt;&gt;"",F14&lt;&gt;"",G14&lt;&gt;""),"Finalisée",AND(OR(C14&lt;&gt;"",D14&lt;&gt;""),OR(F14&lt;&gt;"",G14&lt;&gt;""),$B$7-F14&lt;=D14-F14),"En cours",OR(AND(C14&lt;&gt;"",D14&lt;&gt;"",F14="",$B$7&gt;D14),AND(C14&lt;&gt;"",D14&lt;&gt;"",F14&lt;&gt;"",$B$7-F14&gt;D14-F14)),"En retard")</f>
        <v>#N/A</v>
      </c>
      <c r="I14" s="65"/>
      <c r="J14" s="65"/>
      <c r="K14" s="65"/>
      <c r="L14" s="65"/>
      <c r="M14" s="65"/>
      <c r="N14" s="65"/>
      <c r="O14" s="65"/>
      <c r="P14" s="65"/>
      <c r="Q14" s="65"/>
      <c r="R14" s="65"/>
      <c r="S14" s="65"/>
      <c r="T14" s="65"/>
      <c r="U14" s="65"/>
      <c r="V14" s="65"/>
      <c r="W14" s="65"/>
      <c r="X14" s="65"/>
      <c r="Y14" s="65"/>
      <c r="Z14" s="65"/>
      <c r="AA14" s="65"/>
      <c r="AB14" s="65"/>
      <c r="AC14" s="65"/>
    </row>
    <row r="15" spans="1:29" ht="15" customHeight="1">
      <c r="A15" s="37" t="s">
        <v>47</v>
      </c>
      <c r="B15" s="31" t="s">
        <v>46</v>
      </c>
      <c r="C15" s="30"/>
      <c r="D15" s="29"/>
      <c r="E15" s="28" t="str" cm="1">
        <f t="array" ref="E15">_xlfn.IFS(OR($C15="",$D15=""),"",$C15&gt;$D15,"",$C15&lt;=$D15,DATEDIF($C15,$D15,"d"))</f>
        <v/>
      </c>
      <c r="F15" s="27">
        <v>45343</v>
      </c>
      <c r="G15" s="27">
        <v>45343</v>
      </c>
      <c r="H15" s="28" t="e" cm="1">
        <f t="array" aca="1" ref="H15" ca="1">_xlfn.IFS(AND(C15&lt;&gt;"",D15&lt;&gt;"",C15&gt;D15),"Erreur dates prévisionnelles",AND(F15&lt;&gt;"",G15&lt;&gt;"",F15&gt;G15),"Erreur dates réelles",OR(AND(C15&lt;&gt;"",D15&lt;&gt;"",F15="",$B$7&lt;C15),AND(C15&lt;&gt;"",D15&lt;&gt;"",F15&lt;&gt;"",$B$7&lt;F15)),"A faire",OR(AND(C15="",D15="",F15="",G15=""),AND(C15&lt;&gt;"",D15=""),AND(C15&lt;&gt;"",D15&lt;&gt;"",F15="",$B$7&lt;=D15)),"",AND(C15&lt;&gt;"",D15&lt;&gt;"",F15&lt;&gt;"",G15&lt;&gt;""),"Finalisée",AND(OR(C15&lt;&gt;"",D15&lt;&gt;""),OR(F15&lt;&gt;"",G15&lt;&gt;""),$B$7-F15&lt;=D15-F15),"En cours",OR(AND(C15&lt;&gt;"",D15&lt;&gt;"",F15="",$B$7&gt;D15),AND(C15&lt;&gt;"",D15&lt;&gt;"",F15&lt;&gt;"",$B$7-F15&gt;D15-F15)),"En retard")</f>
        <v>#N/A</v>
      </c>
      <c r="I15" s="65"/>
      <c r="J15" s="65"/>
      <c r="K15" s="65"/>
      <c r="L15" s="65"/>
      <c r="M15" s="65"/>
      <c r="N15" s="65"/>
      <c r="O15" s="65"/>
      <c r="P15" s="65"/>
      <c r="Q15" s="65"/>
      <c r="R15" s="65"/>
      <c r="S15" s="65"/>
      <c r="T15" s="65"/>
      <c r="U15" s="65"/>
      <c r="V15" s="65"/>
      <c r="W15" s="65"/>
      <c r="X15" s="65"/>
      <c r="Y15" s="65"/>
      <c r="Z15" s="65"/>
      <c r="AA15" s="65"/>
      <c r="AB15" s="65"/>
      <c r="AC15" s="65"/>
    </row>
    <row r="16" spans="1:29" ht="15" customHeight="1">
      <c r="A16" s="37" t="s">
        <v>45</v>
      </c>
      <c r="B16" s="32" t="s">
        <v>46</v>
      </c>
      <c r="C16" s="30"/>
      <c r="D16" s="29"/>
      <c r="E16" s="28" t="str" cm="1">
        <f t="array" ref="E16">_xlfn.IFS(OR($C16="",$D16=""),"",$C16&gt;$D16,"",$C16&lt;=$D16,DATEDIF($C16,$D16,"d"))</f>
        <v/>
      </c>
      <c r="F16" s="27">
        <v>45379</v>
      </c>
      <c r="G16" s="27">
        <v>45379</v>
      </c>
      <c r="H16" s="28" t="e" cm="1">
        <f t="array" aca="1" ref="H16" ca="1">_xlfn.IFS(AND(C16&lt;&gt;"",D16&lt;&gt;"",C16&gt;D16),"Erreur dates prévisionnelles",AND(F16&lt;&gt;"",G16&lt;&gt;"",F16&gt;G16),"Erreur dates réelles",OR(AND(C16&lt;&gt;"",D16&lt;&gt;"",F16="",$B$7&lt;C16),AND(C16&lt;&gt;"",D16&lt;&gt;"",F16&lt;&gt;"",$B$7&lt;F16)),"A faire",OR(AND(C16="",D16="",F16="",G16=""),AND(C16&lt;&gt;"",D16=""),AND(C16&lt;&gt;"",D16&lt;&gt;"",F16="",$B$7&lt;=D16)),"",AND(C16&lt;&gt;"",D16&lt;&gt;"",F16&lt;&gt;"",G16&lt;&gt;""),"Finalisée",AND(OR(C16&lt;&gt;"",D16&lt;&gt;""),OR(F16&lt;&gt;"",G16&lt;&gt;""),$B$7-F16&lt;=D16-F16),"En cours",OR(AND(C16&lt;&gt;"",D16&lt;&gt;"",F16="",$B$7&gt;D16),AND(C16&lt;&gt;"",D16&lt;&gt;"",F16&lt;&gt;"",$B$7-F16&gt;D16-F16)),"En retard")</f>
        <v>#N/A</v>
      </c>
      <c r="I16" s="65"/>
      <c r="J16" s="65"/>
      <c r="K16" s="65"/>
      <c r="L16" s="65"/>
      <c r="M16" s="65"/>
      <c r="N16" s="65"/>
      <c r="O16" s="65"/>
      <c r="P16" s="65"/>
      <c r="Q16" s="65"/>
      <c r="R16" s="65"/>
      <c r="S16" s="65"/>
      <c r="T16" s="65"/>
      <c r="U16" s="65"/>
      <c r="V16" s="65"/>
      <c r="W16" s="65"/>
      <c r="X16" s="65"/>
      <c r="Y16" s="65"/>
      <c r="Z16" s="65"/>
      <c r="AA16" s="65"/>
      <c r="AB16" s="65"/>
      <c r="AC16" s="65"/>
    </row>
    <row r="17" spans="1:29">
      <c r="A17" s="37" t="s">
        <v>85</v>
      </c>
      <c r="B17" s="31" t="s">
        <v>41</v>
      </c>
      <c r="C17" s="30">
        <v>45379</v>
      </c>
      <c r="D17" s="30">
        <v>45384</v>
      </c>
      <c r="E17" s="28" cm="1">
        <f t="array" ref="E17">_xlfn.IFS(OR($C17="",$D17=""),"",$C17&gt;$D17,"",$C17&lt;=$D17,DATEDIF($C17,$D17,"d"))</f>
        <v>5</v>
      </c>
      <c r="F17" s="30">
        <v>45384</v>
      </c>
      <c r="G17" s="30">
        <v>45384</v>
      </c>
      <c r="H17" s="28" t="str" cm="1">
        <f t="array" aca="1" ref="H17" ca="1">_xlfn.IFS(AND(C17&lt;&gt;"",D17&lt;&gt;"",C17&gt;D17),"Erreur dates prévisionnelles",AND(F17&lt;&gt;"",G17&lt;&gt;"",F17&gt;G17),"Erreur dates réelles",OR(AND(C17&lt;&gt;"",D17&lt;&gt;"",F17="",$B$7&lt;C17),AND(C17&lt;&gt;"",D17&lt;&gt;"",F17&lt;&gt;"",$B$7&lt;F17)),"A faire",OR(AND(C17="",D17="",F17="",G17=""),AND(C17&lt;&gt;"",D17=""),AND(C17&lt;&gt;"",D17&lt;&gt;"",F17="",$B$7&lt;=D17)),"",AND(C17&lt;&gt;"",D17&lt;&gt;"",F17&lt;&gt;"",G17&lt;&gt;""),"Finalisée",AND(OR(C17&lt;&gt;"",D17&lt;&gt;""),OR(F17&lt;&gt;"",G17&lt;&gt;""),$B$7-F17&lt;=D17-F17),"En cours",OR(AND(C17&lt;&gt;"",D17&lt;&gt;"",F17="",$B$7&gt;D17),AND(C17&lt;&gt;"",D17&lt;&gt;"",F17&lt;&gt;"",$B$7-F17&gt;D17-F17)),"En retard")</f>
        <v>Finalisée</v>
      </c>
      <c r="I17" s="65"/>
      <c r="J17" s="65"/>
      <c r="K17" s="65"/>
      <c r="L17" s="65"/>
      <c r="M17" s="65"/>
      <c r="N17" s="65"/>
      <c r="O17" s="65"/>
      <c r="P17" s="65"/>
      <c r="Q17" s="65"/>
      <c r="R17" s="65"/>
      <c r="S17" s="65"/>
      <c r="T17" s="65"/>
      <c r="U17" s="65"/>
      <c r="V17" s="65"/>
      <c r="W17" s="65"/>
      <c r="X17" s="65"/>
      <c r="Y17" s="65"/>
      <c r="Z17" s="65"/>
      <c r="AA17" s="65"/>
      <c r="AB17" s="65"/>
      <c r="AC17" s="65"/>
    </row>
    <row r="18" spans="1:29">
      <c r="A18" s="37" t="s">
        <v>84</v>
      </c>
      <c r="B18" s="31" t="s">
        <v>41</v>
      </c>
      <c r="C18" s="30">
        <v>45387</v>
      </c>
      <c r="D18" s="30">
        <v>45420</v>
      </c>
      <c r="E18" s="28" cm="1">
        <f t="array" ref="E18">_xlfn.IFS(OR($C18="",$D18=""),"",$C18&gt;$D18,"",$C18&lt;=$D18,DATEDIF($C18,$D18,"d"))</f>
        <v>33</v>
      </c>
      <c r="F18" s="30">
        <v>45387</v>
      </c>
      <c r="G18" s="30">
        <v>45420</v>
      </c>
      <c r="H18" s="28"/>
      <c r="I18" s="65"/>
      <c r="J18" s="65"/>
      <c r="K18" s="65"/>
      <c r="L18" s="65"/>
      <c r="M18" s="65"/>
      <c r="N18" s="65"/>
      <c r="O18" s="65"/>
      <c r="P18" s="65"/>
      <c r="Q18" s="65"/>
      <c r="R18" s="65"/>
      <c r="S18" s="65"/>
      <c r="T18" s="65"/>
      <c r="U18" s="65"/>
      <c r="V18" s="65"/>
      <c r="W18" s="65"/>
      <c r="X18" s="65"/>
      <c r="Y18" s="65"/>
      <c r="Z18" s="65"/>
      <c r="AA18" s="65"/>
      <c r="AB18" s="65"/>
      <c r="AC18" s="65"/>
    </row>
    <row r="19" spans="1:29">
      <c r="A19" s="37" t="s">
        <v>86</v>
      </c>
      <c r="B19" s="32" t="s">
        <v>46</v>
      </c>
      <c r="C19" s="30">
        <v>45421</v>
      </c>
      <c r="D19" s="30">
        <f>C19+30</f>
        <v>45451</v>
      </c>
      <c r="E19" s="28" cm="1">
        <f t="array" ref="E19">_xlfn.IFS(OR($C19="",$D19=""),"",$C19&gt;$D19,"",$C19&lt;=$D19,DATEDIF($C19,$D19,"d"))</f>
        <v>30</v>
      </c>
      <c r="F19" s="27"/>
      <c r="G19" s="30"/>
      <c r="H19" s="28"/>
      <c r="I19" s="65"/>
      <c r="J19" s="65"/>
      <c r="K19" s="65"/>
      <c r="L19" s="65"/>
      <c r="M19" s="65"/>
      <c r="N19" s="65"/>
      <c r="O19" s="65"/>
      <c r="P19" s="65"/>
      <c r="Q19" s="65"/>
      <c r="R19" s="65"/>
      <c r="S19" s="65"/>
      <c r="T19" s="65"/>
      <c r="U19" s="65"/>
      <c r="V19" s="65"/>
      <c r="W19" s="65"/>
      <c r="X19" s="65"/>
      <c r="Y19" s="65"/>
      <c r="Z19" s="65"/>
      <c r="AA19" s="65"/>
      <c r="AB19" s="65"/>
      <c r="AC19" s="65"/>
    </row>
    <row r="20" spans="1:29">
      <c r="A20" s="37"/>
      <c r="B20" s="32"/>
      <c r="C20" s="30"/>
      <c r="D20" s="30"/>
      <c r="E20" s="28" t="str" cm="1">
        <f t="array" ref="E20">_xlfn.IFS(OR($C20="",$D20=""),"",$C20&gt;$D20,"",$C20&lt;=$D20,DATEDIF($C20,$D20,"d"))</f>
        <v/>
      </c>
      <c r="F20" s="27"/>
      <c r="G20" s="30"/>
      <c r="H20" s="28"/>
      <c r="I20" s="65"/>
      <c r="J20" s="65"/>
      <c r="K20" s="65"/>
      <c r="L20" s="65"/>
      <c r="M20" s="65"/>
      <c r="N20" s="65"/>
      <c r="O20" s="65"/>
      <c r="P20" s="65"/>
      <c r="Q20" s="65"/>
      <c r="R20" s="65"/>
      <c r="S20" s="65"/>
      <c r="T20" s="65"/>
      <c r="U20" s="65"/>
      <c r="V20" s="65"/>
      <c r="W20" s="65"/>
      <c r="X20" s="65"/>
      <c r="Y20" s="65"/>
      <c r="Z20" s="65"/>
      <c r="AA20" s="65"/>
      <c r="AB20" s="65"/>
      <c r="AC20" s="65"/>
    </row>
    <row r="21" spans="1:29">
      <c r="A21" s="62" t="s">
        <v>49</v>
      </c>
      <c r="B21" s="68"/>
      <c r="C21" s="68"/>
      <c r="D21" s="68"/>
      <c r="E21" s="68"/>
      <c r="F21" s="68"/>
      <c r="G21" s="68"/>
      <c r="H21" s="69"/>
      <c r="I21" s="65"/>
      <c r="J21" s="65"/>
      <c r="K21" s="65"/>
      <c r="L21" s="65"/>
      <c r="M21" s="65"/>
      <c r="N21" s="65"/>
      <c r="O21" s="65"/>
      <c r="P21" s="65"/>
      <c r="Q21" s="65"/>
      <c r="R21" s="65"/>
      <c r="S21" s="65"/>
      <c r="T21" s="65"/>
      <c r="U21" s="65"/>
      <c r="V21" s="65"/>
      <c r="W21" s="65"/>
      <c r="X21" s="65"/>
      <c r="Y21" s="65"/>
      <c r="Z21" s="65"/>
      <c r="AA21" s="65"/>
      <c r="AB21" s="65"/>
      <c r="AC21" s="65"/>
    </row>
    <row r="22" spans="1:29">
      <c r="A22" s="37" t="s">
        <v>50</v>
      </c>
      <c r="B22" s="31" t="s">
        <v>44</v>
      </c>
      <c r="C22" s="30">
        <v>45119</v>
      </c>
      <c r="D22" s="29">
        <v>45443</v>
      </c>
      <c r="E22" s="28" cm="1">
        <f t="array" ref="E22">_xlfn.IFS(OR($C22="",$D22=""),"",$C22&gt;$D22,"",$C22&lt;=$D22,DATEDIF($C22,$D22,"d"))</f>
        <v>324</v>
      </c>
      <c r="F22" s="30">
        <v>45119</v>
      </c>
      <c r="G22" s="30">
        <v>45379</v>
      </c>
      <c r="H22" s="28" t="str" cm="1">
        <f t="array" aca="1" ref="H22" ca="1">_xlfn.IFS(AND(C22&lt;&gt;"",D22&lt;&gt;"",C22&gt;D22),"Erreur dates prévisionnelles",AND(F22&lt;&gt;"",G22&lt;&gt;"",F22&gt;G22),"Erreur dates réelles",OR(AND(C22&lt;&gt;"",D22&lt;&gt;"",F22="",$B$7&lt;C22),AND(C22&lt;&gt;"",D22&lt;&gt;"",F22&lt;&gt;"",$B$7&lt;F22)),"A faire",OR(AND(C22="",D22="",F22="",G22=""),AND(C22&lt;&gt;"",D22=""),AND(C22&lt;&gt;"",D22&lt;&gt;"",F22="",$B$7&lt;=D22)),"",AND(C22&lt;&gt;"",D22&lt;&gt;"",F22&lt;&gt;"",G22&lt;&gt;""),"Finalisée",AND(OR(C22&lt;&gt;"",D22&lt;&gt;""),OR(F22&lt;&gt;"",G22&lt;&gt;""),$B$7-F22&lt;=D22-F22),"En cours",OR(AND(C22&lt;&gt;"",D22&lt;&gt;"",F22="",$B$7&gt;D22),AND(C22&lt;&gt;"",D22&lt;&gt;"",F22&lt;&gt;"",$B$7-F22&gt;D22-F22)),"En retard")</f>
        <v>Finalisée</v>
      </c>
      <c r="I22" s="65"/>
      <c r="J22" s="65"/>
      <c r="K22" s="65"/>
      <c r="L22" s="65"/>
      <c r="M22" s="65"/>
      <c r="N22" s="65"/>
      <c r="O22" s="65"/>
      <c r="P22" s="65"/>
      <c r="Q22" s="65"/>
      <c r="R22" s="65"/>
      <c r="S22" s="65"/>
      <c r="T22" s="65"/>
      <c r="U22" s="65"/>
      <c r="V22" s="65"/>
      <c r="W22" s="65"/>
      <c r="X22" s="65"/>
      <c r="Y22" s="65"/>
      <c r="Z22" s="65"/>
      <c r="AA22" s="65"/>
      <c r="AB22" s="65"/>
      <c r="AC22" s="65"/>
    </row>
    <row r="23" spans="1:29" ht="28.9" customHeight="1">
      <c r="A23" s="37" t="s">
        <v>53</v>
      </c>
      <c r="B23" s="31" t="s">
        <v>54</v>
      </c>
      <c r="C23" s="30">
        <v>45218</v>
      </c>
      <c r="D23" s="29">
        <v>45352</v>
      </c>
      <c r="E23" s="28" cm="1">
        <f t="array" ref="E23">_xlfn.IFS(OR($C23="",$D23=""),"",$C23&gt;$D23,"",$C23&lt;=$D23,DATEDIF($C23,$D23,"d"))</f>
        <v>134</v>
      </c>
      <c r="F23" s="27">
        <v>45343</v>
      </c>
      <c r="G23" s="30">
        <v>45343</v>
      </c>
      <c r="H23" s="28" t="str" cm="1">
        <f t="array" aca="1" ref="H23" ca="1">_xlfn.IFS(AND(C23&lt;&gt;"",D23&lt;&gt;"",C23&gt;D23),"Erreur dates prévisionnelles",AND(F23&lt;&gt;"",G23&lt;&gt;"",F23&gt;G23),"Erreur dates réelles",OR(AND(C23&lt;&gt;"",D23&lt;&gt;"",F23="",$B$7&lt;C23),AND(C23&lt;&gt;"",D23&lt;&gt;"",F23&lt;&gt;"",$B$7&lt;F23)),"A faire",OR(AND(C23="",D23="",F23="",G23=""),AND(C23&lt;&gt;"",D23=""),AND(C23&lt;&gt;"",D23&lt;&gt;"",F23="",$B$7&lt;=D23)),"",AND(C23&lt;&gt;"",D23&lt;&gt;"",F23&lt;&gt;"",G23&lt;&gt;""),"Finalisée",AND(OR(C23&lt;&gt;"",D23&lt;&gt;""),OR(F23&lt;&gt;"",G23&lt;&gt;""),$B$7-F23&lt;=D23-F23),"En cours",OR(AND(C23&lt;&gt;"",D23&lt;&gt;"",F23="",$B$7&gt;D23),AND(C23&lt;&gt;"",D23&lt;&gt;"",F23&lt;&gt;"",$B$7-F23&gt;D23-F23)),"En retard")</f>
        <v>Finalisée</v>
      </c>
      <c r="I23" s="65"/>
      <c r="J23" s="65"/>
      <c r="K23" s="65"/>
      <c r="L23" s="65"/>
      <c r="M23" s="65"/>
      <c r="N23" s="65"/>
      <c r="O23" s="65"/>
      <c r="P23" s="65"/>
      <c r="Q23" s="65"/>
      <c r="R23" s="65"/>
      <c r="S23" s="65"/>
      <c r="T23" s="65"/>
      <c r="U23" s="65"/>
      <c r="V23" s="65"/>
      <c r="W23" s="65"/>
      <c r="X23" s="65"/>
      <c r="Y23" s="65"/>
      <c r="Z23" s="65"/>
      <c r="AA23" s="65"/>
      <c r="AB23" s="65"/>
      <c r="AC23" s="65"/>
    </row>
    <row r="24" spans="1:29">
      <c r="A24" s="37" t="s">
        <v>95</v>
      </c>
      <c r="B24" s="31" t="s">
        <v>54</v>
      </c>
      <c r="C24" s="30">
        <v>45218</v>
      </c>
      <c r="D24" s="29">
        <v>45352</v>
      </c>
      <c r="E24" s="28" cm="1">
        <f t="array" ref="E24">_xlfn.IFS(OR($C24="",$D24=""),"",$C24&gt;$D24,"",$C24&lt;=$D24,DATEDIF($C24,$D24,"d"))</f>
        <v>134</v>
      </c>
      <c r="F24" s="27">
        <v>45343</v>
      </c>
      <c r="G24" s="30">
        <v>45343</v>
      </c>
      <c r="H24" s="28" t="str" cm="1">
        <f t="array" aca="1" ref="H24" ca="1">_xlfn.IFS(AND(C24&lt;&gt;"",D24&lt;&gt;"",C24&gt;D24),"Erreur dates prévisionnelles",AND(F24&lt;&gt;"",G24&lt;&gt;"",F24&gt;G24),"Erreur dates réelles",OR(AND(C24&lt;&gt;"",D24&lt;&gt;"",F24="",$B$7&lt;C24),AND(C24&lt;&gt;"",D24&lt;&gt;"",F24&lt;&gt;"",$B$7&lt;F24)),"A faire",OR(AND(C24="",D24="",F24="",G24=""),AND(C24&lt;&gt;"",D24=""),AND(C24&lt;&gt;"",D24&lt;&gt;"",F24="",$B$7&lt;=D24)),"",AND(C24&lt;&gt;"",D24&lt;&gt;"",F24&lt;&gt;"",G24&lt;&gt;""),"Finalisée",AND(OR(C24&lt;&gt;"",D24&lt;&gt;""),OR(F24&lt;&gt;"",G24&lt;&gt;""),$B$7-F24&lt;=D24-F24),"En cours",OR(AND(C24&lt;&gt;"",D24&lt;&gt;"",F24="",$B$7&gt;D24),AND(C24&lt;&gt;"",D24&lt;&gt;"",F24&lt;&gt;"",$B$7-F24&gt;D24-F24)),"En retard")</f>
        <v>Finalisée</v>
      </c>
      <c r="I24" s="65"/>
      <c r="J24" s="65"/>
      <c r="K24" s="65"/>
      <c r="L24" s="65"/>
      <c r="M24" s="65"/>
      <c r="N24" s="65"/>
      <c r="O24" s="65"/>
      <c r="P24" s="65"/>
      <c r="Q24" s="65"/>
      <c r="R24" s="65"/>
      <c r="S24" s="65"/>
      <c r="T24" s="65"/>
      <c r="U24" s="65"/>
      <c r="V24" s="65"/>
      <c r="W24" s="65"/>
      <c r="X24" s="65"/>
      <c r="Y24" s="65"/>
      <c r="Z24" s="65"/>
      <c r="AA24" s="65"/>
      <c r="AB24" s="65"/>
      <c r="AC24" s="65"/>
    </row>
    <row r="25" spans="1:29">
      <c r="A25" s="37" t="s">
        <v>55</v>
      </c>
      <c r="B25" s="31" t="s">
        <v>44</v>
      </c>
      <c r="C25" s="30">
        <v>45218</v>
      </c>
      <c r="D25" s="29">
        <v>45382</v>
      </c>
      <c r="E25" s="28" cm="1">
        <f t="array" ref="E25">_xlfn.IFS(OR($C25="",$D25=""),"",$C25&gt;$D25,"",$C25&lt;=$D25,DATEDIF($C25,$D25,"d"))</f>
        <v>164</v>
      </c>
      <c r="F25" s="30">
        <v>45218</v>
      </c>
      <c r="G25" s="29">
        <v>45364</v>
      </c>
      <c r="H25" s="28" t="str" cm="1">
        <f t="array" aca="1" ref="H25" ca="1">_xlfn.IFS(AND(C25&lt;&gt;"",D25&lt;&gt;"",C25&gt;D25),"Erreur dates prévisionnelles",AND(F25&lt;&gt;"",G25&lt;&gt;"",F25&gt;G25),"Erreur dates réelles",OR(AND(C25&lt;&gt;"",D25&lt;&gt;"",F25="",$B$7&lt;C25),AND(C25&lt;&gt;"",D25&lt;&gt;"",F25&lt;&gt;"",$B$7&lt;F25)),"A faire",OR(AND(C25="",D25="",F25="",G25=""),AND(C25&lt;&gt;"",D25=""),AND(C25&lt;&gt;"",D25&lt;&gt;"",F25="",$B$7&lt;=D25)),"",AND(C25&lt;&gt;"",D25&lt;&gt;"",F25&lt;&gt;"",G25&lt;&gt;""),"Finalisée",AND(OR(C25&lt;&gt;"",D25&lt;&gt;""),OR(F25&lt;&gt;"",G25&lt;&gt;""),$B$7-F25&lt;=D25-F25),"En cours",OR(AND(C25&lt;&gt;"",D25&lt;&gt;"",F25="",$B$7&gt;D25),AND(C25&lt;&gt;"",D25&lt;&gt;"",F25&lt;&gt;"",$B$7-F25&gt;D25-F25)),"En retard")</f>
        <v>Finalisée</v>
      </c>
      <c r="I25" s="65"/>
      <c r="J25" s="65"/>
      <c r="K25" s="65"/>
      <c r="L25" s="65"/>
      <c r="M25" s="65"/>
      <c r="N25" s="65"/>
      <c r="O25" s="65"/>
      <c r="P25" s="65"/>
      <c r="Q25" s="65"/>
      <c r="R25" s="65"/>
      <c r="S25" s="65"/>
      <c r="T25" s="65"/>
      <c r="U25" s="65"/>
      <c r="V25" s="65"/>
      <c r="W25" s="65"/>
      <c r="X25" s="65"/>
      <c r="Y25" s="65"/>
      <c r="Z25" s="65"/>
      <c r="AA25" s="65"/>
      <c r="AB25" s="65"/>
      <c r="AC25" s="65"/>
    </row>
    <row r="26" spans="1:29">
      <c r="A26" s="38" t="s">
        <v>56</v>
      </c>
      <c r="B26" s="31" t="s">
        <v>46</v>
      </c>
      <c r="C26" s="30">
        <v>45427</v>
      </c>
      <c r="D26" s="30">
        <v>45432</v>
      </c>
      <c r="E26" s="28" cm="1">
        <f t="array" ref="E26">_xlfn.IFS(OR($C26="",$D26=""),"",$C26&gt;$D26,"",$C26&lt;=$D26,DATEDIF($C26,$D26,"d"))</f>
        <v>5</v>
      </c>
      <c r="F26" s="27"/>
      <c r="G26" s="30"/>
      <c r="H26" s="28" t="str" cm="1">
        <f t="array" aca="1" ref="H26" ca="1">_xlfn.IFS(AND(C26&lt;&gt;"",D26&lt;&gt;"",C26&gt;D26),"Erreur dates prévisionnelles",AND(F26&lt;&gt;"",G26&lt;&gt;"",F26&gt;G26),"Erreur dates réelles",OR(AND(C26&lt;&gt;"",D26&lt;&gt;"",F26="",$B$7&lt;C26),AND(C26&lt;&gt;"",D26&lt;&gt;"",F26&lt;&gt;"",$B$7&lt;F26)),"A faire",OR(AND(C26="",D26="",F26="",G26=""),AND(C26&lt;&gt;"",D26=""),AND(C26&lt;&gt;"",D26&lt;&gt;"",F26="",$B$7&lt;=D26)),"",AND(C26&lt;&gt;"",D26&lt;&gt;"",F26&lt;&gt;"",G26&lt;&gt;""),"Finalisée",AND(OR(C26&lt;&gt;"",D26&lt;&gt;""),OR(F26&lt;&gt;"",G26&lt;&gt;""),$B$7-F26&lt;=D26-F26),"En cours",OR(AND(C26&lt;&gt;"",D26&lt;&gt;"",F26="",$B$7&gt;D26),AND(C26&lt;&gt;"",D26&lt;&gt;"",F26&lt;&gt;"",$B$7-F26&gt;D26-F26)),"En retard")</f>
        <v>A faire</v>
      </c>
      <c r="I26" s="65"/>
      <c r="J26" s="65"/>
      <c r="K26" s="65"/>
      <c r="L26" s="65"/>
      <c r="M26" s="65"/>
      <c r="N26" s="65"/>
      <c r="O26" s="65"/>
      <c r="P26" s="65"/>
      <c r="Q26" s="65"/>
      <c r="R26" s="65"/>
      <c r="S26" s="65"/>
      <c r="T26" s="65"/>
      <c r="U26" s="65"/>
      <c r="V26" s="65"/>
      <c r="W26" s="65"/>
      <c r="X26" s="65"/>
      <c r="Y26" s="65"/>
      <c r="Z26" s="65"/>
      <c r="AA26" s="65"/>
      <c r="AB26" s="65"/>
      <c r="AC26" s="65"/>
    </row>
    <row r="27" spans="1:29">
      <c r="A27" s="37" t="s">
        <v>100</v>
      </c>
      <c r="B27" s="31" t="s">
        <v>46</v>
      </c>
      <c r="C27" s="30">
        <v>45401</v>
      </c>
      <c r="D27" s="30">
        <v>45453</v>
      </c>
      <c r="E27" s="28" cm="1">
        <f t="array" ref="E27">_xlfn.IFS(OR($C27="",$D27=""),"",$C27&gt;$D27,"",$C27&lt;=$D27,DATEDIF($C27,$D27,"d"))</f>
        <v>52</v>
      </c>
      <c r="F27" s="27"/>
      <c r="G27" s="30"/>
      <c r="H27" s="28" t="str" cm="1">
        <f t="array" aca="1" ref="H27" ca="1">_xlfn.IFS(AND(C27&lt;&gt;"",D27&lt;&gt;"",C27&gt;D27),"Erreur dates prévisionnelles",AND(F27&lt;&gt;"",G27&lt;&gt;"",F27&gt;G27),"Erreur dates réelles",OR(AND(C27&lt;&gt;"",D27&lt;&gt;"",F27="",$B$7&lt;C27),AND(C27&lt;&gt;"",D27&lt;&gt;"",F27&lt;&gt;"",$B$7&lt;F27)),"A faire",OR(AND(C27="",D27="",F27="",G27=""),AND(C27&lt;&gt;"",D27=""),AND(C27&lt;&gt;"",D27&lt;&gt;"",F27="",$B$7&lt;=D27)),"",AND(C27&lt;&gt;"",D27&lt;&gt;"",F27&lt;&gt;"",G27&lt;&gt;""),"Finalisée",AND(OR(C27&lt;&gt;"",D27&lt;&gt;""),OR(F27&lt;&gt;"",G27&lt;&gt;""),$B$7-F27&lt;=D27-F27),"En cours",OR(AND(C27&lt;&gt;"",D27&lt;&gt;"",F27="",$B$7&gt;D27),AND(C27&lt;&gt;"",D27&lt;&gt;"",F27&lt;&gt;"",$B$7-F27&gt;D27-F27)),"En retard")</f>
        <v/>
      </c>
      <c r="I27" s="65"/>
      <c r="J27" s="65"/>
      <c r="K27" s="65"/>
      <c r="L27" s="65"/>
      <c r="M27" s="65"/>
      <c r="N27" s="65"/>
      <c r="O27" s="65"/>
      <c r="P27" s="65"/>
      <c r="Q27" s="65"/>
      <c r="R27" s="65"/>
      <c r="S27" s="65"/>
      <c r="T27" s="65"/>
      <c r="U27" s="65"/>
      <c r="V27" s="65"/>
      <c r="W27" s="65"/>
      <c r="X27" s="65"/>
      <c r="Y27" s="65"/>
      <c r="Z27" s="65"/>
      <c r="AA27" s="65"/>
      <c r="AB27" s="65"/>
      <c r="AC27" s="65"/>
    </row>
    <row r="28" spans="1:29">
      <c r="A28" s="37"/>
      <c r="B28" s="31" t="s">
        <v>2</v>
      </c>
      <c r="C28" s="30"/>
      <c r="D28" s="30"/>
      <c r="E28" s="28" t="str" cm="1">
        <f t="array" ref="E28">_xlfn.IFS(OR($C28="",$D28=""),"",$C28&gt;$D28,"",$C28&lt;=$D28,DATEDIF($C28,$D28,"d"))</f>
        <v/>
      </c>
      <c r="F28" s="27"/>
      <c r="G28" s="30"/>
      <c r="H28" s="28" t="str" cm="1">
        <f t="array" aca="1" ref="H28" ca="1">_xlfn.IFS(AND(C28&lt;&gt;"",D28&lt;&gt;"",C28&gt;D28),"Erreur dates prévisionnelles",AND(F28&lt;&gt;"",G28&lt;&gt;"",F28&gt;G28),"Erreur dates réelles",OR(AND(C28&lt;&gt;"",D28&lt;&gt;"",F28="",$B$7&lt;C28),AND(C28&lt;&gt;"",D28&lt;&gt;"",F28&lt;&gt;"",$B$7&lt;F28)),"A faire",OR(AND(C28="",D28="",F28="",G28=""),AND(C28&lt;&gt;"",D28=""),AND(C28&lt;&gt;"",D28&lt;&gt;"",F28="",$B$7&lt;=D28)),"",AND(C28&lt;&gt;"",D28&lt;&gt;"",F28&lt;&gt;"",G28&lt;&gt;""),"Finalisée",AND(OR(C28&lt;&gt;"",D28&lt;&gt;""),OR(F28&lt;&gt;"",G28&lt;&gt;""),$B$7-F28&lt;=D28-F28),"En cours",OR(AND(C28&lt;&gt;"",D28&lt;&gt;"",F28="",$B$7&gt;D28),AND(C28&lt;&gt;"",D28&lt;&gt;"",F28&lt;&gt;"",$B$7-F28&gt;D28-F28)),"En retard")</f>
        <v/>
      </c>
      <c r="I28" s="65"/>
      <c r="J28" s="65"/>
      <c r="K28" s="65"/>
      <c r="L28" s="65"/>
      <c r="M28" s="65"/>
      <c r="N28" s="65"/>
      <c r="O28" s="65"/>
      <c r="P28" s="65"/>
      <c r="Q28" s="65"/>
      <c r="R28" s="65"/>
      <c r="S28" s="65"/>
      <c r="T28" s="65"/>
      <c r="U28" s="65"/>
      <c r="V28" s="65"/>
      <c r="W28" s="65"/>
      <c r="X28" s="65"/>
      <c r="Y28" s="65"/>
      <c r="Z28" s="65"/>
      <c r="AA28" s="65"/>
      <c r="AB28" s="65"/>
      <c r="AC28" s="65"/>
    </row>
    <row r="29" spans="1:29">
      <c r="A29" s="62" t="s">
        <v>57</v>
      </c>
      <c r="B29" s="68" t="str" cm="1">
        <f t="array" ref="B29">_xlfn.IFS(OR($C29="",$D29=""),"",$C29&gt;$D29,"",$C29&lt;=$D29,DATEDIF($C29,$D29,"d"))</f>
        <v/>
      </c>
      <c r="C29" s="68"/>
      <c r="D29" s="68"/>
      <c r="E29" s="68"/>
      <c r="F29" s="68"/>
      <c r="G29" s="68"/>
      <c r="H29" s="69"/>
      <c r="I29" s="65"/>
      <c r="J29" s="65"/>
      <c r="K29" s="65"/>
      <c r="L29" s="65"/>
      <c r="M29" s="65"/>
      <c r="N29" s="65"/>
      <c r="O29" s="65"/>
      <c r="P29" s="65"/>
      <c r="Q29" s="65"/>
      <c r="R29" s="65"/>
      <c r="S29" s="65"/>
      <c r="T29" s="65"/>
      <c r="U29" s="65"/>
      <c r="V29" s="65"/>
      <c r="W29" s="65"/>
      <c r="X29" s="65"/>
      <c r="Y29" s="65"/>
      <c r="Z29" s="65"/>
      <c r="AA29" s="65"/>
      <c r="AB29" s="65"/>
      <c r="AC29" s="65"/>
    </row>
    <row r="30" spans="1:29">
      <c r="A30" s="37" t="s">
        <v>58</v>
      </c>
      <c r="B30" s="31" t="s">
        <v>46</v>
      </c>
      <c r="C30" s="30">
        <v>45460</v>
      </c>
      <c r="D30" s="30">
        <v>45463</v>
      </c>
      <c r="E30" s="28" cm="1">
        <f t="array" ref="E30">_xlfn.IFS(OR($C30="",$D30=""),"",$C30&gt;$D30,"",$C30&lt;=$D30,DATEDIF($C30,$D30,"d"))</f>
        <v>3</v>
      </c>
      <c r="F30" s="30"/>
      <c r="G30" s="30"/>
      <c r="H30" s="28" t="str" cm="1">
        <f t="array" aca="1" ref="H30" ca="1">_xlfn.IFS(AND(C30&lt;&gt;"",D30&lt;&gt;"",C30&gt;D30),"Erreur dates prévisionnelles",AND(F30&lt;&gt;"",G30&lt;&gt;"",F30&gt;G30),"Erreur dates réelles",OR(AND(C30&lt;&gt;"",D30&lt;&gt;"",F30="",$B$7&lt;C30),AND(C30&lt;&gt;"",D30&lt;&gt;"",F30&lt;&gt;"",$B$7&lt;F30)),"A faire",OR(AND(C30="",D30="",F30="",G30=""),AND(C30&lt;&gt;"",D30=""),AND(C30&lt;&gt;"",D30&lt;&gt;"",F30="",$B$7&lt;=D30)),"",AND(C30&lt;&gt;"",D30&lt;&gt;"",F30&lt;&gt;"",G30&lt;&gt;""),"Finalisée",AND(OR(C30&lt;&gt;"",D30&lt;&gt;""),OR(F30&lt;&gt;"",G30&lt;&gt;""),$B$7-F30&lt;=D30-F30),"En cours",OR(AND(C30&lt;&gt;"",D30&lt;&gt;"",F30="",$B$7&gt;D30),AND(C30&lt;&gt;"",D30&lt;&gt;"",F30&lt;&gt;"",$B$7-F30&gt;D30-F30)),"En retard")</f>
        <v>A faire</v>
      </c>
      <c r="I30" s="65"/>
      <c r="J30" s="65"/>
      <c r="K30" s="65"/>
      <c r="L30" s="65"/>
      <c r="M30" s="65"/>
      <c r="N30" s="65"/>
      <c r="O30" s="65"/>
      <c r="P30" s="65"/>
      <c r="Q30" s="65"/>
      <c r="R30" s="65"/>
      <c r="S30" s="65"/>
      <c r="T30" s="65"/>
      <c r="U30" s="65"/>
      <c r="V30" s="65"/>
      <c r="W30" s="65"/>
      <c r="X30" s="65"/>
      <c r="Y30" s="65"/>
      <c r="Z30" s="65"/>
      <c r="AA30" s="65"/>
      <c r="AB30" s="65"/>
      <c r="AC30" s="65"/>
    </row>
    <row r="31" spans="1:29">
      <c r="A31" s="37" t="s">
        <v>70</v>
      </c>
      <c r="B31" s="31" t="s">
        <v>44</v>
      </c>
      <c r="C31" s="30">
        <v>45218</v>
      </c>
      <c r="D31" s="29">
        <v>45382</v>
      </c>
      <c r="E31" s="28" cm="1">
        <f t="array" ref="E31">_xlfn.IFS(OR($C31="",$D31=""),"",$C31&gt;$D31,"",$C31&lt;=$D31,DATEDIF($C31,$D31,"d"))</f>
        <v>164</v>
      </c>
      <c r="F31" s="30">
        <v>45218</v>
      </c>
      <c r="G31" s="29">
        <v>45364</v>
      </c>
      <c r="H31" s="28" t="str" cm="1">
        <f t="array" aca="1" ref="H31" ca="1">_xlfn.IFS(AND(C31&lt;&gt;"",D31&lt;&gt;"",C31&gt;D31),"Erreur dates prévisionnelles",AND(F31&lt;&gt;"",G31&lt;&gt;"",F31&gt;G31),"Erreur dates réelles",OR(AND(C31&lt;&gt;"",D31&lt;&gt;"",F31="",$B$7&lt;C31),AND(C31&lt;&gt;"",D31&lt;&gt;"",F31&lt;&gt;"",$B$7&lt;F31)),"A faire",OR(AND(C31="",D31="",F31="",G31=""),AND(C31&lt;&gt;"",D31=""),AND(C31&lt;&gt;"",D31&lt;&gt;"",F31="",$B$7&lt;=D31)),"",AND(C31&lt;&gt;"",D31&lt;&gt;"",F31&lt;&gt;"",G31&lt;&gt;""),"Finalisée",AND(OR(C31&lt;&gt;"",D31&lt;&gt;""),OR(F31&lt;&gt;"",G31&lt;&gt;""),$B$7-F31&lt;=D31-F31),"En cours",OR(AND(C31&lt;&gt;"",D31&lt;&gt;"",F31="",$B$7&gt;D31),AND(C31&lt;&gt;"",D31&lt;&gt;"",F31&lt;&gt;"",$B$7-F31&gt;D31-F31)),"En retard")</f>
        <v>Finalisée</v>
      </c>
      <c r="I31" s="65"/>
      <c r="J31" s="65"/>
      <c r="K31" s="65"/>
      <c r="L31" s="65"/>
      <c r="M31" s="65"/>
      <c r="N31" s="65"/>
      <c r="O31" s="65"/>
      <c r="P31" s="65"/>
      <c r="Q31" s="65"/>
      <c r="R31" s="65"/>
      <c r="S31" s="65"/>
      <c r="T31" s="65"/>
      <c r="U31" s="65"/>
      <c r="V31" s="65"/>
      <c r="W31" s="65"/>
      <c r="X31" s="65"/>
      <c r="Y31" s="65"/>
      <c r="Z31" s="65"/>
      <c r="AA31" s="65"/>
      <c r="AB31" s="65"/>
      <c r="AC31" s="65"/>
    </row>
    <row r="32" spans="1:29">
      <c r="A32" s="37"/>
      <c r="B32" s="31" t="s">
        <v>2</v>
      </c>
      <c r="C32" s="30"/>
      <c r="D32" s="30"/>
      <c r="E32" s="28" t="str" cm="1">
        <f t="array" ref="E32">_xlfn.IFS(OR($C32="",$D32=""),"",$C32&gt;$D32,"",$C32&lt;=$D32,DATEDIF($C32,$D32,"d"))</f>
        <v/>
      </c>
      <c r="F32" s="30"/>
      <c r="G32" s="30"/>
      <c r="H32" s="28" t="str" cm="1">
        <f t="array" aca="1" ref="H32" ca="1">_xlfn.IFS(AND(C32&lt;&gt;"",D32&lt;&gt;"",C32&gt;D32),"Erreur dates prévisionnelles",AND(F32&lt;&gt;"",G32&lt;&gt;"",F32&gt;G32),"Erreur dates réelles",OR(AND(C32&lt;&gt;"",D32&lt;&gt;"",F32="",$B$7&lt;C32),AND(C32&lt;&gt;"",D32&lt;&gt;"",F32&lt;&gt;"",$B$7&lt;F32)),"A faire",OR(AND(C32="",D32="",F32="",G32=""),AND(C32&lt;&gt;"",D32=""),AND(C32&lt;&gt;"",D32&lt;&gt;"",F32="",$B$7&lt;=D32)),"",AND(C32&lt;&gt;"",D32&lt;&gt;"",F32&lt;&gt;"",G32&lt;&gt;""),"Finalisée",AND(OR(C32&lt;&gt;"",D32&lt;&gt;""),OR(F32&lt;&gt;"",G32&lt;&gt;""),$B$7-F32&lt;=D32-F32),"En cours",OR(AND(C32&lt;&gt;"",D32&lt;&gt;"",F32="",$B$7&gt;D32),AND(C32&lt;&gt;"",D32&lt;&gt;"",F32&lt;&gt;"",$B$7-F32&gt;D32-F32)),"En retard")</f>
        <v/>
      </c>
      <c r="I32" s="65"/>
      <c r="J32" s="65"/>
      <c r="K32" s="65"/>
      <c r="L32" s="65"/>
      <c r="M32" s="65"/>
      <c r="N32" s="65"/>
      <c r="O32" s="65"/>
      <c r="P32" s="65"/>
      <c r="Q32" s="65"/>
      <c r="R32" s="65"/>
      <c r="S32" s="65"/>
      <c r="T32" s="65"/>
      <c r="U32" s="65"/>
      <c r="V32" s="65"/>
      <c r="W32" s="65"/>
      <c r="X32" s="65"/>
      <c r="Y32" s="65"/>
      <c r="Z32" s="65"/>
      <c r="AA32" s="65"/>
      <c r="AB32" s="65"/>
      <c r="AC32" s="65"/>
    </row>
    <row r="33" spans="1:29">
      <c r="A33" s="37"/>
      <c r="B33" s="31" t="s">
        <v>2</v>
      </c>
      <c r="C33" s="30"/>
      <c r="D33" s="30"/>
      <c r="E33" s="28" t="str" cm="1">
        <f t="array" ref="E33">_xlfn.IFS(OR($C33="",$D33=""),"",$C33&gt;$D33,"",$C33&lt;=$D33,DATEDIF($C33,$D33,"d"))</f>
        <v/>
      </c>
      <c r="F33" s="30"/>
      <c r="G33" s="30"/>
      <c r="H33" s="28" t="str" cm="1">
        <f t="array" aca="1" ref="H33" ca="1">_xlfn.IFS(AND(C33&lt;&gt;"",D33&lt;&gt;"",C33&gt;D33),"Erreur dates prévisionnelles",AND(F33&lt;&gt;"",G33&lt;&gt;"",F33&gt;G33),"Erreur dates réelles",OR(AND(C33&lt;&gt;"",D33&lt;&gt;"",F33="",$B$7&lt;C33),AND(C33&lt;&gt;"",D33&lt;&gt;"",F33&lt;&gt;"",$B$7&lt;F33)),"A faire",OR(AND(C33="",D33="",F33="",G33=""),AND(C33&lt;&gt;"",D33=""),AND(C33&lt;&gt;"",D33&lt;&gt;"",F33="",$B$7&lt;=D33)),"",AND(C33&lt;&gt;"",D33&lt;&gt;"",F33&lt;&gt;"",G33&lt;&gt;""),"Finalisée",AND(OR(C33&lt;&gt;"",D33&lt;&gt;""),OR(F33&lt;&gt;"",G33&lt;&gt;""),$B$7-F33&lt;=D33-F33),"En cours",OR(AND(C33&lt;&gt;"",D33&lt;&gt;"",F33="",$B$7&gt;D33),AND(C33&lt;&gt;"",D33&lt;&gt;"",F33&lt;&gt;"",$B$7-F33&gt;D33-F33)),"En retard")</f>
        <v/>
      </c>
      <c r="I33" s="65"/>
      <c r="J33" s="65"/>
      <c r="K33" s="65"/>
      <c r="L33" s="65"/>
      <c r="M33" s="65"/>
      <c r="N33" s="65"/>
      <c r="O33" s="65"/>
      <c r="P33" s="65"/>
      <c r="Q33" s="65"/>
      <c r="R33" s="65"/>
      <c r="S33" s="65"/>
      <c r="T33" s="65"/>
      <c r="U33" s="65"/>
      <c r="V33" s="65"/>
      <c r="W33" s="65"/>
      <c r="X33" s="65"/>
      <c r="Y33" s="65"/>
      <c r="Z33" s="65"/>
      <c r="AA33" s="65"/>
      <c r="AB33" s="65"/>
      <c r="AC33" s="65"/>
    </row>
    <row r="34" spans="1:29">
      <c r="A34" s="62" t="s">
        <v>69</v>
      </c>
      <c r="B34" s="68" t="str" cm="1">
        <f t="array" ref="B34">_xlfn.IFS(OR($C34="",$D34=""),"",$C34&gt;$D34,"",$C34&lt;=$D34,DATEDIF($C34,$D34,"d"))</f>
        <v/>
      </c>
      <c r="C34" s="68"/>
      <c r="D34" s="68"/>
      <c r="E34" s="68"/>
      <c r="F34" s="68"/>
      <c r="G34" s="68"/>
      <c r="H34" s="69"/>
      <c r="I34" s="65"/>
      <c r="J34" s="65"/>
      <c r="K34" s="65"/>
      <c r="L34" s="65"/>
      <c r="M34" s="65"/>
      <c r="N34" s="65"/>
      <c r="O34" s="65"/>
      <c r="P34" s="65"/>
      <c r="Q34" s="65"/>
      <c r="R34" s="65"/>
      <c r="S34" s="65"/>
      <c r="T34" s="65"/>
      <c r="U34" s="65"/>
      <c r="V34" s="65"/>
      <c r="W34" s="65"/>
      <c r="X34" s="65"/>
      <c r="Y34" s="65"/>
      <c r="Z34" s="65"/>
      <c r="AA34" s="65"/>
      <c r="AB34" s="65"/>
      <c r="AC34" s="65"/>
    </row>
    <row r="35" spans="1:29" ht="15" customHeight="1">
      <c r="A35" s="37" t="s">
        <v>71</v>
      </c>
      <c r="B35" s="31" t="s">
        <v>46</v>
      </c>
      <c r="C35" s="30">
        <v>45413</v>
      </c>
      <c r="D35" s="30">
        <v>45444</v>
      </c>
      <c r="E35" s="28" cm="1">
        <f t="array" ref="E35">_xlfn.IFS(OR($C35="",$D35=""),"",$C35&gt;$D35,"",$C35&lt;=$D35,DATEDIF($C35,$D35,"d"))</f>
        <v>31</v>
      </c>
      <c r="F35" s="30"/>
      <c r="G35" s="30"/>
      <c r="H35" s="28" t="str" cm="1">
        <f t="array" aca="1" ref="H35" ca="1">_xlfn.IFS(AND(C35&lt;&gt;"",D35&lt;&gt;"",C35&gt;D35),"Erreur dates prévisionnelles",AND(F35&lt;&gt;"",G35&lt;&gt;"",F35&gt;G35),"Erreur dates réelles",OR(AND(C35&lt;&gt;"",D35&lt;&gt;"",F35="",$B$7&lt;C35),AND(C35&lt;&gt;"",D35&lt;&gt;"",F35&lt;&gt;"",$B$7&lt;F35)),"A faire",OR(AND(C35="",D35="",F35="",G35=""),AND(C35&lt;&gt;"",D35=""),AND(C35&lt;&gt;"",D35&lt;&gt;"",F35="",$B$7&lt;=D35)),"",AND(C35&lt;&gt;"",D35&lt;&gt;"",F35&lt;&gt;"",G35&lt;&gt;""),"Finalisée",AND(OR(C35&lt;&gt;"",D35&lt;&gt;""),OR(F35&lt;&gt;"",G35&lt;&gt;""),$B$7-F35&lt;=D35-F35),"En cours",OR(AND(C35&lt;&gt;"",D35&lt;&gt;"",F35="",$B$7&gt;D35),AND(C35&lt;&gt;"",D35&lt;&gt;"",F35&lt;&gt;"",$B$7-F35&gt;D35-F35)),"En retard")</f>
        <v>A faire</v>
      </c>
      <c r="I35" s="65"/>
      <c r="J35" s="65"/>
      <c r="K35" s="65"/>
      <c r="L35" s="65"/>
      <c r="M35" s="65"/>
      <c r="N35" s="65"/>
      <c r="O35" s="65"/>
      <c r="P35" s="65"/>
      <c r="Q35" s="65"/>
      <c r="R35" s="65"/>
      <c r="S35" s="65"/>
      <c r="T35" s="65"/>
      <c r="U35" s="65"/>
      <c r="V35" s="65"/>
      <c r="W35" s="65"/>
      <c r="X35" s="65"/>
      <c r="Y35" s="65"/>
      <c r="Z35" s="65"/>
      <c r="AA35" s="65"/>
      <c r="AB35" s="65"/>
      <c r="AC35" s="65"/>
    </row>
    <row r="36" spans="1:29">
      <c r="A36" s="37" t="s">
        <v>74</v>
      </c>
      <c r="B36" s="31" t="s">
        <v>46</v>
      </c>
      <c r="C36" s="30">
        <v>45460</v>
      </c>
      <c r="D36" s="30">
        <v>45474</v>
      </c>
      <c r="E36" s="28" cm="1">
        <f t="array" ref="E36">_xlfn.IFS(OR($C36="",$D36=""),"",$C36&gt;$D36,"",$C36&lt;=$D36,DATEDIF($C36,$D36,"d"))</f>
        <v>14</v>
      </c>
      <c r="F36" s="30"/>
      <c r="G36" s="30"/>
      <c r="H36" s="28"/>
      <c r="I36" s="65"/>
      <c r="J36" s="65"/>
      <c r="K36" s="65"/>
      <c r="L36" s="65"/>
      <c r="M36" s="65"/>
      <c r="N36" s="65"/>
      <c r="O36" s="65"/>
      <c r="P36" s="65"/>
      <c r="Q36" s="65"/>
      <c r="R36" s="65"/>
      <c r="S36" s="65"/>
      <c r="T36" s="65"/>
      <c r="U36" s="65"/>
      <c r="V36" s="65"/>
      <c r="W36" s="65"/>
      <c r="X36" s="65"/>
      <c r="Y36" s="65"/>
      <c r="Z36" s="65"/>
      <c r="AA36" s="65"/>
      <c r="AB36" s="65"/>
      <c r="AC36" s="65"/>
    </row>
    <row r="37" spans="1:29">
      <c r="A37" s="37" t="s">
        <v>72</v>
      </c>
      <c r="B37" s="31" t="s">
        <v>46</v>
      </c>
      <c r="C37" s="30">
        <v>45364</v>
      </c>
      <c r="D37" s="29">
        <v>45402</v>
      </c>
      <c r="E37" s="28" cm="1">
        <f t="array" ref="E37">_xlfn.IFS(OR($C37="",$D37=""),"",$C37&gt;$D37,"",$C37&lt;=$D37,DATEDIF($C37,$D37,"d"))</f>
        <v>38</v>
      </c>
      <c r="F37" s="30">
        <v>45401</v>
      </c>
      <c r="G37" s="29">
        <v>45401</v>
      </c>
      <c r="H37" s="28" t="str" cm="1">
        <f t="array" aca="1" ref="H37" ca="1">_xlfn.IFS(AND(C37&lt;&gt;"",D37&lt;&gt;"",C37&gt;D37),"Erreur dates prévisionnelles",AND(F37&lt;&gt;"",G37&lt;&gt;"",F37&gt;G37),"Erreur dates réelles",OR(AND(C37&lt;&gt;"",D37&lt;&gt;"",F37="",$B$7&lt;C37),AND(C37&lt;&gt;"",D37&lt;&gt;"",F37&lt;&gt;"",$B$7&lt;F37)),"A faire",OR(AND(C37="",D37="",F37="",G37=""),AND(C37&lt;&gt;"",D37=""),AND(C37&lt;&gt;"",D37&lt;&gt;"",F37="",$B$7&lt;=D37)),"",AND(C37&lt;&gt;"",D37&lt;&gt;"",F37&lt;&gt;"",G37&lt;&gt;""),"Finalisée",AND(OR(C37&lt;&gt;"",D37&lt;&gt;""),OR(F37&lt;&gt;"",G37&lt;&gt;""),$B$7-F37&lt;=D37-F37),"En cours",OR(AND(C37&lt;&gt;"",D37&lt;&gt;"",F37="",$B$7&gt;D37),AND(C37&lt;&gt;"",D37&lt;&gt;"",F37&lt;&gt;"",$B$7-F37&gt;D37-F37)),"En retard")</f>
        <v>Finalisée</v>
      </c>
      <c r="I37" s="65"/>
      <c r="J37" s="65"/>
      <c r="K37" s="65"/>
      <c r="L37" s="65"/>
      <c r="M37" s="65"/>
      <c r="N37" s="65"/>
      <c r="O37" s="65"/>
      <c r="P37" s="65"/>
      <c r="Q37" s="65"/>
      <c r="R37" s="65"/>
      <c r="S37" s="65"/>
      <c r="T37" s="65"/>
      <c r="U37" s="65"/>
      <c r="V37" s="65"/>
      <c r="W37" s="65"/>
      <c r="X37" s="65"/>
      <c r="Y37" s="65"/>
      <c r="Z37" s="65"/>
      <c r="AA37" s="65"/>
      <c r="AB37" s="65"/>
      <c r="AC37" s="65"/>
    </row>
    <row r="38" spans="1:29" ht="28.5">
      <c r="A38" s="37" t="s">
        <v>99</v>
      </c>
      <c r="B38" s="31" t="s">
        <v>46</v>
      </c>
      <c r="C38" s="30">
        <v>45402</v>
      </c>
      <c r="D38" s="29">
        <v>45450</v>
      </c>
      <c r="E38" s="28" cm="1">
        <f t="array" ref="E38">_xlfn.IFS(OR($C38="",$D38=""),"",$C38&gt;$D38,"",$C38&lt;=$D38,DATEDIF($C38,$D38,"d"))</f>
        <v>48</v>
      </c>
      <c r="F38" s="30">
        <v>45401</v>
      </c>
      <c r="G38" s="29"/>
      <c r="H38" s="28" t="str" cm="1">
        <f t="array" aca="1" ref="H38" ca="1">_xlfn.IFS(AND(C38&lt;&gt;"",D38&lt;&gt;"",C38&gt;D38),"Erreur dates prévisionnelles",AND(F38&lt;&gt;"",G38&lt;&gt;"",F38&gt;G38),"Erreur dates réelles",OR(AND(C38&lt;&gt;"",D38&lt;&gt;"",F38="",$B$7&lt;C38),AND(C38&lt;&gt;"",D38&lt;&gt;"",F38&lt;&gt;"",$B$7&lt;F38)),"A faire",OR(AND(C38="",D38="",F38="",G38=""),AND(C38&lt;&gt;"",D38=""),AND(C38&lt;&gt;"",D38&lt;&gt;"",F38="",$B$7&lt;=D38)),"",AND(C38&lt;&gt;"",D38&lt;&gt;"",F38&lt;&gt;"",G38&lt;&gt;""),"Finalisée",AND(OR(C38&lt;&gt;"",D38&lt;&gt;""),OR(F38&lt;&gt;"",G38&lt;&gt;""),$B$7-F38&lt;=D38-F38),"En cours",OR(AND(C38&lt;&gt;"",D38&lt;&gt;"",F38="",$B$7&gt;D38),AND(C38&lt;&gt;"",D38&lt;&gt;"",F38&lt;&gt;"",$B$7-F38&gt;D38-F38)),"En retard")</f>
        <v>En cours</v>
      </c>
      <c r="I38" s="65"/>
      <c r="J38" s="65"/>
      <c r="K38" s="65"/>
      <c r="L38" s="65"/>
      <c r="M38" s="65"/>
      <c r="N38" s="65"/>
      <c r="O38" s="65"/>
      <c r="P38" s="65"/>
      <c r="Q38" s="65"/>
      <c r="R38" s="65"/>
      <c r="S38" s="65"/>
      <c r="T38" s="65"/>
      <c r="U38" s="65"/>
      <c r="V38" s="65"/>
      <c r="W38" s="65"/>
      <c r="X38" s="65"/>
      <c r="Y38" s="65"/>
      <c r="Z38" s="65"/>
      <c r="AA38" s="65"/>
      <c r="AB38" s="65"/>
      <c r="AC38" s="65"/>
    </row>
    <row r="39" spans="1:29">
      <c r="A39" s="37" t="s">
        <v>98</v>
      </c>
      <c r="B39" s="31" t="s">
        <v>46</v>
      </c>
      <c r="C39" s="30">
        <v>45450</v>
      </c>
      <c r="D39" s="29">
        <v>45460</v>
      </c>
      <c r="E39" s="28" cm="1">
        <f t="array" ref="E39">_xlfn.IFS(OR($C39="",$D39=""),"",$C39&gt;$D39,"",$C39&lt;=$D39,DATEDIF($C39,$D39,"d"))</f>
        <v>10</v>
      </c>
      <c r="F39" s="30"/>
      <c r="G39" s="29"/>
      <c r="H39" s="28" t="str" cm="1">
        <f t="array" aca="1" ref="H39" ca="1">_xlfn.IFS(AND(C39&lt;&gt;"",D39&lt;&gt;"",C39&gt;D39),"Erreur dates prévisionnelles",AND(F39&lt;&gt;"",G39&lt;&gt;"",F39&gt;G39),"Erreur dates réelles",OR(AND(C39&lt;&gt;"",D39&lt;&gt;"",F39="",$B$7&lt;C39),AND(C39&lt;&gt;"",D39&lt;&gt;"",F39&lt;&gt;"",$B$7&lt;F39)),"A faire",OR(AND(C39="",D39="",F39="",G39=""),AND(C39&lt;&gt;"",D39=""),AND(C39&lt;&gt;"",D39&lt;&gt;"",F39="",$B$7&lt;=D39)),"",AND(C39&lt;&gt;"",D39&lt;&gt;"",F39&lt;&gt;"",G39&lt;&gt;""),"Finalisée",AND(OR(C39&lt;&gt;"",D39&lt;&gt;""),OR(F39&lt;&gt;"",G39&lt;&gt;""),$B$7-F39&lt;=D39-F39),"En cours",OR(AND(C39&lt;&gt;"",D39&lt;&gt;"",F39="",$B$7&gt;D39),AND(C39&lt;&gt;"",D39&lt;&gt;"",F39&lt;&gt;"",$B$7-F39&gt;D39-F39)),"En retard")</f>
        <v>A faire</v>
      </c>
      <c r="I39" s="65"/>
      <c r="J39" s="65"/>
      <c r="K39" s="65"/>
      <c r="L39" s="65"/>
      <c r="M39" s="65"/>
      <c r="N39" s="65"/>
      <c r="O39" s="65"/>
      <c r="P39" s="65"/>
      <c r="Q39" s="65"/>
      <c r="R39" s="65"/>
      <c r="S39" s="65"/>
      <c r="T39" s="65"/>
      <c r="U39" s="65"/>
      <c r="V39" s="65"/>
      <c r="W39" s="65"/>
      <c r="X39" s="65"/>
      <c r="Y39" s="65"/>
      <c r="Z39" s="65"/>
      <c r="AA39" s="65"/>
      <c r="AB39" s="65"/>
      <c r="AC39" s="65"/>
    </row>
    <row r="40" spans="1:29">
      <c r="A40" s="37" t="s">
        <v>73</v>
      </c>
      <c r="B40" s="31" t="s">
        <v>46</v>
      </c>
      <c r="C40" s="30">
        <v>45292</v>
      </c>
      <c r="D40" s="30">
        <v>45459</v>
      </c>
      <c r="E40" s="28" cm="1">
        <f t="array" ref="E40">_xlfn.IFS(OR($C40="",$D40=""),"",$C40&gt;$D40,"",$C40&lt;=$D40,DATEDIF($C40,$D40,"d"))</f>
        <v>167</v>
      </c>
      <c r="F40" s="30">
        <v>45352</v>
      </c>
      <c r="G40" s="30">
        <v>45352</v>
      </c>
      <c r="H40" s="28" t="str" cm="1">
        <f t="array" aca="1" ref="H40" ca="1">_xlfn.IFS(AND(C40&lt;&gt;"",D40&lt;&gt;"",C40&gt;D40),"Erreur dates prévisionnelles",AND(F40&lt;&gt;"",G40&lt;&gt;"",F40&gt;G40),"Erreur dates réelles",OR(AND(C40&lt;&gt;"",D40&lt;&gt;"",F40="",$B$7&lt;C40),AND(C40&lt;&gt;"",D40&lt;&gt;"",F40&lt;&gt;"",$B$7&lt;F40)),"A faire",OR(AND(C40="",D40="",F40="",G40=""),AND(C40&lt;&gt;"",D40=""),AND(C40&lt;&gt;"",D40&lt;&gt;"",F40="",$B$7&lt;=D40)),"",AND(C40&lt;&gt;"",D40&lt;&gt;"",F40&lt;&gt;"",G40&lt;&gt;""),"Finalisée",AND(OR(C40&lt;&gt;"",D40&lt;&gt;""),OR(F40&lt;&gt;"",G40&lt;&gt;""),$B$7-F40&lt;=D40-F40),"En cours",OR(AND(C40&lt;&gt;"",D40&lt;&gt;"",F40="",$B$7&gt;D40),AND(C40&lt;&gt;"",D40&lt;&gt;"",F40&lt;&gt;"",$B$7-F40&gt;D40-F40)),"En retard")</f>
        <v>Finalisée</v>
      </c>
      <c r="I40" s="65"/>
      <c r="J40" s="65"/>
      <c r="K40" s="65"/>
      <c r="L40" s="65"/>
      <c r="M40" s="65"/>
      <c r="N40" s="65"/>
      <c r="O40" s="65"/>
      <c r="P40" s="65"/>
      <c r="Q40" s="65"/>
      <c r="R40" s="65"/>
      <c r="S40" s="65"/>
      <c r="T40" s="65"/>
      <c r="U40" s="65"/>
      <c r="V40" s="65"/>
      <c r="W40" s="65"/>
      <c r="X40" s="65"/>
      <c r="Y40" s="65"/>
      <c r="Z40" s="65"/>
      <c r="AA40" s="65"/>
      <c r="AB40" s="65"/>
      <c r="AC40" s="65"/>
    </row>
    <row r="41" spans="1:29">
      <c r="A41" s="37" t="s">
        <v>87</v>
      </c>
      <c r="B41" s="31" t="s">
        <v>46</v>
      </c>
      <c r="C41" s="30"/>
      <c r="D41" s="30"/>
      <c r="E41" s="28" t="str" cm="1">
        <f t="array" ref="E41">_xlfn.IFS(OR($C41="",$D41=""),"",$C41&gt;$D41,"",$C41&lt;=$D41,DATEDIF($C41,$D41,"d"))</f>
        <v/>
      </c>
      <c r="F41" s="30"/>
      <c r="G41" s="30"/>
      <c r="H41" s="28" t="str" cm="1">
        <f t="array" aca="1" ref="H41" ca="1">_xlfn.IFS(AND(C41&lt;&gt;"",D41&lt;&gt;"",C41&gt;D41),"Erreur dates prévisionnelles",AND(F41&lt;&gt;"",G41&lt;&gt;"",F41&gt;G41),"Erreur dates réelles",OR(AND(C41&lt;&gt;"",D41&lt;&gt;"",F41="",$B$7&lt;C41),AND(C41&lt;&gt;"",D41&lt;&gt;"",F41&lt;&gt;"",$B$7&lt;F41)),"A faire",OR(AND(C41="",D41="",F41="",G41=""),AND(C41&lt;&gt;"",D41=""),AND(C41&lt;&gt;"",D41&lt;&gt;"",F41="",$B$7&lt;=D41)),"",AND(C41&lt;&gt;"",D41&lt;&gt;"",F41&lt;&gt;"",G41&lt;&gt;""),"Finalisée",AND(OR(C41&lt;&gt;"",D41&lt;&gt;""),OR(F41&lt;&gt;"",G41&lt;&gt;""),$B$7-F41&lt;=D41-F41),"En cours",OR(AND(C41&lt;&gt;"",D41&lt;&gt;"",F41="",$B$7&gt;D41),AND(C41&lt;&gt;"",D41&lt;&gt;"",F41&lt;&gt;"",$B$7-F41&gt;D41-F41)),"En retard")</f>
        <v/>
      </c>
      <c r="I41" s="65"/>
      <c r="J41" s="65"/>
      <c r="K41" s="65"/>
      <c r="L41" s="65"/>
      <c r="M41" s="65"/>
      <c r="N41" s="65"/>
      <c r="O41" s="65"/>
      <c r="P41" s="65"/>
      <c r="Q41" s="65"/>
      <c r="R41" s="65"/>
      <c r="S41" s="65"/>
      <c r="T41" s="65"/>
      <c r="U41" s="65"/>
      <c r="V41" s="65"/>
      <c r="W41" s="65"/>
      <c r="X41" s="65"/>
      <c r="Y41" s="65"/>
      <c r="Z41" s="65"/>
      <c r="AA41" s="65"/>
      <c r="AB41" s="65"/>
      <c r="AC41" s="65"/>
    </row>
    <row r="42" spans="1:29">
      <c r="A42" s="37" t="s">
        <v>88</v>
      </c>
      <c r="B42" s="32" t="s">
        <v>46</v>
      </c>
      <c r="C42" s="30"/>
      <c r="D42" s="30"/>
      <c r="E42" s="28" t="str" cm="1">
        <f t="array" ref="E42">_xlfn.IFS(OR($C42="",$D42=""),"",$C42&gt;$D42,"",$C42&lt;=$D42,DATEDIF($C42,$D42,"d"))</f>
        <v/>
      </c>
      <c r="F42" s="27"/>
      <c r="G42" s="30"/>
      <c r="H42" s="28"/>
      <c r="I42" s="65"/>
      <c r="J42" s="65"/>
      <c r="K42" s="65"/>
      <c r="L42" s="65"/>
      <c r="M42" s="65"/>
      <c r="N42" s="65"/>
      <c r="O42" s="65"/>
      <c r="P42" s="65"/>
      <c r="Q42" s="65"/>
      <c r="R42" s="65"/>
      <c r="S42" s="65"/>
      <c r="T42" s="65"/>
      <c r="U42" s="65"/>
      <c r="V42" s="65"/>
      <c r="W42" s="65"/>
      <c r="X42" s="65"/>
      <c r="Y42" s="65"/>
      <c r="Z42" s="65"/>
      <c r="AA42" s="65"/>
      <c r="AB42" s="65"/>
      <c r="AC42" s="65"/>
    </row>
    <row r="43" spans="1:29">
      <c r="A43" s="37"/>
      <c r="B43" s="32"/>
      <c r="C43" s="30"/>
      <c r="D43" s="30"/>
      <c r="E43" s="28" t="str" cm="1">
        <f t="array" ref="E43">_xlfn.IFS(OR($C43="",$D43=""),"",$C43&gt;$D43,"",$C43&lt;=$D43,DATEDIF($C43,$D43,"d"))</f>
        <v/>
      </c>
      <c r="F43" s="27"/>
      <c r="G43" s="30"/>
      <c r="H43" s="28"/>
      <c r="I43" s="65"/>
      <c r="J43" s="65"/>
      <c r="K43" s="65"/>
      <c r="L43" s="65"/>
      <c r="M43" s="65"/>
      <c r="N43" s="65"/>
      <c r="O43" s="65"/>
      <c r="P43" s="65"/>
      <c r="Q43" s="65"/>
      <c r="R43" s="65"/>
      <c r="S43" s="65"/>
      <c r="T43" s="65"/>
      <c r="U43" s="65"/>
      <c r="V43" s="65"/>
      <c r="W43" s="65"/>
      <c r="X43" s="65"/>
      <c r="Y43" s="65"/>
      <c r="Z43" s="65"/>
      <c r="AA43" s="65"/>
      <c r="AB43" s="65"/>
      <c r="AC43" s="65"/>
    </row>
    <row r="44" spans="1:29">
      <c r="A44" s="62" t="s">
        <v>76</v>
      </c>
      <c r="B44" s="68" t="str" cm="1">
        <f t="array" ref="B44">_xlfn.IFS(OR($C44="",$D44=""),"",$C44&gt;$D44,"",$C44&lt;=$D44,DATEDIF($C44,$D44,"d"))</f>
        <v/>
      </c>
      <c r="C44" s="68"/>
      <c r="D44" s="68"/>
      <c r="E44" s="68"/>
      <c r="F44" s="68"/>
      <c r="G44" s="68"/>
      <c r="H44" s="69"/>
      <c r="I44" s="65"/>
      <c r="J44" s="65"/>
      <c r="K44" s="65"/>
      <c r="L44" s="65"/>
      <c r="M44" s="65"/>
      <c r="N44" s="65"/>
      <c r="O44" s="65"/>
      <c r="P44" s="65"/>
      <c r="Q44" s="65"/>
      <c r="R44" s="65"/>
      <c r="S44" s="65"/>
      <c r="T44" s="65"/>
      <c r="U44" s="65"/>
      <c r="V44" s="65"/>
      <c r="W44" s="65"/>
      <c r="X44" s="65"/>
      <c r="Y44" s="65"/>
      <c r="Z44" s="65"/>
      <c r="AA44" s="65"/>
      <c r="AB44" s="65"/>
      <c r="AC44" s="65"/>
    </row>
    <row r="45" spans="1:29">
      <c r="A45" s="37" t="s">
        <v>77</v>
      </c>
      <c r="B45" s="31" t="s">
        <v>46</v>
      </c>
      <c r="C45" s="30"/>
      <c r="D45" s="30"/>
      <c r="E45" s="28" t="str" cm="1">
        <f t="array" ref="E45">_xlfn.IFS(OR($C45="",$D45=""),"",$C45&gt;$D45,"",$C45&lt;=$D45,DATEDIF($C45,$D45,"d"))</f>
        <v/>
      </c>
      <c r="F45" s="30"/>
      <c r="G45" s="30"/>
      <c r="H45" s="28" t="str" cm="1">
        <f t="array" aca="1" ref="H45" ca="1">_xlfn.IFS(AND(C45&lt;&gt;"",D45&lt;&gt;"",C45&gt;D45),"Erreur dates prévisionnelles",AND(F45&lt;&gt;"",G45&lt;&gt;"",F45&gt;G45),"Erreur dates réelles",OR(AND(C45&lt;&gt;"",D45&lt;&gt;"",F45="",$B$7&lt;C45),AND(C45&lt;&gt;"",D45&lt;&gt;"",F45&lt;&gt;"",$B$7&lt;F45)),"A faire",OR(AND(C45="",D45="",F45="",G45=""),AND(C45&lt;&gt;"",D45=""),AND(C45&lt;&gt;"",D45&lt;&gt;"",F45="",$B$7&lt;=D45)),"",AND(C45&lt;&gt;"",D45&lt;&gt;"",F45&lt;&gt;"",G45&lt;&gt;""),"Finalisée",AND(OR(C45&lt;&gt;"",D45&lt;&gt;""),OR(F45&lt;&gt;"",G45&lt;&gt;""),$B$7-F45&lt;=D45-F45),"En cours",OR(AND(C45&lt;&gt;"",D45&lt;&gt;"",F45="",$B$7&gt;D45),AND(C45&lt;&gt;"",D45&lt;&gt;"",F45&lt;&gt;"",$B$7-F45&gt;D45-F45)),"En retard")</f>
        <v/>
      </c>
      <c r="I45" s="65"/>
      <c r="J45" s="65"/>
      <c r="K45" s="65"/>
      <c r="L45" s="65"/>
      <c r="M45" s="65"/>
      <c r="N45" s="65"/>
      <c r="O45" s="65"/>
      <c r="P45" s="65"/>
      <c r="Q45" s="65"/>
      <c r="R45" s="65"/>
      <c r="S45" s="65"/>
      <c r="T45" s="65"/>
      <c r="U45" s="65"/>
      <c r="V45" s="65"/>
      <c r="W45" s="65"/>
      <c r="X45" s="65"/>
      <c r="Y45" s="65"/>
      <c r="Z45" s="65"/>
      <c r="AA45" s="65"/>
      <c r="AB45" s="65"/>
      <c r="AC45" s="65"/>
    </row>
    <row r="46" spans="1:29">
      <c r="A46" s="37" t="s">
        <v>74</v>
      </c>
      <c r="B46" s="31" t="s">
        <v>46</v>
      </c>
      <c r="C46" s="30">
        <v>45460</v>
      </c>
      <c r="D46" s="30">
        <v>45474</v>
      </c>
      <c r="E46" s="28" cm="1">
        <f t="array" ref="E46">_xlfn.IFS(OR($C46="",$D46=""),"",$C46&gt;$D46,"",$C46&lt;=$D46,DATEDIF($C46,$D46,"d"))</f>
        <v>14</v>
      </c>
      <c r="F46" s="30"/>
      <c r="G46" s="30"/>
      <c r="H46" s="28"/>
      <c r="I46" s="65"/>
      <c r="J46" s="65"/>
      <c r="K46" s="65"/>
      <c r="L46" s="65"/>
      <c r="M46" s="65"/>
      <c r="N46" s="65"/>
      <c r="O46" s="65"/>
      <c r="P46" s="65"/>
      <c r="Q46" s="65"/>
      <c r="R46" s="65"/>
      <c r="S46" s="65"/>
      <c r="T46" s="65"/>
      <c r="U46" s="65"/>
      <c r="V46" s="65"/>
      <c r="W46" s="65"/>
      <c r="X46" s="65"/>
      <c r="Y46" s="65"/>
      <c r="Z46" s="65"/>
      <c r="AA46" s="65"/>
      <c r="AB46" s="65"/>
      <c r="AC46" s="65"/>
    </row>
    <row r="47" spans="1:29">
      <c r="A47" s="37"/>
      <c r="B47" s="31" t="s">
        <v>2</v>
      </c>
      <c r="C47" s="30"/>
      <c r="D47" s="30"/>
      <c r="E47" s="28" t="str" cm="1">
        <f t="array" ref="E47">_xlfn.IFS(OR($C47="",$D47=""),"",$C47&gt;$D47,"",$C47&lt;=$D47,DATEDIF($C47,$D47,"d"))</f>
        <v/>
      </c>
      <c r="F47" s="30"/>
      <c r="G47" s="30"/>
      <c r="H47" s="28" t="str" cm="1">
        <f t="array" aca="1" ref="H47" ca="1">_xlfn.IFS(AND(C47&lt;&gt;"",D47&lt;&gt;"",C47&gt;D47),"Erreur dates prévisionnelles",AND(F47&lt;&gt;"",G47&lt;&gt;"",F47&gt;G47),"Erreur dates réelles",OR(AND(C47&lt;&gt;"",D47&lt;&gt;"",F47="",$B$7&lt;C47),AND(C47&lt;&gt;"",D47&lt;&gt;"",F47&lt;&gt;"",$B$7&lt;F47)),"A faire",OR(AND(C47="",D47="",F47="",G47=""),AND(C47&lt;&gt;"",D47=""),AND(C47&lt;&gt;"",D47&lt;&gt;"",F47="",$B$7&lt;=D47)),"",AND(C47&lt;&gt;"",D47&lt;&gt;"",F47&lt;&gt;"",G47&lt;&gt;""),"Finalisée",AND(OR(C47&lt;&gt;"",D47&lt;&gt;""),OR(F47&lt;&gt;"",G47&lt;&gt;""),$B$7-F47&lt;=D47-F47),"En cours",OR(AND(C47&lt;&gt;"",D47&lt;&gt;"",F47="",$B$7&gt;D47),AND(C47&lt;&gt;"",D47&lt;&gt;"",F47&lt;&gt;"",$B$7-F47&gt;D47-F47)),"En retard")</f>
        <v/>
      </c>
      <c r="I47" s="65"/>
      <c r="J47" s="65"/>
      <c r="K47" s="65"/>
      <c r="L47" s="65"/>
      <c r="M47" s="65"/>
      <c r="N47" s="65"/>
      <c r="O47" s="65"/>
      <c r="P47" s="65"/>
      <c r="Q47" s="65"/>
      <c r="R47" s="65"/>
      <c r="S47" s="65"/>
      <c r="T47" s="65"/>
      <c r="U47" s="65"/>
      <c r="V47" s="65"/>
      <c r="W47" s="65"/>
      <c r="X47" s="65"/>
      <c r="Y47" s="65"/>
      <c r="Z47" s="65"/>
      <c r="AA47" s="65"/>
      <c r="AB47" s="65"/>
      <c r="AC47" s="65"/>
    </row>
    <row r="48" spans="1:29">
      <c r="A48" s="37"/>
      <c r="B48" s="32"/>
      <c r="C48" s="30"/>
      <c r="D48" s="30"/>
      <c r="E48" s="28" t="str" cm="1">
        <f t="array" ref="E48">_xlfn.IFS(OR($C48="",$D48=""),"",$C48&gt;$D48,"",$C48&lt;=$D48,DATEDIF($C48,$D48,"d"))</f>
        <v/>
      </c>
      <c r="F48" s="27"/>
      <c r="G48" s="30"/>
      <c r="H48" s="28"/>
      <c r="I48" s="65"/>
      <c r="J48" s="65"/>
      <c r="K48" s="65"/>
      <c r="L48" s="65"/>
      <c r="M48" s="65"/>
      <c r="N48" s="65"/>
      <c r="O48" s="65"/>
      <c r="P48" s="65"/>
      <c r="Q48" s="65"/>
      <c r="R48" s="65"/>
      <c r="S48" s="65"/>
      <c r="T48" s="65"/>
      <c r="U48" s="65"/>
      <c r="V48" s="65"/>
      <c r="W48" s="65"/>
      <c r="X48" s="65"/>
      <c r="Y48" s="65"/>
      <c r="Z48" s="65"/>
      <c r="AA48" s="65"/>
      <c r="AB48" s="65"/>
      <c r="AC48" s="65"/>
    </row>
    <row r="49" spans="1:29">
      <c r="A49" s="62" t="s">
        <v>59</v>
      </c>
      <c r="B49" s="71" t="str" cm="1">
        <f t="array" ref="B49">_xlfn.IFS(OR($C49="",$D49=""),"",$C49&gt;$D49,"",$C49&lt;=$D49,DATEDIF($C49,$D49,"d"))</f>
        <v/>
      </c>
      <c r="C49" s="71"/>
      <c r="D49" s="71"/>
      <c r="E49" s="71"/>
      <c r="F49" s="71"/>
      <c r="G49" s="71"/>
      <c r="H49" s="72"/>
      <c r="I49" s="65"/>
      <c r="J49" s="65"/>
      <c r="K49" s="65"/>
      <c r="L49" s="65"/>
      <c r="M49" s="65"/>
      <c r="N49" s="65"/>
      <c r="O49" s="65"/>
      <c r="P49" s="65"/>
      <c r="Q49" s="65"/>
      <c r="R49" s="65"/>
      <c r="S49" s="65"/>
      <c r="T49" s="65"/>
      <c r="U49" s="65"/>
      <c r="V49" s="65"/>
      <c r="W49" s="65"/>
      <c r="X49" s="65"/>
      <c r="Y49" s="65"/>
      <c r="Z49" s="65"/>
      <c r="AA49" s="65"/>
      <c r="AB49" s="65"/>
      <c r="AC49" s="65"/>
    </row>
    <row r="50" spans="1:29">
      <c r="A50" s="37" t="s">
        <v>48</v>
      </c>
      <c r="B50" s="31" t="s">
        <v>54</v>
      </c>
      <c r="C50" s="30">
        <v>45119</v>
      </c>
      <c r="D50" s="30">
        <v>45200</v>
      </c>
      <c r="E50" s="28" cm="1">
        <f t="array" ref="E50">_xlfn.IFS(OR($C50="",$D50=""),"",$C50&gt;$D50,"",$C50&lt;=$D50,DATEDIF($C50,$D50,"d"))</f>
        <v>81</v>
      </c>
      <c r="F50" s="30">
        <v>45183</v>
      </c>
      <c r="G50" s="30">
        <v>45183</v>
      </c>
      <c r="H50" s="28" t="str" cm="1">
        <f t="array" aca="1" ref="H50" ca="1">_xlfn.IFS(AND(C50&lt;&gt;"",D50&lt;&gt;"",C50&gt;D50),"Erreur dates prévisionnelles",AND(F50&lt;&gt;"",G50&lt;&gt;"",F50&gt;G50),"Erreur dates réelles",OR(AND(C50&lt;&gt;"",D50&lt;&gt;"",F50="",$B$7&lt;C50),AND(C50&lt;&gt;"",D50&lt;&gt;"",F50&lt;&gt;"",$B$7&lt;F50)),"A faire",OR(AND(C50="",D50="",F50="",G50=""),AND(C50&lt;&gt;"",D50=""),AND(C50&lt;&gt;"",D50&lt;&gt;"",F50="",$B$7&lt;=D50)),"",AND(C50&lt;&gt;"",D50&lt;&gt;"",F50&lt;&gt;"",G50&lt;&gt;""),"Finalisée",AND(OR(C50&lt;&gt;"",D50&lt;&gt;""),OR(F50&lt;&gt;"",G50&lt;&gt;""),$B$7-F50&lt;=D50-F50),"En cours",OR(AND(C50&lt;&gt;"",D50&lt;&gt;"",F50="",$B$7&gt;D50),AND(C50&lt;&gt;"",D50&lt;&gt;"",F50&lt;&gt;"",$B$7-F50&gt;D50-F50)),"En retard")</f>
        <v>Finalisée</v>
      </c>
      <c r="I50" s="65"/>
      <c r="J50" s="65"/>
      <c r="K50" s="65"/>
      <c r="L50" s="65"/>
      <c r="M50" s="65"/>
      <c r="N50" s="65"/>
      <c r="O50" s="65"/>
      <c r="P50" s="65"/>
      <c r="Q50" s="65"/>
      <c r="R50" s="65"/>
      <c r="S50" s="65"/>
      <c r="T50" s="65"/>
      <c r="U50" s="65"/>
      <c r="V50" s="65"/>
      <c r="W50" s="65"/>
      <c r="X50" s="65"/>
      <c r="Y50" s="65"/>
      <c r="Z50" s="65"/>
      <c r="AA50" s="65"/>
      <c r="AB50" s="65"/>
      <c r="AC50" s="65"/>
    </row>
    <row r="51" spans="1:29">
      <c r="A51" s="37" t="s">
        <v>60</v>
      </c>
      <c r="B51" s="31" t="s">
        <v>46</v>
      </c>
      <c r="C51" s="30">
        <v>45461</v>
      </c>
      <c r="D51" s="29">
        <v>45579</v>
      </c>
      <c r="E51" s="28" cm="1">
        <f t="array" ref="E51">_xlfn.IFS(OR($C51="",$D51=""),"",$C51&gt;$D51,"",$C51&lt;=$D51,DATEDIF($C51,$D51,"d"))</f>
        <v>118</v>
      </c>
      <c r="F51" s="30"/>
      <c r="G51" s="29"/>
      <c r="H51" s="28" t="str" cm="1">
        <f t="array" aca="1" ref="H51" ca="1">_xlfn.IFS(AND(C51&lt;&gt;"",D51&lt;&gt;"",C51&gt;D51),"Erreur dates prévisionnelles",AND(F51&lt;&gt;"",G51&lt;&gt;"",F51&gt;G51),"Erreur dates réelles",OR(AND(C51&lt;&gt;"",D51&lt;&gt;"",F51="",$B$7&lt;C51),AND(C51&lt;&gt;"",D51&lt;&gt;"",F51&lt;&gt;"",$B$7&lt;F51)),"A faire",OR(AND(C51="",D51="",F51="",G51=""),AND(C51&lt;&gt;"",D51=""),AND(C51&lt;&gt;"",D51&lt;&gt;"",F51="",$B$7&lt;=D51)),"",AND(C51&lt;&gt;"",D51&lt;&gt;"",F51&lt;&gt;"",G51&lt;&gt;""),"Finalisée",AND(OR(C51&lt;&gt;"",D51&lt;&gt;""),OR(F51&lt;&gt;"",G51&lt;&gt;""),$B$7-F51&lt;=D51-F51),"En cours",OR(AND(C51&lt;&gt;"",D51&lt;&gt;"",F51="",$B$7&gt;D51),AND(C51&lt;&gt;"",D51&lt;&gt;"",F51&lt;&gt;"",$B$7-F51&gt;D51-F51)),"En retard")</f>
        <v>A faire</v>
      </c>
      <c r="I51" s="65"/>
      <c r="J51" s="65"/>
      <c r="K51" s="65"/>
      <c r="L51" s="65"/>
      <c r="M51" s="65"/>
      <c r="N51" s="65"/>
      <c r="O51" s="65"/>
      <c r="P51" s="65"/>
      <c r="Q51" s="65"/>
      <c r="R51" s="65"/>
      <c r="S51" s="65"/>
      <c r="T51" s="65"/>
      <c r="U51" s="65"/>
      <c r="V51" s="65"/>
      <c r="W51" s="65"/>
      <c r="X51" s="65"/>
      <c r="Y51" s="65"/>
      <c r="Z51" s="65"/>
      <c r="AA51" s="65"/>
      <c r="AB51" s="65"/>
      <c r="AC51" s="65"/>
    </row>
    <row r="52" spans="1:29">
      <c r="A52" s="37" t="s">
        <v>61</v>
      </c>
      <c r="B52" s="31" t="s">
        <v>46</v>
      </c>
      <c r="C52" s="30">
        <v>45595</v>
      </c>
      <c r="D52" s="30">
        <v>45595</v>
      </c>
      <c r="E52" s="28" cm="1">
        <f t="array" ref="E52">_xlfn.IFS(OR($C52="",$D52=""),"",$C52&gt;$D52,"",$C52&lt;=$D52,DATEDIF($C52,$D52,"d"))</f>
        <v>0</v>
      </c>
      <c r="F52" s="30"/>
      <c r="G52" s="30"/>
      <c r="H52" s="28" t="str" cm="1">
        <f t="array" aca="1" ref="H52" ca="1">_xlfn.IFS(AND(C52&lt;&gt;"",D52&lt;&gt;"",C52&gt;D52),"Erreur dates prévisionnelles",AND(F52&lt;&gt;"",G52&lt;&gt;"",F52&gt;G52),"Erreur dates réelles",OR(AND(C52&lt;&gt;"",D52&lt;&gt;"",F52="",$B$7&lt;C52),AND(C52&lt;&gt;"",D52&lt;&gt;"",F52&lt;&gt;"",$B$7&lt;F52)),"A faire",OR(AND(C52="",D52="",F52="",G52=""),AND(C52&lt;&gt;"",D52=""),AND(C52&lt;&gt;"",D52&lt;&gt;"",F52="",$B$7&lt;=D52)),"",AND(C52&lt;&gt;"",D52&lt;&gt;"",F52&lt;&gt;"",G52&lt;&gt;""),"Finalisée",AND(OR(C52&lt;&gt;"",D52&lt;&gt;""),OR(F52&lt;&gt;"",G52&lt;&gt;""),$B$7-F52&lt;=D52-F52),"En cours",OR(AND(C52&lt;&gt;"",D52&lt;&gt;"",F52="",$B$7&gt;D52),AND(C52&lt;&gt;"",D52&lt;&gt;"",F52&lt;&gt;"",$B$7-F52&gt;D52-F52)),"En retard")</f>
        <v>A faire</v>
      </c>
      <c r="I52" s="65"/>
      <c r="J52" s="65"/>
      <c r="K52" s="65"/>
      <c r="L52" s="65"/>
      <c r="M52" s="65"/>
      <c r="N52" s="65"/>
      <c r="O52" s="65"/>
      <c r="P52" s="65"/>
      <c r="Q52" s="65"/>
      <c r="R52" s="65"/>
      <c r="S52" s="65"/>
      <c r="T52" s="65"/>
      <c r="U52" s="65"/>
      <c r="V52" s="65"/>
      <c r="W52" s="65"/>
      <c r="X52" s="65"/>
      <c r="Y52" s="65"/>
      <c r="Z52" s="65"/>
      <c r="AA52" s="65"/>
      <c r="AB52" s="65"/>
      <c r="AC52" s="65"/>
    </row>
    <row r="53" spans="1:29" ht="28.5">
      <c r="A53" s="37" t="s">
        <v>65</v>
      </c>
      <c r="B53" s="31" t="s">
        <v>46</v>
      </c>
      <c r="C53" s="30">
        <v>45596</v>
      </c>
      <c r="D53" s="30">
        <v>45600</v>
      </c>
      <c r="E53" s="28" cm="1">
        <f t="array" ref="E53">_xlfn.IFS(OR($C53="",$D53=""),"",$C53&gt;$D53,"",$C53&lt;=$D53,DATEDIF($C53,$D53,"d"))</f>
        <v>4</v>
      </c>
      <c r="F53" s="30"/>
      <c r="G53" s="30"/>
      <c r="H53" s="28" t="str" cm="1">
        <f t="array" aca="1" ref="H53" ca="1">_xlfn.IFS(AND(C53&lt;&gt;"",D53&lt;&gt;"",C53&gt;D53),"Erreur dates prévisionnelles",AND(F53&lt;&gt;"",G53&lt;&gt;"",F53&gt;G53),"Erreur dates réelles",OR(AND(C53&lt;&gt;"",D53&lt;&gt;"",F53="",$B$7&lt;C53),AND(C53&lt;&gt;"",D53&lt;&gt;"",F53&lt;&gt;"",$B$7&lt;F53)),"A faire",OR(AND(C53="",D53="",F53="",G53=""),AND(C53&lt;&gt;"",D53=""),AND(C53&lt;&gt;"",D53&lt;&gt;"",F53="",$B$7&lt;=D53)),"",AND(C53&lt;&gt;"",D53&lt;&gt;"",F53&lt;&gt;"",G53&lt;&gt;""),"Finalisée",AND(OR(C53&lt;&gt;"",D53&lt;&gt;""),OR(F53&lt;&gt;"",G53&lt;&gt;""),$B$7-F53&lt;=D53-F53),"En cours",OR(AND(C53&lt;&gt;"",D53&lt;&gt;"",F53="",$B$7&gt;D53),AND(C53&lt;&gt;"",D53&lt;&gt;"",F53&lt;&gt;"",$B$7-F53&gt;D53-F53)),"En retard")</f>
        <v>A faire</v>
      </c>
      <c r="I53" s="65"/>
      <c r="J53" s="65"/>
      <c r="K53" s="65"/>
      <c r="L53" s="65"/>
      <c r="M53" s="65"/>
      <c r="N53" s="65"/>
      <c r="O53" s="65"/>
      <c r="P53" s="65"/>
      <c r="Q53" s="65"/>
      <c r="R53" s="65"/>
      <c r="S53" s="65"/>
      <c r="T53" s="65"/>
      <c r="U53" s="65"/>
      <c r="V53" s="65"/>
      <c r="W53" s="65"/>
      <c r="X53" s="65"/>
      <c r="Y53" s="65"/>
      <c r="Z53" s="65"/>
      <c r="AA53" s="65"/>
      <c r="AB53" s="65"/>
      <c r="AC53" s="65"/>
    </row>
    <row r="54" spans="1:29" ht="28.5">
      <c r="A54" s="37" t="s">
        <v>64</v>
      </c>
      <c r="B54" s="31" t="s">
        <v>41</v>
      </c>
      <c r="C54" s="30">
        <v>45604</v>
      </c>
      <c r="D54" s="30">
        <f>C54+60</f>
        <v>45664</v>
      </c>
      <c r="E54" s="28" cm="1">
        <f t="array" ref="E54">_xlfn.IFS(OR($C54="",$D54=""),"",$C54&gt;$D54,"",$C54&lt;=$D54,DATEDIF($C54,$D54,"d"))</f>
        <v>60</v>
      </c>
      <c r="F54" s="30"/>
      <c r="G54" s="30"/>
      <c r="H54" s="28"/>
      <c r="I54" s="65"/>
      <c r="J54" s="65"/>
      <c r="K54" s="65"/>
      <c r="L54" s="65"/>
      <c r="M54" s="65"/>
      <c r="N54" s="65"/>
      <c r="O54" s="65"/>
      <c r="P54" s="65"/>
      <c r="Q54" s="65"/>
      <c r="R54" s="65"/>
      <c r="S54" s="65"/>
      <c r="T54" s="65"/>
      <c r="U54" s="65"/>
      <c r="V54" s="65"/>
      <c r="W54" s="65"/>
      <c r="X54" s="65"/>
      <c r="Y54" s="65"/>
      <c r="Z54" s="65"/>
      <c r="AA54" s="65"/>
      <c r="AB54" s="65"/>
      <c r="AC54" s="65"/>
    </row>
    <row r="55" spans="1:29">
      <c r="A55" s="38" t="s">
        <v>86</v>
      </c>
      <c r="B55" s="32" t="s">
        <v>46</v>
      </c>
      <c r="C55" s="30"/>
      <c r="D55" s="30"/>
      <c r="E55" s="28" t="str" cm="1">
        <f t="array" ref="E55">_xlfn.IFS(OR($C55="",$D55=""),"",$C55&gt;$D55,"",$C55&lt;=$D55,DATEDIF($C55,$D55,"d"))</f>
        <v/>
      </c>
      <c r="F55" s="27"/>
      <c r="G55" s="30"/>
      <c r="H55" s="28"/>
      <c r="I55" s="65"/>
      <c r="J55" s="65"/>
      <c r="K55" s="65"/>
      <c r="L55" s="65"/>
      <c r="M55" s="65"/>
      <c r="N55" s="65"/>
      <c r="O55" s="65"/>
      <c r="P55" s="65"/>
      <c r="Q55" s="65"/>
      <c r="R55" s="65"/>
      <c r="S55" s="65"/>
      <c r="T55" s="65"/>
      <c r="U55" s="65"/>
      <c r="V55" s="65"/>
      <c r="W55" s="65"/>
      <c r="X55" s="65"/>
      <c r="Y55" s="65"/>
      <c r="Z55" s="65"/>
      <c r="AA55" s="65"/>
      <c r="AB55" s="65"/>
      <c r="AC55" s="65"/>
    </row>
    <row r="56" spans="1:29">
      <c r="A56" s="37" t="s">
        <v>63</v>
      </c>
      <c r="B56" s="31" t="s">
        <v>46</v>
      </c>
      <c r="C56" s="30"/>
      <c r="D56" s="30"/>
      <c r="E56" s="28" t="str" cm="1">
        <f t="array" ref="E56">_xlfn.IFS(OR($C56="",$D56=""),"",$C56&gt;$D56,"",$C56&lt;=$D56,DATEDIF($C56,$D56,"d"))</f>
        <v/>
      </c>
      <c r="F56" s="30"/>
      <c r="G56" s="30"/>
      <c r="H56" s="28" t="str" cm="1">
        <f t="array" aca="1" ref="H56" ca="1">_xlfn.IFS(AND(C56&lt;&gt;"",D56&lt;&gt;"",C56&gt;D56),"Erreur dates prévisionnelles",AND(F56&lt;&gt;"",G56&lt;&gt;"",F56&gt;G56),"Erreur dates réelles",OR(AND(C56&lt;&gt;"",D56&lt;&gt;"",F56="",$B$7&lt;C56),AND(C56&lt;&gt;"",D56&lt;&gt;"",F56&lt;&gt;"",$B$7&lt;F56)),"A faire",OR(AND(C56="",D56="",F56="",G56=""),AND(C56&lt;&gt;"",D56=""),AND(C56&lt;&gt;"",D56&lt;&gt;"",F56="",$B$7&lt;=D56)),"",AND(C56&lt;&gt;"",D56&lt;&gt;"",F56&lt;&gt;"",G56&lt;&gt;""),"Finalisée",AND(OR(C56&lt;&gt;"",D56&lt;&gt;""),OR(F56&lt;&gt;"",G56&lt;&gt;""),$B$7-F56&lt;=D56-F56),"En cours",OR(AND(C56&lt;&gt;"",D56&lt;&gt;"",F56="",$B$7&gt;D56),AND(C56&lt;&gt;"",D56&lt;&gt;"",F56&lt;&gt;"",$B$7-F56&gt;D56-F56)),"En retard")</f>
        <v/>
      </c>
      <c r="I56" s="65"/>
      <c r="J56" s="65"/>
      <c r="K56" s="65"/>
      <c r="L56" s="65"/>
      <c r="M56" s="65"/>
      <c r="N56" s="65"/>
      <c r="O56" s="65"/>
      <c r="P56" s="65"/>
      <c r="Q56" s="65"/>
      <c r="R56" s="65"/>
      <c r="S56" s="65"/>
      <c r="T56" s="65"/>
      <c r="U56" s="65"/>
      <c r="V56" s="65"/>
      <c r="W56" s="65"/>
      <c r="X56" s="65"/>
      <c r="Y56" s="65"/>
      <c r="Z56" s="65"/>
      <c r="AA56" s="65"/>
      <c r="AB56" s="65"/>
      <c r="AC56" s="65"/>
    </row>
    <row r="57" spans="1:29">
      <c r="A57" s="37"/>
      <c r="B57" s="31"/>
      <c r="C57" s="30"/>
      <c r="D57" s="30"/>
      <c r="E57" s="28" t="str" cm="1">
        <f t="array" ref="E57">_xlfn.IFS(OR($C57="",$D57=""),"",$C57&gt;$D57,"",$C57&lt;=$D57,DATEDIF($C57,$D57,"d"))</f>
        <v/>
      </c>
      <c r="F57" s="30"/>
      <c r="G57" s="30"/>
      <c r="H57" s="28"/>
      <c r="I57" s="65"/>
      <c r="J57" s="65"/>
      <c r="K57" s="65"/>
      <c r="L57" s="65"/>
      <c r="M57" s="65"/>
      <c r="N57" s="65"/>
      <c r="O57" s="65"/>
      <c r="P57" s="65"/>
      <c r="Q57" s="65"/>
      <c r="R57" s="65"/>
      <c r="S57" s="65"/>
      <c r="T57" s="65"/>
      <c r="U57" s="65"/>
      <c r="V57" s="65"/>
      <c r="W57" s="65"/>
      <c r="X57" s="65"/>
      <c r="Y57" s="65"/>
      <c r="Z57" s="65"/>
      <c r="AA57" s="65"/>
      <c r="AB57" s="65"/>
      <c r="AC57" s="65"/>
    </row>
    <row r="58" spans="1:29">
      <c r="A58" s="62" t="s">
        <v>67</v>
      </c>
      <c r="B58" s="71"/>
      <c r="C58" s="71"/>
      <c r="D58" s="71"/>
      <c r="E58" s="71" t="str" cm="1">
        <f t="array" ref="E58">_xlfn.IFS(OR($C58="",$D58=""),"",$C58&gt;$D58,"",$C58&lt;=$D58,DATEDIF($C58,$D58,"d"))</f>
        <v/>
      </c>
      <c r="F58" s="71"/>
      <c r="G58" s="71"/>
      <c r="H58" s="72" t="str" cm="1">
        <f t="array" aca="1" ref="H58" ca="1">_xlfn.IFS(AND(C58&lt;&gt;"",D58&lt;&gt;"",C58&gt;D58),"Erreur dates prévisionnelles",AND(F58&lt;&gt;"",G58&lt;&gt;"",F58&gt;G58),"Erreur dates réelles",OR(AND(C58&lt;&gt;"",D58&lt;&gt;"",F58="",$B$7&lt;C58),AND(C58&lt;&gt;"",D58&lt;&gt;"",F58&lt;&gt;"",$B$7&lt;F58)),"A faire",OR(AND(C58="",D58="",F58="",G58=""),AND(C58&lt;&gt;"",D58=""),AND(C58&lt;&gt;"",D58&lt;&gt;"",F58="",$B$7&lt;=D58)),"",AND(C58&lt;&gt;"",D58&lt;&gt;"",F58&lt;&gt;"",G58&lt;&gt;""),"Finalisée",AND(OR(C58&lt;&gt;"",D58&lt;&gt;""),OR(F58&lt;&gt;"",G58&lt;&gt;""),$B$7-F58&lt;=D58-F58),"En cours",OR(AND(C58&lt;&gt;"",D58&lt;&gt;"",F58="",$B$7&gt;D58),AND(C58&lt;&gt;"",D58&lt;&gt;"",F58&lt;&gt;"",$B$7-F58&gt;D58-F58)),"En retard")</f>
        <v/>
      </c>
      <c r="I58" s="65"/>
      <c r="J58" s="65"/>
      <c r="K58" s="65"/>
      <c r="L58" s="65"/>
      <c r="M58" s="65"/>
      <c r="N58" s="65"/>
      <c r="O58" s="65"/>
      <c r="P58" s="65"/>
      <c r="Q58" s="65"/>
      <c r="R58" s="65"/>
      <c r="S58" s="65"/>
      <c r="T58" s="65"/>
      <c r="U58" s="65"/>
      <c r="V58" s="65"/>
      <c r="W58" s="65"/>
      <c r="X58" s="65"/>
      <c r="Y58" s="65"/>
      <c r="Z58" s="65"/>
      <c r="AA58" s="65"/>
      <c r="AB58" s="65"/>
      <c r="AC58" s="65"/>
    </row>
    <row r="59" spans="1:29" ht="29.25">
      <c r="A59" s="39" t="s">
        <v>68</v>
      </c>
      <c r="B59" s="31" t="s">
        <v>44</v>
      </c>
      <c r="C59" s="30"/>
      <c r="D59" s="30"/>
      <c r="E59" s="28" t="str" cm="1">
        <f t="array" ref="E59">_xlfn.IFS(OR($C59="",$D59=""),"",$C59&gt;$D59,"",$C59&lt;=$D59,DATEDIF($C59,$D59,"d"))</f>
        <v/>
      </c>
      <c r="F59" s="30"/>
      <c r="G59" s="30"/>
      <c r="H59" s="28" t="str" cm="1">
        <f t="array" aca="1" ref="H59" ca="1">_xlfn.IFS(AND(C59&lt;&gt;"",D59&lt;&gt;"",C59&gt;D59),"Erreur dates prévisionnelles",AND(F59&lt;&gt;"",G59&lt;&gt;"",F59&gt;G59),"Erreur dates réelles",OR(AND(C59&lt;&gt;"",D59&lt;&gt;"",F59="",$B$7&lt;C59),AND(C59&lt;&gt;"",D59&lt;&gt;"",F59&lt;&gt;"",$B$7&lt;F59)),"A faire",OR(AND(C59="",D59="",F59="",G59=""),AND(C59&lt;&gt;"",D59=""),AND(C59&lt;&gt;"",D59&lt;&gt;"",F59="",$B$7&lt;=D59)),"",AND(C59&lt;&gt;"",D59&lt;&gt;"",F59&lt;&gt;"",G59&lt;&gt;""),"Finalisée",AND(OR(C59&lt;&gt;"",D59&lt;&gt;""),OR(F59&lt;&gt;"",G59&lt;&gt;""),$B$7-F59&lt;=D59-F59),"En cours",OR(AND(C59&lt;&gt;"",D59&lt;&gt;"",F59="",$B$7&gt;D59),AND(C59&lt;&gt;"",D59&lt;&gt;"",F59&lt;&gt;"",$B$7-F59&gt;D59-F59)),"En retard")</f>
        <v/>
      </c>
      <c r="I59" s="65"/>
      <c r="J59" s="65"/>
      <c r="K59" s="65"/>
      <c r="L59" s="65"/>
      <c r="M59" s="65"/>
      <c r="N59" s="65"/>
      <c r="O59" s="65"/>
      <c r="P59" s="65"/>
      <c r="Q59" s="65"/>
      <c r="R59" s="65"/>
      <c r="S59" s="65"/>
      <c r="T59" s="65"/>
      <c r="U59" s="65"/>
      <c r="V59" s="65"/>
      <c r="W59" s="65"/>
      <c r="X59" s="65"/>
      <c r="Y59" s="65"/>
      <c r="Z59" s="65"/>
      <c r="AA59" s="65"/>
      <c r="AB59" s="65"/>
      <c r="AC59" s="65"/>
    </row>
    <row r="60" spans="1:29">
      <c r="A60" s="40"/>
      <c r="B60" s="31"/>
      <c r="C60" s="30"/>
      <c r="D60" s="29"/>
      <c r="E60" s="28" t="str" cm="1">
        <f t="array" ref="E60">_xlfn.IFS(OR($C60="",$D60=""),"",$C60&gt;$D60,"",$C60&lt;=$D60,DATEDIF($C60,$D60,"d"))</f>
        <v/>
      </c>
      <c r="F60" s="30"/>
      <c r="G60" s="29"/>
      <c r="H60" s="28" t="str" cm="1">
        <f t="array" aca="1" ref="H60" ca="1">_xlfn.IFS(AND(C60&lt;&gt;"",D60&lt;&gt;"",C60&gt;D60),"Erreur dates prévisionnelles",AND(F60&lt;&gt;"",G60&lt;&gt;"",F60&gt;G60),"Erreur dates réelles",OR(AND(C60&lt;&gt;"",D60&lt;&gt;"",F60="",$B$7&lt;C60),AND(C60&lt;&gt;"",D60&lt;&gt;"",F60&lt;&gt;"",$B$7&lt;F60)),"A faire",OR(AND(C60="",D60="",F60="",G60=""),AND(C60&lt;&gt;"",D60=""),AND(C60&lt;&gt;"",D60&lt;&gt;"",F60="",$B$7&lt;=D60)),"",AND(C60&lt;&gt;"",D60&lt;&gt;"",F60&lt;&gt;"",G60&lt;&gt;""),"Finalisée",AND(OR(C60&lt;&gt;"",D60&lt;&gt;""),OR(F60&lt;&gt;"",G60&lt;&gt;""),$B$7-F60&lt;=D60-F60),"En cours",OR(AND(C60&lt;&gt;"",D60&lt;&gt;"",F60="",$B$7&gt;D60),AND(C60&lt;&gt;"",D60&lt;&gt;"",F60&lt;&gt;"",$B$7-F60&gt;D60-F60)),"En retard")</f>
        <v/>
      </c>
      <c r="I60" s="65"/>
      <c r="J60" s="65"/>
      <c r="K60" s="65"/>
      <c r="L60" s="65"/>
      <c r="M60" s="65"/>
      <c r="N60" s="65"/>
      <c r="O60" s="65"/>
      <c r="P60" s="65"/>
      <c r="Q60" s="65"/>
      <c r="R60" s="65"/>
      <c r="S60" s="65"/>
      <c r="T60" s="65"/>
      <c r="U60" s="65"/>
      <c r="V60" s="65"/>
      <c r="W60" s="65"/>
      <c r="X60" s="65"/>
      <c r="Y60" s="65"/>
      <c r="Z60" s="65"/>
      <c r="AA60" s="65"/>
      <c r="AB60" s="65"/>
      <c r="AC60" s="65"/>
    </row>
    <row r="61" spans="1:29">
      <c r="A61" s="40"/>
      <c r="B61" s="31"/>
      <c r="C61" s="30"/>
      <c r="D61" s="30"/>
      <c r="E61" s="28" t="str" cm="1">
        <f t="array" ref="E61">_xlfn.IFS(OR($C61="",$D61=""),"",$C61&gt;$D61,"",$C61&lt;=$D61,DATEDIF($C61,$D61,"d"))</f>
        <v/>
      </c>
      <c r="F61" s="30"/>
      <c r="G61" s="30"/>
      <c r="H61" s="28" t="str" cm="1">
        <f t="array" aca="1" ref="H61" ca="1">_xlfn.IFS(AND(C61&lt;&gt;"",D61&lt;&gt;"",C61&gt;D61),"Erreur dates prévisionnelles",AND(F61&lt;&gt;"",G61&lt;&gt;"",F61&gt;G61),"Erreur dates réelles",OR(AND(C61&lt;&gt;"",D61&lt;&gt;"",F61="",$B$7&lt;C61),AND(C61&lt;&gt;"",D61&lt;&gt;"",F61&lt;&gt;"",$B$7&lt;F61)),"A faire",OR(AND(C61="",D61="",F61="",G61=""),AND(C61&lt;&gt;"",D61=""),AND(C61&lt;&gt;"",D61&lt;&gt;"",F61="",$B$7&lt;=D61)),"",AND(C61&lt;&gt;"",D61&lt;&gt;"",F61&lt;&gt;"",G61&lt;&gt;""),"Finalisée",AND(OR(C61&lt;&gt;"",D61&lt;&gt;""),OR(F61&lt;&gt;"",G61&lt;&gt;""),$B$7-F61&lt;=D61-F61),"En cours",OR(AND(C61&lt;&gt;"",D61&lt;&gt;"",F61="",$B$7&gt;D61),AND(C61&lt;&gt;"",D61&lt;&gt;"",F61&lt;&gt;"",$B$7-F61&gt;D61-F61)),"En retard")</f>
        <v/>
      </c>
      <c r="I61" s="65"/>
      <c r="J61" s="65"/>
      <c r="K61" s="65"/>
      <c r="L61" s="65"/>
      <c r="M61" s="65"/>
      <c r="N61" s="65"/>
      <c r="O61" s="65"/>
      <c r="P61" s="65"/>
      <c r="Q61" s="65"/>
      <c r="R61" s="65"/>
      <c r="S61" s="65"/>
      <c r="T61" s="65"/>
      <c r="U61" s="65"/>
      <c r="V61" s="65"/>
      <c r="W61" s="65"/>
      <c r="X61" s="65"/>
      <c r="Y61" s="65"/>
      <c r="Z61" s="65"/>
      <c r="AA61" s="65"/>
      <c r="AB61" s="65"/>
      <c r="AC61" s="65"/>
    </row>
    <row r="62" spans="1:29">
      <c r="A62" s="40"/>
      <c r="B62" s="31"/>
      <c r="C62" s="30"/>
      <c r="D62" s="30"/>
      <c r="E62" s="28" t="str" cm="1">
        <f t="array" ref="E62">_xlfn.IFS(OR($C62="",$D62=""),"",$C62&gt;$D62,"",$C62&lt;=$D62,DATEDIF($C62,$D62,"d"))</f>
        <v/>
      </c>
      <c r="F62" s="30"/>
      <c r="G62" s="30"/>
      <c r="H62" s="28" t="str" cm="1">
        <f t="array" aca="1" ref="H62" ca="1">_xlfn.IFS(AND(C62&lt;&gt;"",D62&lt;&gt;"",C62&gt;D62),"Erreur dates prévisionnelles",AND(F62&lt;&gt;"",G62&lt;&gt;"",F62&gt;G62),"Erreur dates réelles",OR(AND(C62&lt;&gt;"",D62&lt;&gt;"",F62="",$B$7&lt;C62),AND(C62&lt;&gt;"",D62&lt;&gt;"",F62&lt;&gt;"",$B$7&lt;F62)),"A faire",OR(AND(C62="",D62="",F62="",G62=""),AND(C62&lt;&gt;"",D62=""),AND(C62&lt;&gt;"",D62&lt;&gt;"",F62="",$B$7&lt;=D62)),"",AND(C62&lt;&gt;"",D62&lt;&gt;"",F62&lt;&gt;"",G62&lt;&gt;""),"Finalisée",AND(OR(C62&lt;&gt;"",D62&lt;&gt;""),OR(F62&lt;&gt;"",G62&lt;&gt;""),$B$7-F62&lt;=D62-F62),"En cours",OR(AND(C62&lt;&gt;"",D62&lt;&gt;"",F62="",$B$7&gt;D62),AND(C62&lt;&gt;"",D62&lt;&gt;"",F62&lt;&gt;"",$B$7-F62&gt;D62-F62)),"En retard")</f>
        <v/>
      </c>
      <c r="I62" s="65"/>
      <c r="J62" s="65"/>
      <c r="K62" s="65"/>
      <c r="L62" s="65"/>
      <c r="M62" s="65"/>
      <c r="N62" s="65"/>
      <c r="O62" s="65"/>
      <c r="P62" s="65"/>
      <c r="Q62" s="65"/>
      <c r="R62" s="65"/>
      <c r="S62" s="65"/>
      <c r="T62" s="65"/>
      <c r="U62" s="65"/>
      <c r="V62" s="65"/>
      <c r="W62" s="65"/>
      <c r="X62" s="65"/>
      <c r="Y62" s="65"/>
      <c r="Z62" s="65"/>
      <c r="AA62" s="65"/>
      <c r="AB62" s="65"/>
      <c r="AC62" s="65"/>
    </row>
    <row r="63" spans="1:29">
      <c r="A63" s="40"/>
      <c r="B63" s="31"/>
      <c r="C63" s="30"/>
      <c r="D63" s="30"/>
      <c r="E63" s="28" t="str" cm="1">
        <f t="array" ref="E63">_xlfn.IFS(OR($C63="",$D63=""),"",$C63&gt;$D63,"",$C63&lt;=$D63,DATEDIF($C63,$D63,"d"))</f>
        <v/>
      </c>
      <c r="F63" s="30"/>
      <c r="G63" s="30"/>
      <c r="H63" s="28"/>
      <c r="I63" s="65"/>
      <c r="J63" s="65"/>
      <c r="K63" s="65"/>
      <c r="L63" s="65"/>
      <c r="M63" s="65"/>
      <c r="N63" s="65"/>
      <c r="O63" s="65"/>
      <c r="P63" s="65"/>
      <c r="Q63" s="65"/>
      <c r="R63" s="65"/>
      <c r="S63" s="65"/>
      <c r="T63" s="65"/>
      <c r="U63" s="65"/>
      <c r="V63" s="65"/>
      <c r="W63" s="65"/>
      <c r="X63" s="65"/>
      <c r="Y63" s="65"/>
      <c r="Z63" s="65"/>
      <c r="AA63" s="65"/>
      <c r="AB63" s="65"/>
      <c r="AC63" s="65"/>
    </row>
    <row r="64" spans="1:29">
      <c r="A64" s="40"/>
      <c r="B64" s="31"/>
      <c r="C64" s="30"/>
      <c r="D64" s="30"/>
      <c r="E64" s="28" t="str" cm="1">
        <f t="array" ref="E64">_xlfn.IFS(OR($C64="",$D64=""),"",$C64&gt;$D64,"",$C64&lt;=$D64,DATEDIF($C64,$D64,"d"))</f>
        <v/>
      </c>
      <c r="F64" s="30"/>
      <c r="G64" s="30"/>
      <c r="H64" s="28" t="str" cm="1">
        <f t="array" aca="1" ref="H64" ca="1">_xlfn.IFS(AND(C64&lt;&gt;"",D64&lt;&gt;"",C64&gt;D64),"Erreur dates prévisionnelles",AND(F64&lt;&gt;"",G64&lt;&gt;"",F64&gt;G64),"Erreur dates réelles",OR(AND(C64&lt;&gt;"",D64&lt;&gt;"",F64="",$B$7&lt;C64),AND(C64&lt;&gt;"",D64&lt;&gt;"",F64&lt;&gt;"",$B$7&lt;F64)),"A faire",OR(AND(C64="",D64="",F64="",G64=""),AND(C64&lt;&gt;"",D64=""),AND(C64&lt;&gt;"",D64&lt;&gt;"",F64="",$B$7&lt;=D64)),"",AND(C64&lt;&gt;"",D64&lt;&gt;"",F64&lt;&gt;"",G64&lt;&gt;""),"Finalisée",AND(OR(C64&lt;&gt;"",D64&lt;&gt;""),OR(F64&lt;&gt;"",G64&lt;&gt;""),$B$7-F64&lt;=D64-F64),"En cours",OR(AND(C64&lt;&gt;"",D64&lt;&gt;"",F64="",$B$7&gt;D64),AND(C64&lt;&gt;"",D64&lt;&gt;"",F64&lt;&gt;"",$B$7-F64&gt;D64-F64)),"En retard")</f>
        <v/>
      </c>
      <c r="I64" s="65"/>
      <c r="J64" s="65"/>
      <c r="K64" s="65"/>
      <c r="L64" s="65"/>
      <c r="M64" s="65"/>
      <c r="N64" s="65"/>
      <c r="O64" s="65"/>
      <c r="P64" s="65"/>
      <c r="Q64" s="65"/>
      <c r="R64" s="65"/>
      <c r="S64" s="65"/>
      <c r="T64" s="65"/>
      <c r="U64" s="65"/>
      <c r="V64" s="65"/>
      <c r="W64" s="65"/>
      <c r="X64" s="65"/>
      <c r="Y64" s="65"/>
      <c r="Z64" s="65"/>
      <c r="AA64" s="65"/>
      <c r="AB64" s="65"/>
      <c r="AC64" s="65"/>
    </row>
    <row r="65" spans="1:29">
      <c r="A65" s="62" t="s">
        <v>79</v>
      </c>
      <c r="B65" s="71"/>
      <c r="C65" s="71"/>
      <c r="D65" s="71"/>
      <c r="E65" s="71" t="str" cm="1">
        <f t="array" ref="E65">_xlfn.IFS(OR($C65="",$D65=""),"",$C65&gt;$D65,"",$C65&lt;=$D65,DATEDIF($C65,$D65,"d"))</f>
        <v/>
      </c>
      <c r="F65" s="71"/>
      <c r="G65" s="71"/>
      <c r="H65" s="72" t="str" cm="1">
        <f t="array" aca="1" ref="H65" ca="1">_xlfn.IFS(AND(C65&lt;&gt;"",D65&lt;&gt;"",C65&gt;D65),"Erreur dates prévisionnelles",AND(F65&lt;&gt;"",G65&lt;&gt;"",F65&gt;G65),"Erreur dates réelles",OR(AND(C65&lt;&gt;"",D65&lt;&gt;"",F65="",$B$7&lt;C65),AND(C65&lt;&gt;"",D65&lt;&gt;"",F65&lt;&gt;"",$B$7&lt;F65)),"A faire",OR(AND(C65="",D65="",F65="",G65=""),AND(C65&lt;&gt;"",D65=""),AND(C65&lt;&gt;"",D65&lt;&gt;"",F65="",$B$7&lt;=D65)),"",AND(C65&lt;&gt;"",D65&lt;&gt;"",F65&lt;&gt;"",G65&lt;&gt;""),"Finalisée",AND(OR(C65&lt;&gt;"",D65&lt;&gt;""),OR(F65&lt;&gt;"",G65&lt;&gt;""),$B$7-F65&lt;=D65-F65),"En cours",OR(AND(C65&lt;&gt;"",D65&lt;&gt;"",F65="",$B$7&gt;D65),AND(C65&lt;&gt;"",D65&lt;&gt;"",F65&lt;&gt;"",$B$7-F65&gt;D65-F65)),"En retard")</f>
        <v/>
      </c>
      <c r="I65" s="65"/>
      <c r="J65" s="65"/>
      <c r="K65" s="65"/>
      <c r="L65" s="65"/>
      <c r="M65" s="65"/>
      <c r="N65" s="65"/>
      <c r="O65" s="65"/>
      <c r="P65" s="65"/>
      <c r="Q65" s="65"/>
      <c r="R65" s="65"/>
      <c r="S65" s="65"/>
      <c r="T65" s="65"/>
      <c r="U65" s="65"/>
      <c r="V65" s="65"/>
      <c r="W65" s="65"/>
      <c r="X65" s="65"/>
      <c r="Y65" s="65"/>
      <c r="Z65" s="65"/>
      <c r="AA65" s="65"/>
      <c r="AB65" s="65"/>
      <c r="AC65" s="65"/>
    </row>
    <row r="66" spans="1:29">
      <c r="A66" s="39" t="s">
        <v>80</v>
      </c>
      <c r="B66" s="31" t="s">
        <v>54</v>
      </c>
      <c r="C66" s="30"/>
      <c r="D66" s="30"/>
      <c r="E66" s="28" t="str" cm="1">
        <f t="array" ref="E66">_xlfn.IFS(OR($C66="",$D66=""),"",$C66&gt;$D66,"",$C66&lt;=$D66,DATEDIF($C66,$D66,"d"))</f>
        <v/>
      </c>
      <c r="F66" s="30"/>
      <c r="G66" s="30">
        <v>45119</v>
      </c>
      <c r="H66" s="28" t="e" cm="1">
        <f t="array" aca="1" ref="H66" ca="1">_xlfn.IFS(AND(C66&lt;&gt;"",D66&lt;&gt;"",C66&gt;D66),"Erreur dates prévisionnelles",AND(F66&lt;&gt;"",G66&lt;&gt;"",F66&gt;G66),"Erreur dates réelles",OR(AND(C66&lt;&gt;"",D66&lt;&gt;"",F66="",$B$7&lt;C66),AND(C66&lt;&gt;"",D66&lt;&gt;"",F66&lt;&gt;"",$B$7&lt;F66)),"A faire",OR(AND(C66="",D66="",F66="",G66=""),AND(C66&lt;&gt;"",D66=""),AND(C66&lt;&gt;"",D66&lt;&gt;"",F66="",$B$7&lt;=D66)),"",AND(C66&lt;&gt;"",D66&lt;&gt;"",F66&lt;&gt;"",G66&lt;&gt;""),"Finalisée",AND(OR(C66&lt;&gt;"",D66&lt;&gt;""),OR(F66&lt;&gt;"",G66&lt;&gt;""),$B$7-F66&lt;=D66-F66),"En cours",OR(AND(C66&lt;&gt;"",D66&lt;&gt;"",F66="",$B$7&gt;D66),AND(C66&lt;&gt;"",D66&lt;&gt;"",F66&lt;&gt;"",$B$7-F66&gt;D66-F66)),"En retard")</f>
        <v>#N/A</v>
      </c>
      <c r="I66" s="65"/>
      <c r="J66" s="65"/>
      <c r="K66" s="65"/>
      <c r="L66" s="65"/>
      <c r="M66" s="65"/>
      <c r="N66" s="65"/>
      <c r="O66" s="65"/>
      <c r="P66" s="65"/>
      <c r="Q66" s="65"/>
      <c r="R66" s="65"/>
      <c r="S66" s="65"/>
      <c r="T66" s="65"/>
      <c r="U66" s="65"/>
      <c r="V66" s="65"/>
      <c r="W66" s="65"/>
      <c r="X66" s="65"/>
      <c r="Y66" s="65"/>
      <c r="Z66" s="65"/>
      <c r="AA66" s="65"/>
      <c r="AB66" s="65"/>
      <c r="AC66" s="65"/>
    </row>
    <row r="67" spans="1:29">
      <c r="A67" s="39" t="s">
        <v>81</v>
      </c>
      <c r="B67" s="31" t="s">
        <v>46</v>
      </c>
      <c r="C67" s="30"/>
      <c r="D67" s="29">
        <v>45459</v>
      </c>
      <c r="E67" s="28" t="str" cm="1">
        <f t="array" ref="E67">_xlfn.IFS(OR($C67="",$D67=""),"",$C67&gt;$D67,"",$C67&lt;=$D67,DATEDIF($C67,$D67,"d"))</f>
        <v/>
      </c>
      <c r="F67" s="30"/>
      <c r="G67" s="29"/>
      <c r="H67" s="28" t="e" cm="1">
        <f t="array" aca="1" ref="H67" ca="1">_xlfn.IFS(AND(C67&lt;&gt;"",D67&lt;&gt;"",C67&gt;D67),"Erreur dates prévisionnelles",AND(F67&lt;&gt;"",G67&lt;&gt;"",F67&gt;G67),"Erreur dates réelles",OR(AND(C67&lt;&gt;"",D67&lt;&gt;"",F67="",$B$7&lt;C67),AND(C67&lt;&gt;"",D67&lt;&gt;"",F67&lt;&gt;"",$B$7&lt;F67)),"A faire",OR(AND(C67="",D67="",F67="",G67=""),AND(C67&lt;&gt;"",D67=""),AND(C67&lt;&gt;"",D67&lt;&gt;"",F67="",$B$7&lt;=D67)),"",AND(C67&lt;&gt;"",D67&lt;&gt;"",F67&lt;&gt;"",G67&lt;&gt;""),"Finalisée",AND(OR(C67&lt;&gt;"",D67&lt;&gt;""),OR(F67&lt;&gt;"",G67&lt;&gt;""),$B$7-F67&lt;=D67-F67),"En cours",OR(AND(C67&lt;&gt;"",D67&lt;&gt;"",F67="",$B$7&gt;D67),AND(C67&lt;&gt;"",D67&lt;&gt;"",F67&lt;&gt;"",$B$7-F67&gt;D67-F67)),"En retard")</f>
        <v>#N/A</v>
      </c>
      <c r="I67" s="65"/>
      <c r="J67" s="65"/>
      <c r="K67" s="65"/>
      <c r="L67" s="65"/>
      <c r="M67" s="65"/>
      <c r="N67" s="65"/>
      <c r="O67" s="65"/>
      <c r="P67" s="65"/>
      <c r="Q67" s="65"/>
      <c r="R67" s="65"/>
      <c r="S67" s="65"/>
      <c r="T67" s="65"/>
      <c r="U67" s="65"/>
      <c r="V67" s="65"/>
      <c r="W67" s="65"/>
      <c r="X67" s="65"/>
      <c r="Y67" s="65"/>
      <c r="Z67" s="65"/>
      <c r="AA67" s="65"/>
      <c r="AB67" s="65"/>
      <c r="AC67" s="65"/>
    </row>
    <row r="68" spans="1:29">
      <c r="A68" s="39" t="s">
        <v>96</v>
      </c>
      <c r="B68" s="31" t="s">
        <v>97</v>
      </c>
      <c r="C68" s="30"/>
      <c r="D68" s="30">
        <v>45459</v>
      </c>
      <c r="E68" s="28" t="str" cm="1">
        <f t="array" ref="E68">_xlfn.IFS(OR($C68="",$D68=""),"",$C68&gt;$D68,"",$C68&lt;=$D68,DATEDIF($C68,$D68,"d"))</f>
        <v/>
      </c>
      <c r="F68" s="30"/>
      <c r="G68" s="30"/>
      <c r="H68" s="28" t="e" cm="1">
        <f t="array" aca="1" ref="H68" ca="1">_xlfn.IFS(AND(C68&lt;&gt;"",D68&lt;&gt;"",C68&gt;D68),"Erreur dates prévisionnelles",AND(F68&lt;&gt;"",G68&lt;&gt;"",F68&gt;G68),"Erreur dates réelles",OR(AND(C68&lt;&gt;"",D68&lt;&gt;"",F68="",$B$7&lt;C68),AND(C68&lt;&gt;"",D68&lt;&gt;"",F68&lt;&gt;"",$B$7&lt;F68)),"A faire",OR(AND(C68="",D68="",F68="",G68=""),AND(C68&lt;&gt;"",D68=""),AND(C68&lt;&gt;"",D68&lt;&gt;"",F68="",$B$7&lt;=D68)),"",AND(C68&lt;&gt;"",D68&lt;&gt;"",F68&lt;&gt;"",G68&lt;&gt;""),"Finalisée",AND(OR(C68&lt;&gt;"",D68&lt;&gt;""),OR(F68&lt;&gt;"",G68&lt;&gt;""),$B$7-F68&lt;=D68-F68),"En cours",OR(AND(C68&lt;&gt;"",D68&lt;&gt;"",F68="",$B$7&gt;D68),AND(C68&lt;&gt;"",D68&lt;&gt;"",F68&lt;&gt;"",$B$7-F68&gt;D68-F68)),"En retard")</f>
        <v>#N/A</v>
      </c>
      <c r="I68" s="65"/>
      <c r="J68" s="65"/>
      <c r="K68" s="65"/>
      <c r="L68" s="65"/>
      <c r="M68" s="65"/>
      <c r="N68" s="65"/>
      <c r="O68" s="65"/>
      <c r="P68" s="65"/>
      <c r="Q68" s="65"/>
      <c r="R68" s="65"/>
      <c r="S68" s="65"/>
      <c r="T68" s="65"/>
      <c r="U68" s="65"/>
      <c r="V68" s="65"/>
      <c r="W68" s="65"/>
      <c r="X68" s="65"/>
      <c r="Y68" s="65"/>
      <c r="Z68" s="65"/>
      <c r="AA68" s="65"/>
      <c r="AB68" s="65"/>
      <c r="AC68" s="65"/>
    </row>
    <row r="69" spans="1:29">
      <c r="A69" s="40"/>
      <c r="B69" s="31"/>
      <c r="C69" s="30"/>
      <c r="D69" s="30"/>
      <c r="E69" s="28" t="str" cm="1">
        <f t="array" ref="E69">_xlfn.IFS(OR($C69="",$D69=""),"",$C69&gt;$D69,"",$C69&lt;=$D69,DATEDIF($C69,$D69,"d"))</f>
        <v/>
      </c>
      <c r="F69" s="30"/>
      <c r="G69" s="30"/>
      <c r="H69" s="28" t="str" cm="1">
        <f t="array" aca="1" ref="H69" ca="1">_xlfn.IFS(AND(C69&lt;&gt;"",D69&lt;&gt;"",C69&gt;D69),"Erreur dates prévisionnelles",AND(F69&lt;&gt;"",G69&lt;&gt;"",F69&gt;G69),"Erreur dates réelles",OR(AND(C69&lt;&gt;"",D69&lt;&gt;"",F69="",$B$7&lt;C69),AND(C69&lt;&gt;"",D69&lt;&gt;"",F69&lt;&gt;"",$B$7&lt;F69)),"A faire",OR(AND(C69="",D69="",F69="",G69=""),AND(C69&lt;&gt;"",D69=""),AND(C69&lt;&gt;"",D69&lt;&gt;"",F69="",$B$7&lt;=D69)),"",AND(C69&lt;&gt;"",D69&lt;&gt;"",F69&lt;&gt;"",G69&lt;&gt;""),"Finalisée",AND(OR(C69&lt;&gt;"",D69&lt;&gt;""),OR(F69&lt;&gt;"",G69&lt;&gt;""),$B$7-F69&lt;=D69-F69),"En cours",OR(AND(C69&lt;&gt;"",D69&lt;&gt;"",F69="",$B$7&gt;D69),AND(C69&lt;&gt;"",D69&lt;&gt;"",F69&lt;&gt;"",$B$7-F69&gt;D69-F69)),"En retard")</f>
        <v/>
      </c>
      <c r="I69" s="65"/>
      <c r="J69" s="65"/>
      <c r="K69" s="65"/>
      <c r="L69" s="65"/>
      <c r="M69" s="65"/>
      <c r="N69" s="65"/>
      <c r="O69" s="65"/>
      <c r="P69" s="65"/>
      <c r="Q69" s="65"/>
      <c r="R69" s="65"/>
      <c r="S69" s="65"/>
      <c r="T69" s="65"/>
      <c r="U69" s="65"/>
      <c r="V69" s="65"/>
      <c r="W69" s="65"/>
      <c r="X69" s="65"/>
      <c r="Y69" s="65"/>
      <c r="Z69" s="65"/>
      <c r="AA69" s="65"/>
      <c r="AB69" s="65"/>
      <c r="AC69" s="65"/>
    </row>
    <row r="70" spans="1:29">
      <c r="A70" s="40"/>
      <c r="B70" s="31"/>
      <c r="C70" s="30"/>
      <c r="D70" s="30"/>
      <c r="E70" s="28" t="str" cm="1">
        <f t="array" ref="E70">_xlfn.IFS(OR($C70="",$D70=""),"",$C70&gt;$D70,"",$C70&lt;=$D70,DATEDIF($C70,$D70,"d"))</f>
        <v/>
      </c>
      <c r="F70" s="30"/>
      <c r="G70" s="30"/>
      <c r="H70" s="28"/>
      <c r="I70" s="65"/>
      <c r="J70" s="65"/>
      <c r="K70" s="65"/>
      <c r="L70" s="65"/>
      <c r="M70" s="65"/>
      <c r="N70" s="65"/>
      <c r="O70" s="65"/>
      <c r="P70" s="65"/>
      <c r="Q70" s="65"/>
      <c r="R70" s="65"/>
      <c r="S70" s="65"/>
      <c r="T70" s="65"/>
      <c r="U70" s="65"/>
      <c r="V70" s="65"/>
      <c r="W70" s="65"/>
      <c r="X70" s="65"/>
      <c r="Y70" s="65"/>
      <c r="Z70" s="65"/>
      <c r="AA70" s="65"/>
      <c r="AB70" s="65"/>
      <c r="AC70" s="65"/>
    </row>
    <row r="71" spans="1:29">
      <c r="A71" s="40"/>
      <c r="B71" s="31"/>
      <c r="C71" s="30"/>
      <c r="D71" s="30"/>
      <c r="E71" s="28" t="str" cm="1">
        <f t="array" ref="E71">_xlfn.IFS(OR($C71="",$D71=""),"",$C71&gt;$D71,"",$C71&lt;=$D71,DATEDIF($C71,$D71,"d"))</f>
        <v/>
      </c>
      <c r="F71" s="30"/>
      <c r="G71" s="30"/>
      <c r="H71" s="28" t="str" cm="1">
        <f t="array" aca="1" ref="H71" ca="1">_xlfn.IFS(AND(C71&lt;&gt;"",D71&lt;&gt;"",C71&gt;D71),"Erreur dates prévisionnelles",AND(F71&lt;&gt;"",G71&lt;&gt;"",F71&gt;G71),"Erreur dates réelles",OR(AND(C71&lt;&gt;"",D71&lt;&gt;"",F71="",$B$7&lt;C71),AND(C71&lt;&gt;"",D71&lt;&gt;"",F71&lt;&gt;"",$B$7&lt;F71)),"A faire",OR(AND(C71="",D71="",F71="",G71=""),AND(C71&lt;&gt;"",D71=""),AND(C71&lt;&gt;"",D71&lt;&gt;"",F71="",$B$7&lt;=D71)),"",AND(C71&lt;&gt;"",D71&lt;&gt;"",F71&lt;&gt;"",G71&lt;&gt;""),"Finalisée",AND(OR(C71&lt;&gt;"",D71&lt;&gt;""),OR(F71&lt;&gt;"",G71&lt;&gt;""),$B$7-F71&lt;=D71-F71),"En cours",OR(AND(C71&lt;&gt;"",D71&lt;&gt;"",F71="",$B$7&gt;D71),AND(C71&lt;&gt;"",D71&lt;&gt;"",F71&lt;&gt;"",$B$7-F71&gt;D71-F71)),"En retard")</f>
        <v/>
      </c>
      <c r="I71" s="65"/>
      <c r="J71" s="65"/>
      <c r="K71" s="65"/>
      <c r="L71" s="65"/>
      <c r="M71" s="65"/>
      <c r="N71" s="65"/>
      <c r="O71" s="65"/>
      <c r="P71" s="65"/>
      <c r="Q71" s="65"/>
      <c r="R71" s="65"/>
      <c r="S71" s="65"/>
      <c r="T71" s="65"/>
      <c r="U71" s="65"/>
      <c r="V71" s="65"/>
      <c r="W71" s="65"/>
      <c r="X71" s="65"/>
      <c r="Y71" s="65"/>
      <c r="Z71" s="65"/>
      <c r="AA71" s="65"/>
      <c r="AB71" s="65"/>
      <c r="AC71" s="65"/>
    </row>
    <row r="76" spans="1:29" ht="28.5">
      <c r="A76" s="45" t="s">
        <v>62</v>
      </c>
    </row>
    <row r="77" spans="1:29" ht="28.5">
      <c r="A77" s="45" t="s">
        <v>75</v>
      </c>
    </row>
    <row r="83" spans="1:1">
      <c r="A83" s="45" t="s">
        <v>51</v>
      </c>
    </row>
    <row r="84" spans="1:1" ht="42.75">
      <c r="A84" s="45" t="s">
        <v>52</v>
      </c>
    </row>
    <row r="85" spans="1:1" ht="28.5">
      <c r="A85" s="45" t="s">
        <v>66</v>
      </c>
    </row>
    <row r="86" spans="1:1">
      <c r="A86" s="45" t="s">
        <v>78</v>
      </c>
    </row>
    <row r="87" spans="1:1" ht="71.25">
      <c r="A87" s="45" t="s">
        <v>82</v>
      </c>
    </row>
    <row r="88" spans="1:1" ht="185.25">
      <c r="A88" s="45" t="s">
        <v>83</v>
      </c>
    </row>
  </sheetData>
  <mergeCells count="11">
    <mergeCell ref="A9:E9"/>
    <mergeCell ref="B21:H21"/>
    <mergeCell ref="M2:N2"/>
    <mergeCell ref="B58:H58"/>
    <mergeCell ref="B65:H65"/>
    <mergeCell ref="G2:L2"/>
    <mergeCell ref="B34:H34"/>
    <mergeCell ref="B44:H44"/>
    <mergeCell ref="B49:H49"/>
    <mergeCell ref="B29:H29"/>
    <mergeCell ref="B11:H11"/>
  </mergeCells>
  <conditionalFormatting sqref="E2:E8 H12:H20 H22:H28 H30:H33 H35:H43 H45:H48 H50:H57 H59:H64 H66:H83 H91:H513">
    <cfRule type="cellIs" dxfId="12" priority="121" operator="equal">
      <formula>"Finalisée en retard"</formula>
    </cfRule>
    <cfRule type="cellIs" dxfId="11" priority="122" operator="equal">
      <formula>"En retard"</formula>
    </cfRule>
    <cfRule type="cellIs" dxfId="10" priority="123" operator="equal">
      <formula>"Finalisée"</formula>
    </cfRule>
    <cfRule type="cellIs" dxfId="9" priority="124" operator="equal">
      <formula>"A faire"</formula>
    </cfRule>
    <cfRule type="cellIs" dxfId="8" priority="125" operator="equal">
      <formula>"En cours"</formula>
    </cfRule>
  </conditionalFormatting>
  <conditionalFormatting sqref="I10:V71">
    <cfRule type="expression" dxfId="7" priority="168">
      <formula>(P$10-7)=$B$7</formula>
    </cfRule>
  </conditionalFormatting>
  <conditionalFormatting sqref="I11:AC11">
    <cfRule type="expression" dxfId="6" priority="142">
      <formula>ESTGRAS(A11)</formula>
    </cfRule>
  </conditionalFormatting>
  <conditionalFormatting sqref="I11:AC71">
    <cfRule type="expression" dxfId="5" priority="169">
      <formula>OR(AND($G11&lt;&gt;"",$D11&lt;&gt;"",I$10&lt;=$D11,$G11&lt;I$10),AND($C11&lt;&gt;"",$F11&lt;&gt;"",$C11&gt;$F11,I$10&lt;$C11,$F11&lt;=I$10))</formula>
    </cfRule>
    <cfRule type="expression" dxfId="4" priority="170">
      <formula>OR(AND($G11&lt;&gt;"",$D11&lt;&gt;"",I$10&gt;$D11,$G11&gt;=I$10),AND($C11&lt;&gt;"",$F11&lt;&gt;"",$C11&lt;$F11,I$10&gt;=$C11,$F11&gt;I$10),AND($G11="",$C11&lt;&gt;"",$D11&lt;&gt;"",$B$7&lt;&gt;"",$D11&lt;$B$7,I$10&gt;$D11,$B$7&gt;=I$10))</formula>
    </cfRule>
    <cfRule type="expression" dxfId="2" priority="172">
      <formula>AND($C11&lt;&gt;"",$D11&lt;&gt;"",$I$10:$XFD$10,I$10&lt;&gt;"",I$10&gt;=$C11,I$10&lt;=$D11)</formula>
    </cfRule>
    <cfRule type="expression" dxfId="1" priority="173">
      <formula>WEEKDAY(I$10,2)&gt;5</formula>
    </cfRule>
  </conditionalFormatting>
  <conditionalFormatting sqref="W10:AC71">
    <cfRule type="expression" dxfId="0" priority="175">
      <formula>(#REF!-7)=$B$7</formula>
    </cfRule>
  </conditionalFormatting>
  <pageMargins left="0.70866141732283472" right="0.70866141732283472" top="0.74803149606299213" bottom="0.74803149606299213" header="0.31496062992125984" footer="0.31496062992125984"/>
  <pageSetup paperSize="9" scale="77"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Scroll Bar 1">
              <controlPr defaultSize="0" autoPict="0">
                <anchor moveWithCells="1">
                  <from>
                    <xdr:col>5</xdr:col>
                    <xdr:colOff>38100</xdr:colOff>
                    <xdr:row>0</xdr:row>
                    <xdr:rowOff>0</xdr:rowOff>
                  </from>
                  <to>
                    <xdr:col>7</xdr:col>
                    <xdr:colOff>914400</xdr:colOff>
                    <xdr:row>1</xdr:row>
                    <xdr:rowOff>85725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71" id="{241A657A-2850-4AA0-88DC-9B683E2EABD5}">
            <xm:f>COUNTIF(Liste!$C$6:$C$16,I$10)</xm:f>
            <x14:dxf>
              <fill>
                <patternFill patternType="lightVertical"/>
              </fill>
            </x14:dxf>
          </x14:cfRule>
          <xm:sqref>I11:AC71</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3A839B-EE27-405B-AD5C-D9CB0739EED6}">
  <sheetPr codeName="Feuil3"/>
  <dimension ref="B1:J15"/>
  <sheetViews>
    <sheetView showGridLines="0" workbookViewId="0">
      <selection activeCell="C1" sqref="C1:J3"/>
    </sheetView>
  </sheetViews>
  <sheetFormatPr baseColWidth="10" defaultRowHeight="15"/>
  <cols>
    <col min="4" max="4" width="37.5703125" customWidth="1"/>
    <col min="5" max="5" width="29.28515625" customWidth="1"/>
    <col min="6" max="6" width="30.7109375" customWidth="1"/>
    <col min="7" max="7" width="27.7109375" customWidth="1"/>
    <col min="8" max="8" width="28.28515625" customWidth="1"/>
  </cols>
  <sheetData>
    <row r="1" spans="2:10">
      <c r="C1" s="85" t="s">
        <v>29</v>
      </c>
      <c r="D1" s="85"/>
      <c r="E1" s="85"/>
      <c r="F1" s="85"/>
      <c r="G1" s="85"/>
      <c r="H1" s="85"/>
      <c r="I1" s="85"/>
      <c r="J1" s="85"/>
    </row>
    <row r="2" spans="2:10">
      <c r="C2" s="85"/>
      <c r="D2" s="85"/>
      <c r="E2" s="85"/>
      <c r="F2" s="85"/>
      <c r="G2" s="85"/>
      <c r="H2" s="85"/>
      <c r="I2" s="85"/>
      <c r="J2" s="85"/>
    </row>
    <row r="3" spans="2:10">
      <c r="C3" s="85"/>
      <c r="D3" s="85"/>
      <c r="E3" s="85"/>
      <c r="F3" s="85"/>
      <c r="G3" s="85"/>
      <c r="H3" s="85"/>
      <c r="I3" s="85"/>
      <c r="J3" s="85"/>
    </row>
    <row r="5" spans="2:10">
      <c r="B5" s="1" t="s">
        <v>30</v>
      </c>
    </row>
    <row r="6" spans="2:10" ht="15.75" thickBot="1"/>
    <row r="7" spans="2:10" ht="15.75" thickBot="1">
      <c r="C7" s="4" t="s">
        <v>27</v>
      </c>
      <c r="D7" s="86" t="s">
        <v>28</v>
      </c>
      <c r="E7" s="86"/>
      <c r="F7" s="86"/>
      <c r="G7" s="86"/>
      <c r="H7" s="87"/>
    </row>
    <row r="8" spans="2:10">
      <c r="C8" s="5">
        <v>1</v>
      </c>
      <c r="D8" s="88" t="s">
        <v>31</v>
      </c>
      <c r="E8" s="88"/>
      <c r="F8" s="88"/>
      <c r="G8" s="88"/>
      <c r="H8" s="89"/>
    </row>
    <row r="9" spans="2:10">
      <c r="C9" s="6">
        <v>2</v>
      </c>
      <c r="D9" s="90" t="s">
        <v>33</v>
      </c>
      <c r="E9" s="90"/>
      <c r="F9" s="90"/>
      <c r="G9" s="90"/>
      <c r="H9" s="91"/>
    </row>
    <row r="10" spans="2:10">
      <c r="C10" s="5">
        <v>3</v>
      </c>
      <c r="D10" s="92" t="s">
        <v>32</v>
      </c>
      <c r="E10" s="92"/>
      <c r="F10" s="92"/>
      <c r="G10" s="92"/>
      <c r="H10" s="93"/>
    </row>
    <row r="11" spans="2:10" ht="51.75" customHeight="1">
      <c r="C11" s="8">
        <v>4</v>
      </c>
      <c r="D11" s="78" t="s">
        <v>35</v>
      </c>
      <c r="E11" s="78"/>
      <c r="F11" s="78"/>
      <c r="G11" s="78"/>
      <c r="H11" s="79"/>
    </row>
    <row r="12" spans="2:10" ht="45" customHeight="1">
      <c r="C12" s="8">
        <v>5</v>
      </c>
      <c r="D12" s="78" t="s">
        <v>36</v>
      </c>
      <c r="E12" s="80"/>
      <c r="F12" s="80"/>
      <c r="G12" s="80"/>
      <c r="H12" s="81"/>
    </row>
    <row r="13" spans="2:10" ht="108" customHeight="1">
      <c r="C13" s="8">
        <v>6</v>
      </c>
      <c r="D13" s="82" t="s">
        <v>34</v>
      </c>
      <c r="E13" s="83"/>
      <c r="F13" s="83"/>
      <c r="G13" s="83"/>
      <c r="H13" s="84"/>
    </row>
    <row r="14" spans="2:10" ht="81.75" customHeight="1">
      <c r="C14" s="8">
        <v>7</v>
      </c>
      <c r="D14" s="82" t="s">
        <v>37</v>
      </c>
      <c r="E14" s="83"/>
      <c r="F14" s="83"/>
      <c r="G14" s="83"/>
      <c r="H14" s="84"/>
    </row>
    <row r="15" spans="2:10" ht="98.25" customHeight="1" thickBot="1">
      <c r="C15" s="7">
        <v>8</v>
      </c>
      <c r="D15" s="76" t="s">
        <v>38</v>
      </c>
      <c r="E15" s="76"/>
      <c r="F15" s="76"/>
      <c r="G15" s="76"/>
      <c r="H15" s="77"/>
    </row>
  </sheetData>
  <mergeCells count="10">
    <mergeCell ref="C1:J3"/>
    <mergeCell ref="D7:H7"/>
    <mergeCell ref="D8:H8"/>
    <mergeCell ref="D9:H9"/>
    <mergeCell ref="D10:H10"/>
    <mergeCell ref="D15:H15"/>
    <mergeCell ref="D11:H11"/>
    <mergeCell ref="D12:H12"/>
    <mergeCell ref="D13:H13"/>
    <mergeCell ref="D14:H1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4E6B48-DCAF-49BB-813A-902A359596D1}">
  <sheetPr codeName="Feuil2"/>
  <dimension ref="B5:C16"/>
  <sheetViews>
    <sheetView workbookViewId="0">
      <selection activeCell="C17" sqref="C17"/>
    </sheetView>
  </sheetViews>
  <sheetFormatPr baseColWidth="10" defaultRowHeight="15"/>
  <cols>
    <col min="2" max="2" width="17.7109375" customWidth="1"/>
    <col min="3" max="3" width="16" customWidth="1"/>
  </cols>
  <sheetData>
    <row r="5" spans="2:3">
      <c r="B5" s="94" t="s">
        <v>11</v>
      </c>
      <c r="C5" s="94"/>
    </row>
    <row r="6" spans="2:3">
      <c r="B6" s="2" t="s">
        <v>12</v>
      </c>
      <c r="C6" s="3">
        <v>44562</v>
      </c>
    </row>
    <row r="7" spans="2:3">
      <c r="B7" s="2" t="s">
        <v>13</v>
      </c>
      <c r="C7" s="3" t="e">
        <f>IF(#REF!="","",(FLOOR(DAY(MINUTE(YEAR(#REF!)/38)/2+56)&amp;"/5/"&amp;YEAR(#REF!),7)-34)+1)</f>
        <v>#REF!</v>
      </c>
    </row>
    <row r="8" spans="2:3">
      <c r="B8" s="2" t="s">
        <v>14</v>
      </c>
      <c r="C8" s="3">
        <v>44682</v>
      </c>
    </row>
    <row r="9" spans="2:3">
      <c r="B9" s="2" t="s">
        <v>15</v>
      </c>
      <c r="C9" s="3">
        <v>44689</v>
      </c>
    </row>
    <row r="10" spans="2:3">
      <c r="B10" s="2" t="s">
        <v>16</v>
      </c>
      <c r="C10" s="3" t="e">
        <f>IF(#REF!="","",(FLOOR(DAY(MINUTE(YEAR(#REF!)/38)/2+56)&amp;"/5/"&amp;YEAR(#REF!),7)-34)+39)</f>
        <v>#REF!</v>
      </c>
    </row>
    <row r="11" spans="2:3">
      <c r="B11" s="2" t="s">
        <v>17</v>
      </c>
      <c r="C11" s="3" t="e">
        <f>IF(#REF!="","",(FLOOR(DAY(MINUTE(YEAR(#REF!)/38)/2+56)&amp;"/5/"&amp;YEAR(#REF!),7)-34)+50)</f>
        <v>#REF!</v>
      </c>
    </row>
    <row r="12" spans="2:3">
      <c r="B12" s="2" t="s">
        <v>18</v>
      </c>
      <c r="C12" s="3">
        <v>44756</v>
      </c>
    </row>
    <row r="13" spans="2:3">
      <c r="B13" s="2" t="s">
        <v>19</v>
      </c>
      <c r="C13" s="3">
        <v>44791</v>
      </c>
    </row>
    <row r="14" spans="2:3">
      <c r="B14" s="2" t="s">
        <v>20</v>
      </c>
      <c r="C14" s="3">
        <v>44866</v>
      </c>
    </row>
    <row r="15" spans="2:3">
      <c r="B15" s="2" t="s">
        <v>21</v>
      </c>
      <c r="C15" s="3">
        <v>44876</v>
      </c>
    </row>
    <row r="16" spans="2:3">
      <c r="B16" s="2" t="s">
        <v>22</v>
      </c>
      <c r="C16" s="3">
        <v>44920</v>
      </c>
    </row>
  </sheetData>
  <mergeCells count="1">
    <mergeCell ref="B5:C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Rétroplanning </vt:lpstr>
      <vt:lpstr>Instructions</vt:lpstr>
      <vt:lpstr>Liste</vt:lpstr>
      <vt:lpstr>'Rétroplanning '!Zone_d_impression</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Maureen</dc:creator>
  <cp:lastModifiedBy>LouReeD</cp:lastModifiedBy>
  <cp:lastPrinted>2024-04-17T15:04:34Z</cp:lastPrinted>
  <dcterms:created xsi:type="dcterms:W3CDTF">2022-06-04T11:03:07Z</dcterms:created>
  <dcterms:modified xsi:type="dcterms:W3CDTF">2024-04-23T20:43:39Z</dcterms:modified>
</cp:coreProperties>
</file>