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6745679-E304-4D62-A08E-9789AA9D4B08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Emploi du temps collectif 06" sheetId="1" r:id="rId1"/>
    <sheet name="S1" sheetId="4" r:id="rId2"/>
    <sheet name="S2" sheetId="5" r:id="rId3"/>
    <sheet name="S3" sheetId="6" r:id="rId4"/>
    <sheet name="S4" sheetId="7" r:id="rId5"/>
    <sheet name="S5" sheetId="8" r:id="rId6"/>
    <sheet name="S6" sheetId="9" r:id="rId7"/>
    <sheet name="S7" sheetId="10" r:id="rId8"/>
  </sheets>
  <definedNames>
    <definedName name="Excel_BuiltIn_Print_Area_1">'Emploi du temps collectif 06'!$A$1:$O$6</definedName>
    <definedName name="_xlnm.Print_Area" localSheetId="0">'Emploi du temps collectif 06'!$A$1:$M$32</definedName>
  </definedNames>
  <calcPr calcId="191029" iterate="1" iterateDelta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5" l="1"/>
  <c r="D10" i="5"/>
  <c r="D12" i="5"/>
  <c r="D18" i="5"/>
  <c r="D26" i="5"/>
  <c r="D3" i="5"/>
  <c r="D11" i="5"/>
  <c r="D19" i="5"/>
  <c r="D27" i="5"/>
  <c r="D6" i="5"/>
  <c r="D7" i="5"/>
  <c r="D9" i="5"/>
  <c r="K37" i="10"/>
  <c r="D36" i="10"/>
  <c r="E37" i="10" s="1"/>
  <c r="G37" i="10" s="1"/>
  <c r="B36" i="10"/>
  <c r="Q35" i="10"/>
  <c r="P35" i="10"/>
  <c r="O35" i="10"/>
  <c r="N35" i="10"/>
  <c r="N37" i="10" s="1"/>
  <c r="M35" i="10"/>
  <c r="J35" i="10"/>
  <c r="J34" i="10"/>
  <c r="G33" i="10"/>
  <c r="H33" i="10" s="1"/>
  <c r="D33" i="10"/>
  <c r="G32" i="10"/>
  <c r="D32" i="10"/>
  <c r="H32" i="10" s="1"/>
  <c r="G31" i="10"/>
  <c r="D31" i="10"/>
  <c r="G30" i="10"/>
  <c r="D30" i="10"/>
  <c r="G29" i="10"/>
  <c r="D29" i="10"/>
  <c r="G28" i="10"/>
  <c r="D28" i="10"/>
  <c r="R27" i="10"/>
  <c r="G27" i="10"/>
  <c r="D27" i="10"/>
  <c r="G26" i="10"/>
  <c r="D26" i="10"/>
  <c r="G25" i="10"/>
  <c r="D25" i="10"/>
  <c r="G24" i="10"/>
  <c r="D24" i="10"/>
  <c r="G23" i="10"/>
  <c r="D23" i="10"/>
  <c r="G22" i="10"/>
  <c r="D22" i="10"/>
  <c r="G21" i="10"/>
  <c r="D21" i="10"/>
  <c r="G20" i="10"/>
  <c r="D20" i="10"/>
  <c r="R19" i="10"/>
  <c r="G19" i="10"/>
  <c r="D19" i="10"/>
  <c r="G18" i="10"/>
  <c r="D18" i="10"/>
  <c r="G17" i="10"/>
  <c r="D17" i="10"/>
  <c r="G16" i="10"/>
  <c r="D16" i="10"/>
  <c r="H16" i="10" s="1"/>
  <c r="G15" i="10"/>
  <c r="D15" i="10"/>
  <c r="G14" i="10"/>
  <c r="D14" i="10"/>
  <c r="G13" i="10"/>
  <c r="D13" i="10"/>
  <c r="R12" i="10"/>
  <c r="G12" i="10"/>
  <c r="D12" i="10"/>
  <c r="G11" i="10"/>
  <c r="D11" i="10"/>
  <c r="G10" i="10"/>
  <c r="D10" i="10"/>
  <c r="G9" i="10"/>
  <c r="D9" i="10"/>
  <c r="G8" i="10"/>
  <c r="D8" i="10"/>
  <c r="G7" i="10"/>
  <c r="D7" i="10"/>
  <c r="G6" i="10"/>
  <c r="D6" i="10"/>
  <c r="R5" i="10"/>
  <c r="G5" i="10"/>
  <c r="D5" i="10"/>
  <c r="G4" i="10"/>
  <c r="D4" i="10"/>
  <c r="R3" i="10"/>
  <c r="R35" i="10" s="1"/>
  <c r="G3" i="10"/>
  <c r="D3" i="10"/>
  <c r="K37" i="9"/>
  <c r="D36" i="9"/>
  <c r="E37" i="9" s="1"/>
  <c r="G37" i="9" s="1"/>
  <c r="B36" i="9"/>
  <c r="Q35" i="9"/>
  <c r="P35" i="9"/>
  <c r="O35" i="9"/>
  <c r="N35" i="9"/>
  <c r="N37" i="9" s="1"/>
  <c r="M35" i="9"/>
  <c r="J35" i="9"/>
  <c r="J34" i="9"/>
  <c r="G33" i="9"/>
  <c r="D33" i="9"/>
  <c r="G32" i="9"/>
  <c r="D32" i="9"/>
  <c r="G31" i="9"/>
  <c r="D31" i="9"/>
  <c r="G30" i="9"/>
  <c r="D30" i="9"/>
  <c r="G29" i="9"/>
  <c r="D29" i="9"/>
  <c r="G28" i="9"/>
  <c r="D28" i="9"/>
  <c r="R27" i="9"/>
  <c r="G27" i="9"/>
  <c r="D27" i="9"/>
  <c r="G26" i="9"/>
  <c r="D26" i="9"/>
  <c r="G25" i="9"/>
  <c r="D25" i="9"/>
  <c r="G24" i="9"/>
  <c r="D24" i="9"/>
  <c r="G23" i="9"/>
  <c r="D23" i="9"/>
  <c r="G22" i="9"/>
  <c r="D22" i="9"/>
  <c r="G21" i="9"/>
  <c r="D21" i="9"/>
  <c r="G20" i="9"/>
  <c r="D20" i="9"/>
  <c r="R19" i="9"/>
  <c r="G19" i="9"/>
  <c r="D19" i="9"/>
  <c r="G18" i="9"/>
  <c r="D18" i="9"/>
  <c r="G17" i="9"/>
  <c r="D17" i="9"/>
  <c r="G16" i="9"/>
  <c r="D16" i="9"/>
  <c r="G15" i="9"/>
  <c r="D15" i="9"/>
  <c r="G14" i="9"/>
  <c r="D14" i="9"/>
  <c r="G13" i="9"/>
  <c r="D13" i="9"/>
  <c r="R12" i="9"/>
  <c r="G12" i="9"/>
  <c r="D12" i="9"/>
  <c r="G11" i="9"/>
  <c r="D11" i="9"/>
  <c r="G10" i="9"/>
  <c r="D10" i="9"/>
  <c r="G9" i="9"/>
  <c r="D9" i="9"/>
  <c r="G8" i="9"/>
  <c r="D8" i="9"/>
  <c r="G7" i="9"/>
  <c r="D7" i="9"/>
  <c r="G6" i="9"/>
  <c r="D6" i="9"/>
  <c r="R5" i="9"/>
  <c r="G5" i="9"/>
  <c r="D5" i="9"/>
  <c r="G4" i="9"/>
  <c r="D4" i="9"/>
  <c r="R3" i="9"/>
  <c r="R35" i="9" s="1"/>
  <c r="G3" i="9"/>
  <c r="D3" i="9"/>
  <c r="K37" i="8"/>
  <c r="D36" i="8"/>
  <c r="E37" i="8" s="1"/>
  <c r="G37" i="8" s="1"/>
  <c r="B36" i="8"/>
  <c r="Q35" i="8"/>
  <c r="P35" i="8"/>
  <c r="O35" i="8"/>
  <c r="N35" i="8"/>
  <c r="N37" i="8" s="1"/>
  <c r="M35" i="8"/>
  <c r="J35" i="8"/>
  <c r="J34" i="8"/>
  <c r="G33" i="8"/>
  <c r="D33" i="8"/>
  <c r="H33" i="8" s="1"/>
  <c r="G32" i="8"/>
  <c r="D32" i="8"/>
  <c r="G31" i="8"/>
  <c r="D31" i="8"/>
  <c r="G30" i="8"/>
  <c r="D30" i="8"/>
  <c r="G29" i="8"/>
  <c r="D29" i="8"/>
  <c r="G28" i="8"/>
  <c r="D28" i="8"/>
  <c r="R27" i="8"/>
  <c r="G27" i="8"/>
  <c r="D27" i="8"/>
  <c r="G26" i="8"/>
  <c r="H26" i="8" s="1"/>
  <c r="D26" i="8"/>
  <c r="G25" i="8"/>
  <c r="D25" i="8"/>
  <c r="H25" i="8" s="1"/>
  <c r="G24" i="8"/>
  <c r="D24" i="8"/>
  <c r="G23" i="8"/>
  <c r="D23" i="8"/>
  <c r="H23" i="8" s="1"/>
  <c r="G22" i="8"/>
  <c r="D22" i="8"/>
  <c r="G21" i="8"/>
  <c r="D21" i="8"/>
  <c r="G20" i="8"/>
  <c r="D20" i="8"/>
  <c r="R19" i="8"/>
  <c r="G19" i="8"/>
  <c r="D19" i="8"/>
  <c r="G18" i="8"/>
  <c r="D18" i="8"/>
  <c r="G17" i="8"/>
  <c r="D17" i="8"/>
  <c r="H17" i="8" s="1"/>
  <c r="G16" i="8"/>
  <c r="D16" i="8"/>
  <c r="G15" i="8"/>
  <c r="D15" i="8"/>
  <c r="G14" i="8"/>
  <c r="D14" i="8"/>
  <c r="H14" i="8" s="1"/>
  <c r="G13" i="8"/>
  <c r="D13" i="8"/>
  <c r="H13" i="8" s="1"/>
  <c r="R12" i="8"/>
  <c r="G12" i="8"/>
  <c r="D12" i="8"/>
  <c r="G11" i="8"/>
  <c r="D11" i="8"/>
  <c r="G10" i="8"/>
  <c r="D10" i="8"/>
  <c r="H10" i="8" s="1"/>
  <c r="G9" i="8"/>
  <c r="D9" i="8"/>
  <c r="G8" i="8"/>
  <c r="D8" i="8"/>
  <c r="H7" i="8"/>
  <c r="G7" i="8"/>
  <c r="D7" i="8"/>
  <c r="G6" i="8"/>
  <c r="D6" i="8"/>
  <c r="R5" i="8"/>
  <c r="G5" i="8"/>
  <c r="D5" i="8"/>
  <c r="H5" i="8" s="1"/>
  <c r="G4" i="8"/>
  <c r="D4" i="8"/>
  <c r="R3" i="8"/>
  <c r="R35" i="8" s="1"/>
  <c r="G3" i="8"/>
  <c r="D3" i="8"/>
  <c r="K37" i="7"/>
  <c r="D36" i="7"/>
  <c r="E37" i="7" s="1"/>
  <c r="G37" i="7" s="1"/>
  <c r="B36" i="7"/>
  <c r="Q35" i="7"/>
  <c r="P35" i="7"/>
  <c r="N37" i="7" s="1"/>
  <c r="O35" i="7"/>
  <c r="N35" i="7"/>
  <c r="M35" i="7"/>
  <c r="J35" i="7"/>
  <c r="J34" i="7"/>
  <c r="G33" i="7"/>
  <c r="D33" i="7"/>
  <c r="G32" i="7"/>
  <c r="D32" i="7"/>
  <c r="G31" i="7"/>
  <c r="D31" i="7"/>
  <c r="G30" i="7"/>
  <c r="D30" i="7"/>
  <c r="G29" i="7"/>
  <c r="H29" i="7" s="1"/>
  <c r="D29" i="7"/>
  <c r="G28" i="7"/>
  <c r="D28" i="7"/>
  <c r="R27" i="7"/>
  <c r="G27" i="7"/>
  <c r="D27" i="7"/>
  <c r="G26" i="7"/>
  <c r="D26" i="7"/>
  <c r="G25" i="7"/>
  <c r="D25" i="7"/>
  <c r="G24" i="7"/>
  <c r="D24" i="7"/>
  <c r="G23" i="7"/>
  <c r="D23" i="7"/>
  <c r="G22" i="7"/>
  <c r="D22" i="7"/>
  <c r="G21" i="7"/>
  <c r="D21" i="7"/>
  <c r="G20" i="7"/>
  <c r="D20" i="7"/>
  <c r="R19" i="7"/>
  <c r="G19" i="7"/>
  <c r="D19" i="7"/>
  <c r="G18" i="7"/>
  <c r="D18" i="7"/>
  <c r="G17" i="7"/>
  <c r="D17" i="7"/>
  <c r="G16" i="7"/>
  <c r="D16" i="7"/>
  <c r="G15" i="7"/>
  <c r="D15" i="7"/>
  <c r="G14" i="7"/>
  <c r="D14" i="7"/>
  <c r="G13" i="7"/>
  <c r="D13" i="7"/>
  <c r="R12" i="7"/>
  <c r="G12" i="7"/>
  <c r="D12" i="7"/>
  <c r="G11" i="7"/>
  <c r="D11" i="7"/>
  <c r="G10" i="7"/>
  <c r="D10" i="7"/>
  <c r="G9" i="7"/>
  <c r="D9" i="7"/>
  <c r="G8" i="7"/>
  <c r="D8" i="7"/>
  <c r="G7" i="7"/>
  <c r="D7" i="7"/>
  <c r="G6" i="7"/>
  <c r="D6" i="7"/>
  <c r="R5" i="7"/>
  <c r="G5" i="7"/>
  <c r="D5" i="7"/>
  <c r="G4" i="7"/>
  <c r="D4" i="7"/>
  <c r="R3" i="7"/>
  <c r="R35" i="7" s="1"/>
  <c r="G3" i="7"/>
  <c r="D3" i="7"/>
  <c r="K37" i="6"/>
  <c r="D36" i="6"/>
  <c r="E37" i="6" s="1"/>
  <c r="G37" i="6" s="1"/>
  <c r="B36" i="6"/>
  <c r="Q35" i="6"/>
  <c r="P35" i="6"/>
  <c r="O35" i="6"/>
  <c r="N35" i="6"/>
  <c r="N37" i="6" s="1"/>
  <c r="M35" i="6"/>
  <c r="J35" i="6"/>
  <c r="J34" i="6"/>
  <c r="G33" i="6"/>
  <c r="D33" i="6"/>
  <c r="G32" i="6"/>
  <c r="D32" i="6"/>
  <c r="G31" i="6"/>
  <c r="D31" i="6"/>
  <c r="G30" i="6"/>
  <c r="D30" i="6"/>
  <c r="G29" i="6"/>
  <c r="D29" i="6"/>
  <c r="G28" i="6"/>
  <c r="D28" i="6"/>
  <c r="R27" i="6"/>
  <c r="G27" i="6"/>
  <c r="D27" i="6"/>
  <c r="G26" i="6"/>
  <c r="D26" i="6"/>
  <c r="G25" i="6"/>
  <c r="D25" i="6"/>
  <c r="H25" i="6" s="1"/>
  <c r="G24" i="6"/>
  <c r="D24" i="6"/>
  <c r="G23" i="6"/>
  <c r="D23" i="6"/>
  <c r="G22" i="6"/>
  <c r="D22" i="6"/>
  <c r="G21" i="6"/>
  <c r="D21" i="6"/>
  <c r="H21" i="6" s="1"/>
  <c r="G20" i="6"/>
  <c r="H20" i="6" s="1"/>
  <c r="D20" i="6"/>
  <c r="R19" i="6"/>
  <c r="G19" i="6"/>
  <c r="D19" i="6"/>
  <c r="G18" i="6"/>
  <c r="D18" i="6"/>
  <c r="G17" i="6"/>
  <c r="D17" i="6"/>
  <c r="G16" i="6"/>
  <c r="D16" i="6"/>
  <c r="G15" i="6"/>
  <c r="D15" i="6"/>
  <c r="G14" i="6"/>
  <c r="D14" i="6"/>
  <c r="G13" i="6"/>
  <c r="D13" i="6"/>
  <c r="R12" i="6"/>
  <c r="G12" i="6"/>
  <c r="D12" i="6"/>
  <c r="G11" i="6"/>
  <c r="D11" i="6"/>
  <c r="G10" i="6"/>
  <c r="D10" i="6"/>
  <c r="G9" i="6"/>
  <c r="D9" i="6"/>
  <c r="G8" i="6"/>
  <c r="D8" i="6"/>
  <c r="H8" i="6" s="1"/>
  <c r="G7" i="6"/>
  <c r="D7" i="6"/>
  <c r="G6" i="6"/>
  <c r="D6" i="6"/>
  <c r="R5" i="6"/>
  <c r="G5" i="6"/>
  <c r="D5" i="6"/>
  <c r="G4" i="6"/>
  <c r="D4" i="6"/>
  <c r="R3" i="6"/>
  <c r="R35" i="6" s="1"/>
  <c r="G3" i="6"/>
  <c r="D3" i="6"/>
  <c r="K37" i="5"/>
  <c r="D36" i="5"/>
  <c r="E37" i="5" s="1"/>
  <c r="G37" i="5" s="1"/>
  <c r="B36" i="5"/>
  <c r="Q35" i="5"/>
  <c r="P35" i="5"/>
  <c r="O35" i="5"/>
  <c r="N35" i="5"/>
  <c r="N37" i="5" s="1"/>
  <c r="M35" i="5"/>
  <c r="J35" i="5"/>
  <c r="J34" i="5"/>
  <c r="G33" i="5"/>
  <c r="D33" i="5"/>
  <c r="G32" i="5"/>
  <c r="D32" i="5"/>
  <c r="G31" i="5"/>
  <c r="D31" i="5"/>
  <c r="G30" i="5"/>
  <c r="D30" i="5"/>
  <c r="G29" i="5"/>
  <c r="D29" i="5"/>
  <c r="G28" i="5"/>
  <c r="D28" i="5"/>
  <c r="R27" i="5"/>
  <c r="G27" i="5"/>
  <c r="G26" i="5"/>
  <c r="G25" i="5"/>
  <c r="D25" i="5"/>
  <c r="G24" i="5"/>
  <c r="D24" i="5"/>
  <c r="G23" i="5"/>
  <c r="D23" i="5"/>
  <c r="G22" i="5"/>
  <c r="D22" i="5"/>
  <c r="G21" i="5"/>
  <c r="D21" i="5"/>
  <c r="G20" i="5"/>
  <c r="D20" i="5"/>
  <c r="R19" i="5"/>
  <c r="G19" i="5"/>
  <c r="G18" i="5"/>
  <c r="G17" i="5"/>
  <c r="D17" i="5"/>
  <c r="G16" i="5"/>
  <c r="D16" i="5"/>
  <c r="G15" i="5"/>
  <c r="D15" i="5"/>
  <c r="G14" i="5"/>
  <c r="D14" i="5"/>
  <c r="G13" i="5"/>
  <c r="D13" i="5"/>
  <c r="R12" i="5"/>
  <c r="G12" i="5"/>
  <c r="G11" i="5"/>
  <c r="G10" i="5"/>
  <c r="G9" i="5"/>
  <c r="G8" i="5"/>
  <c r="D8" i="5"/>
  <c r="G7" i="5"/>
  <c r="G6" i="5"/>
  <c r="R5" i="5"/>
  <c r="G5" i="5"/>
  <c r="D5" i="5"/>
  <c r="G4" i="5"/>
  <c r="R3" i="5"/>
  <c r="R35" i="5" s="1"/>
  <c r="G3" i="5"/>
  <c r="K37" i="4"/>
  <c r="D36" i="4"/>
  <c r="E37" i="4" s="1"/>
  <c r="G37" i="4" s="1"/>
  <c r="Q35" i="4"/>
  <c r="P35" i="4"/>
  <c r="O35" i="4"/>
  <c r="N35" i="4"/>
  <c r="N37" i="4" s="1"/>
  <c r="M35" i="4"/>
  <c r="J35" i="4"/>
  <c r="J34" i="4"/>
  <c r="G33" i="4"/>
  <c r="D33" i="4"/>
  <c r="G32" i="4"/>
  <c r="D32" i="4"/>
  <c r="G31" i="4"/>
  <c r="D31" i="4"/>
  <c r="G30" i="4"/>
  <c r="D30" i="4"/>
  <c r="G29" i="4"/>
  <c r="D29" i="4"/>
  <c r="G28" i="4"/>
  <c r="D28" i="4"/>
  <c r="R27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G20" i="4"/>
  <c r="D20" i="4"/>
  <c r="R19" i="4"/>
  <c r="G19" i="4"/>
  <c r="D19" i="4"/>
  <c r="G18" i="4"/>
  <c r="D18" i="4"/>
  <c r="G17" i="4"/>
  <c r="D17" i="4"/>
  <c r="G16" i="4"/>
  <c r="D16" i="4"/>
  <c r="G15" i="4"/>
  <c r="D15" i="4"/>
  <c r="G14" i="4"/>
  <c r="D14" i="4"/>
  <c r="G13" i="4"/>
  <c r="D13" i="4"/>
  <c r="R12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R5" i="4"/>
  <c r="G5" i="4"/>
  <c r="D5" i="4"/>
  <c r="G4" i="4"/>
  <c r="D4" i="4"/>
  <c r="R3" i="4"/>
  <c r="R35" i="4" s="1"/>
  <c r="G3" i="4"/>
  <c r="D3" i="4"/>
  <c r="H31" i="8" l="1"/>
  <c r="H8" i="8"/>
  <c r="H27" i="6"/>
  <c r="H18" i="10"/>
  <c r="H5" i="10"/>
  <c r="H18" i="9"/>
  <c r="H28" i="8"/>
  <c r="H16" i="8"/>
  <c r="H18" i="6"/>
  <c r="H16" i="6"/>
  <c r="H14" i="6"/>
  <c r="H5" i="6"/>
  <c r="H25" i="5"/>
  <c r="H23" i="5"/>
  <c r="H21" i="5"/>
  <c r="H29" i="10"/>
  <c r="H25" i="10"/>
  <c r="H21" i="10"/>
  <c r="H14" i="10"/>
  <c r="H10" i="10"/>
  <c r="H6" i="10"/>
  <c r="H26" i="9"/>
  <c r="H14" i="9"/>
  <c r="H30" i="8"/>
  <c r="H29" i="8"/>
  <c r="H22" i="8"/>
  <c r="H20" i="8"/>
  <c r="H19" i="8"/>
  <c r="H9" i="8"/>
  <c r="H4" i="8"/>
  <c r="H33" i="7"/>
  <c r="H26" i="7"/>
  <c r="H25" i="7"/>
  <c r="H24" i="7"/>
  <c r="H23" i="7"/>
  <c r="H22" i="7"/>
  <c r="H21" i="7"/>
  <c r="H12" i="7"/>
  <c r="H11" i="7"/>
  <c r="H8" i="7"/>
  <c r="H7" i="7"/>
  <c r="H6" i="7"/>
  <c r="H4" i="7"/>
  <c r="H33" i="6"/>
  <c r="H31" i="6"/>
  <c r="H29" i="6"/>
  <c r="H19" i="6"/>
  <c r="H17" i="6"/>
  <c r="H15" i="6"/>
  <c r="H12" i="6"/>
  <c r="H3" i="6"/>
  <c r="I3" i="6" s="1"/>
  <c r="H18" i="5"/>
  <c r="H31" i="10"/>
  <c r="H30" i="10"/>
  <c r="H28" i="10"/>
  <c r="H27" i="10"/>
  <c r="H26" i="10"/>
  <c r="H24" i="10"/>
  <c r="H23" i="10"/>
  <c r="H22" i="10"/>
  <c r="H20" i="10"/>
  <c r="H19" i="10"/>
  <c r="H17" i="10"/>
  <c r="H15" i="10"/>
  <c r="H13" i="10"/>
  <c r="H12" i="10"/>
  <c r="H11" i="10"/>
  <c r="H9" i="10"/>
  <c r="H8" i="10"/>
  <c r="H7" i="10"/>
  <c r="D39" i="10"/>
  <c r="H4" i="10"/>
  <c r="H33" i="9"/>
  <c r="H32" i="9"/>
  <c r="H31" i="9"/>
  <c r="H30" i="9"/>
  <c r="H29" i="9"/>
  <c r="H28" i="9"/>
  <c r="H27" i="9"/>
  <c r="H25" i="9"/>
  <c r="H24" i="9"/>
  <c r="H23" i="9"/>
  <c r="H22" i="9"/>
  <c r="H21" i="9"/>
  <c r="H20" i="9"/>
  <c r="H19" i="9"/>
  <c r="H17" i="9"/>
  <c r="H16" i="9"/>
  <c r="H15" i="9"/>
  <c r="H13" i="9"/>
  <c r="H12" i="9"/>
  <c r="H11" i="9"/>
  <c r="H10" i="9"/>
  <c r="H9" i="9"/>
  <c r="H8" i="9"/>
  <c r="H7" i="9"/>
  <c r="H6" i="9"/>
  <c r="H5" i="9"/>
  <c r="D39" i="9"/>
  <c r="H4" i="9"/>
  <c r="H3" i="9"/>
  <c r="I3" i="9" s="1"/>
  <c r="H32" i="8"/>
  <c r="H27" i="8"/>
  <c r="H24" i="8"/>
  <c r="H21" i="8"/>
  <c r="H18" i="8"/>
  <c r="H15" i="8"/>
  <c r="H12" i="8"/>
  <c r="H11" i="8"/>
  <c r="H6" i="8"/>
  <c r="D39" i="8"/>
  <c r="H32" i="7"/>
  <c r="H31" i="7"/>
  <c r="H30" i="7"/>
  <c r="H28" i="7"/>
  <c r="H27" i="7"/>
  <c r="H20" i="7"/>
  <c r="H19" i="7"/>
  <c r="H18" i="7"/>
  <c r="H17" i="7"/>
  <c r="H16" i="7"/>
  <c r="H15" i="7"/>
  <c r="H14" i="7"/>
  <c r="H13" i="7"/>
  <c r="H10" i="7"/>
  <c r="H9" i="7"/>
  <c r="H5" i="7"/>
  <c r="D39" i="7"/>
  <c r="H32" i="6"/>
  <c r="H30" i="6"/>
  <c r="H28" i="6"/>
  <c r="H26" i="6"/>
  <c r="H24" i="6"/>
  <c r="H23" i="6"/>
  <c r="H22" i="6"/>
  <c r="H13" i="6"/>
  <c r="H11" i="6"/>
  <c r="H10" i="6"/>
  <c r="D39" i="6"/>
  <c r="H9" i="6"/>
  <c r="H7" i="6"/>
  <c r="H6" i="6"/>
  <c r="H4" i="6"/>
  <c r="H27" i="5"/>
  <c r="H12" i="5"/>
  <c r="H10" i="5"/>
  <c r="H6" i="5"/>
  <c r="D39" i="4"/>
  <c r="H20" i="5"/>
  <c r="H24" i="5"/>
  <c r="H22" i="5"/>
  <c r="H19" i="5"/>
  <c r="H30" i="5"/>
  <c r="H31" i="5"/>
  <c r="H28" i="5"/>
  <c r="H33" i="5"/>
  <c r="H14" i="5"/>
  <c r="H32" i="5"/>
  <c r="H29" i="5"/>
  <c r="H26" i="5"/>
  <c r="H17" i="5"/>
  <c r="H16" i="5"/>
  <c r="H15" i="5"/>
  <c r="H13" i="5"/>
  <c r="H11" i="5"/>
  <c r="H9" i="5"/>
  <c r="H8" i="5"/>
  <c r="H7" i="5"/>
  <c r="H5" i="5"/>
  <c r="D39" i="5"/>
  <c r="H4" i="5"/>
  <c r="H16" i="4"/>
  <c r="H33" i="4"/>
  <c r="H29" i="4"/>
  <c r="H18" i="4"/>
  <c r="H5" i="4"/>
  <c r="H13" i="4"/>
  <c r="H24" i="4"/>
  <c r="H28" i="4"/>
  <c r="H4" i="4"/>
  <c r="H26" i="4"/>
  <c r="H19" i="4"/>
  <c r="H8" i="4"/>
  <c r="H3" i="10"/>
  <c r="H3" i="8"/>
  <c r="H3" i="7"/>
  <c r="H3" i="5"/>
  <c r="H32" i="4"/>
  <c r="H31" i="4"/>
  <c r="H30" i="4"/>
  <c r="H27" i="4"/>
  <c r="H25" i="4"/>
  <c r="H23" i="4"/>
  <c r="H22" i="4"/>
  <c r="H21" i="4"/>
  <c r="H20" i="4"/>
  <c r="H17" i="4"/>
  <c r="H15" i="4"/>
  <c r="H14" i="4"/>
  <c r="H12" i="4"/>
  <c r="H11" i="4"/>
  <c r="H10" i="4"/>
  <c r="H9" i="4"/>
  <c r="H7" i="4"/>
  <c r="H6" i="4"/>
  <c r="H3" i="4"/>
  <c r="L19" i="10" l="1"/>
  <c r="L12" i="9"/>
  <c r="I4" i="9"/>
  <c r="I5" i="9" s="1"/>
  <c r="I6" i="9" s="1"/>
  <c r="I7" i="9" s="1"/>
  <c r="I8" i="9" s="1"/>
  <c r="I9" i="9" s="1"/>
  <c r="I10" i="9" s="1"/>
  <c r="I11" i="9" s="1"/>
  <c r="I12" i="9" s="1"/>
  <c r="I13" i="9" s="1"/>
  <c r="I14" i="9" s="1"/>
  <c r="I15" i="9" s="1"/>
  <c r="I16" i="9" s="1"/>
  <c r="I17" i="9" s="1"/>
  <c r="I18" i="9" s="1"/>
  <c r="I19" i="9" s="1"/>
  <c r="I20" i="9" s="1"/>
  <c r="I21" i="9" s="1"/>
  <c r="I22" i="9" s="1"/>
  <c r="I23" i="9" s="1"/>
  <c r="I24" i="9" s="1"/>
  <c r="I25" i="9" s="1"/>
  <c r="I26" i="9" s="1"/>
  <c r="I27" i="9" s="1"/>
  <c r="I28" i="9" s="1"/>
  <c r="I29" i="9" s="1"/>
  <c r="I30" i="9" s="1"/>
  <c r="I31" i="9" s="1"/>
  <c r="I32" i="9" s="1"/>
  <c r="I33" i="9" s="1"/>
  <c r="L19" i="7"/>
  <c r="L12" i="6"/>
  <c r="L3" i="6"/>
  <c r="L26" i="10"/>
  <c r="L12" i="10"/>
  <c r="L5" i="10"/>
  <c r="L26" i="9"/>
  <c r="L3" i="9"/>
  <c r="L26" i="8"/>
  <c r="L19" i="8"/>
  <c r="L12" i="8"/>
  <c r="L5" i="8"/>
  <c r="L26" i="7"/>
  <c r="L5" i="7"/>
  <c r="L19" i="6"/>
  <c r="L5" i="6"/>
  <c r="I4" i="6"/>
  <c r="I5" i="6" s="1"/>
  <c r="I6" i="6" s="1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L19" i="9"/>
  <c r="L5" i="9"/>
  <c r="L12" i="7"/>
  <c r="L26" i="6"/>
  <c r="L19" i="5"/>
  <c r="L26" i="5"/>
  <c r="L5" i="5"/>
  <c r="L12" i="5"/>
  <c r="L26" i="4"/>
  <c r="L5" i="4"/>
  <c r="L3" i="4"/>
  <c r="L3" i="10"/>
  <c r="I3" i="10"/>
  <c r="I4" i="10" s="1"/>
  <c r="I5" i="10" s="1"/>
  <c r="I6" i="10" s="1"/>
  <c r="I7" i="10" s="1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L3" i="8"/>
  <c r="I3" i="8"/>
  <c r="I4" i="8" s="1"/>
  <c r="I5" i="8" s="1"/>
  <c r="I6" i="8" s="1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L3" i="7"/>
  <c r="I3" i="7"/>
  <c r="I4" i="7" s="1"/>
  <c r="I5" i="7" s="1"/>
  <c r="I6" i="7" s="1"/>
  <c r="I7" i="7" s="1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L3" i="5"/>
  <c r="I3" i="5"/>
  <c r="I4" i="5" s="1"/>
  <c r="I5" i="5" s="1"/>
  <c r="I6" i="5" s="1"/>
  <c r="L19" i="4"/>
  <c r="L12" i="4"/>
  <c r="I3" i="4"/>
  <c r="I4" i="4" s="1"/>
  <c r="I5" i="4" s="1"/>
  <c r="I6" i="4" s="1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s="1"/>
  <c r="I28" i="4" s="1"/>
  <c r="I29" i="4" s="1"/>
  <c r="I30" i="4" s="1"/>
  <c r="I31" i="4" s="1"/>
  <c r="I32" i="4" s="1"/>
  <c r="I33" i="4" s="1"/>
  <c r="I7" i="5" l="1"/>
  <c r="I8" i="5" s="1"/>
  <c r="I9" i="5" s="1"/>
  <c r="I10" i="5" s="1"/>
  <c r="I11" i="5" s="1"/>
  <c r="I12" i="5" s="1"/>
  <c r="I13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</calcChain>
</file>

<file path=xl/sharedStrings.xml><?xml version="1.0" encoding="utf-8"?>
<sst xmlns="http://schemas.openxmlformats.org/spreadsheetml/2006/main" count="447" uniqueCount="34">
  <si>
    <t>JUIN</t>
  </si>
  <si>
    <t>REPOS</t>
  </si>
  <si>
    <t>07:00-13:00</t>
  </si>
  <si>
    <t>16:00-19:30</t>
  </si>
  <si>
    <t>13:00-17:00</t>
  </si>
  <si>
    <t>07:30-13:00</t>
  </si>
  <si>
    <t>17:00-19:30</t>
  </si>
  <si>
    <t>13:00-19:30</t>
  </si>
  <si>
    <t>16:00-20:30</t>
  </si>
  <si>
    <t>13:00-19:45</t>
  </si>
  <si>
    <t>13-00-19:45</t>
  </si>
  <si>
    <t>Matin</t>
  </si>
  <si>
    <t>Apm</t>
  </si>
  <si>
    <t>A.P.M</t>
  </si>
  <si>
    <t>JOURS</t>
  </si>
  <si>
    <t>Cumuls Heures</t>
  </si>
  <si>
    <t>HN</t>
  </si>
  <si>
    <t>HS</t>
  </si>
  <si>
    <t>S22</t>
  </si>
  <si>
    <t>S23</t>
  </si>
  <si>
    <t>S24</t>
  </si>
  <si>
    <t>S25</t>
  </si>
  <si>
    <t>S26</t>
  </si>
  <si>
    <t>DIMANCHE</t>
  </si>
  <si>
    <t>JOUR.FE</t>
  </si>
  <si>
    <t xml:space="preserve">HN </t>
  </si>
  <si>
    <t>H100%</t>
  </si>
  <si>
    <t>S7</t>
  </si>
  <si>
    <t>S1</t>
  </si>
  <si>
    <t>S2</t>
  </si>
  <si>
    <t>S3</t>
  </si>
  <si>
    <t>S4</t>
  </si>
  <si>
    <t>S5</t>
  </si>
  <si>
    <t>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</si>
</sst>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h:mm;@"/>
    <numFmt numFmtId="165" formatCode="ddd/dd"/>
    <numFmt numFmtId="166" formatCode="[$-40C]General"/>
    <numFmt numFmtId="167" formatCode="[$-40C]#,##0.00"/>
    <numFmt numFmtId="168" formatCode="[h]:mm"/>
    <numFmt numFmtId="169" formatCode="mmmm\-yyyy"/>
    <numFmt numFmtId="170" formatCode="ddd/dd/mm/yy"/>
    <numFmt numFmtId="171" formatCode="[h]:mm:ss;@"/>
    <numFmt numFmtId="172" formatCode="[hh]:mm:ss"/>
    <numFmt numFmtId="173" formatCode="[$-F400]h:mm:ss\ AM/PM"/>
  </numFmts>
  <fonts count="45" x14ac:knownFonts="1"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8"/>
      <color rgb="FF3333FF"/>
      <name val="Times New Roman"/>
      <family val="1"/>
    </font>
    <font>
      <b/>
      <sz val="18"/>
      <color rgb="FFFF00FF"/>
      <name val="Times New Roman"/>
      <family val="1"/>
    </font>
    <font>
      <b/>
      <sz val="18"/>
      <color rgb="FFFA081F"/>
      <name val="Times New Roman"/>
      <family val="1"/>
    </font>
    <font>
      <b/>
      <sz val="18"/>
      <color rgb="FF339933"/>
      <name val="Times New Roman"/>
      <family val="1"/>
    </font>
    <font>
      <b/>
      <sz val="18"/>
      <name val="Times New Roman"/>
      <family val="1"/>
    </font>
    <font>
      <b/>
      <sz val="18"/>
      <color rgb="FFFF0000"/>
      <name val="Times New Roman"/>
      <family val="1"/>
    </font>
    <font>
      <b/>
      <sz val="18"/>
      <color indexed="12"/>
      <name val="Times New Roman"/>
      <family val="1"/>
    </font>
    <font>
      <b/>
      <sz val="18"/>
      <color indexed="14"/>
      <name val="Times New Roman"/>
      <family val="1"/>
    </font>
    <font>
      <b/>
      <sz val="18"/>
      <color rgb="FF000000"/>
      <name val="Times New Roman"/>
      <family val="1"/>
    </font>
    <font>
      <b/>
      <sz val="18"/>
      <color rgb="FF0000FF"/>
      <name val="Times New Roman"/>
      <family val="1"/>
    </font>
    <font>
      <b/>
      <sz val="18"/>
      <color rgb="FF1222B6"/>
      <name val="Times New Roman"/>
      <family val="1"/>
    </font>
    <font>
      <sz val="16"/>
      <name val="Times New Roman"/>
      <family val="1"/>
    </font>
    <font>
      <b/>
      <sz val="16"/>
      <color indexed="12"/>
      <name val="Times New Roman"/>
      <family val="1"/>
    </font>
    <font>
      <b/>
      <sz val="16"/>
      <color indexed="14"/>
      <name val="Times New Roman"/>
      <family val="1"/>
    </font>
    <font>
      <b/>
      <sz val="16"/>
      <name val="Times New Roman"/>
      <family val="1"/>
    </font>
    <font>
      <b/>
      <sz val="16"/>
      <color indexed="10"/>
      <name val="Times New Roman"/>
      <family val="1"/>
    </font>
    <font>
      <b/>
      <sz val="16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6"/>
      <color indexed="12"/>
      <name val="Times New Roman"/>
      <family val="1"/>
    </font>
    <font>
      <b/>
      <sz val="16"/>
      <color rgb="FFFF0000"/>
      <name val="Arial Narrow"/>
      <family val="2"/>
    </font>
    <font>
      <b/>
      <sz val="16"/>
      <color rgb="FF9900CC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16"/>
      <color rgb="FFFF0000"/>
      <name val="Arial"/>
      <family val="2"/>
    </font>
    <font>
      <sz val="16"/>
      <color rgb="FFFF0000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b/>
      <i/>
      <sz val="12"/>
      <name val="Arial"/>
      <family val="2"/>
    </font>
    <font>
      <b/>
      <i/>
      <sz val="12"/>
      <color indexed="10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6"/>
      <color rgb="FFFF00FF"/>
      <name val="Arial"/>
      <family val="2"/>
    </font>
    <font>
      <b/>
      <i/>
      <sz val="16"/>
      <color rgb="FFFF00FF"/>
      <name val="Times New Roman"/>
      <family val="1"/>
    </font>
    <font>
      <b/>
      <sz val="16"/>
      <color rgb="FF9900CC"/>
      <name val="Times New Roman"/>
      <family val="1"/>
    </font>
    <font>
      <b/>
      <i/>
      <sz val="12"/>
      <color rgb="FFFF0000"/>
      <name val="Arial"/>
      <family val="2"/>
    </font>
    <font>
      <b/>
      <i/>
      <sz val="10"/>
      <color rgb="FFC00000"/>
      <name val="Arial"/>
      <family val="2"/>
    </font>
    <font>
      <b/>
      <sz val="16"/>
      <color rgb="FF3333FF"/>
      <name val="Times New Roman"/>
      <family val="1"/>
    </font>
    <font>
      <b/>
      <sz val="16"/>
      <color rgb="FF339933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FA081F"/>
      <name val="Times New Roman"/>
      <family val="1"/>
    </font>
    <font>
      <b/>
      <sz val="16"/>
      <color rgb="FFFF00FF"/>
      <name val="Times New Roman"/>
      <family val="1"/>
    </font>
    <font>
      <b/>
      <sz val="16"/>
      <color rgb="FF0000FF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1" fillId="0" borderId="0" applyBorder="0" applyProtection="0"/>
  </cellStyleXfs>
  <cellXfs count="110">
    <xf numFmtId="0" fontId="0" fillId="0" borderId="0" xfId="0"/>
    <xf numFmtId="165" fontId="4" fillId="2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4" fontId="9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68" fontId="3" fillId="2" borderId="1" xfId="0" applyNumberFormat="1" applyFont="1" applyFill="1" applyBorder="1" applyAlignment="1">
      <alignment horizontal="center" vertical="center"/>
    </xf>
    <xf numFmtId="168" fontId="6" fillId="2" borderId="1" xfId="0" applyNumberFormat="1" applyFont="1" applyFill="1" applyBorder="1" applyAlignment="1">
      <alignment horizontal="center" vertical="center"/>
    </xf>
    <xf numFmtId="168" fontId="7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67" fontId="12" fillId="0" borderId="1" xfId="1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168" fontId="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167" fontId="13" fillId="0" borderId="1" xfId="1" applyNumberFormat="1" applyFont="1" applyBorder="1" applyAlignment="1" applyProtection="1">
      <alignment horizontal="center" vertical="center"/>
      <protection locked="0"/>
    </xf>
    <xf numFmtId="167" fontId="11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165" fontId="4" fillId="2" borderId="1" xfId="0" applyNumberFormat="1" applyFont="1" applyFill="1" applyBorder="1" applyAlignment="1">
      <alignment vertical="center"/>
    </xf>
    <xf numFmtId="4" fontId="9" fillId="0" borderId="4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4" borderId="1" xfId="0" applyNumberFormat="1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14" fillId="0" borderId="6" xfId="0" applyFont="1" applyBorder="1"/>
    <xf numFmtId="170" fontId="14" fillId="0" borderId="6" xfId="0" applyNumberFormat="1" applyFont="1" applyBorder="1"/>
    <xf numFmtId="170" fontId="15" fillId="0" borderId="6" xfId="0" applyNumberFormat="1" applyFont="1" applyBorder="1"/>
    <xf numFmtId="0" fontId="16" fillId="0" borderId="6" xfId="0" applyFont="1" applyBorder="1"/>
    <xf numFmtId="0" fontId="17" fillId="0" borderId="6" xfId="0" applyFont="1" applyBorder="1"/>
    <xf numFmtId="0" fontId="18" fillId="0" borderId="6" xfId="0" applyFont="1" applyBorder="1"/>
    <xf numFmtId="169" fontId="15" fillId="0" borderId="6" xfId="0" applyNumberFormat="1" applyFont="1" applyBorder="1"/>
    <xf numFmtId="0" fontId="21" fillId="0" borderId="6" xfId="0" applyFont="1" applyBorder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172" fontId="23" fillId="0" borderId="0" xfId="0" applyNumberFormat="1" applyFont="1"/>
    <xf numFmtId="0" fontId="26" fillId="0" borderId="0" xfId="0" applyFont="1"/>
    <xf numFmtId="2" fontId="25" fillId="0" borderId="0" xfId="0" applyNumberFormat="1" applyFont="1"/>
    <xf numFmtId="9" fontId="23" fillId="0" borderId="0" xfId="0" applyNumberFormat="1" applyFont="1"/>
    <xf numFmtId="0" fontId="27" fillId="0" borderId="0" xfId="0" applyFont="1"/>
    <xf numFmtId="172" fontId="19" fillId="0" borderId="0" xfId="0" applyNumberFormat="1" applyFont="1"/>
    <xf numFmtId="0" fontId="19" fillId="0" borderId="0" xfId="0" applyFont="1"/>
    <xf numFmtId="0" fontId="28" fillId="0" borderId="0" xfId="0" applyFont="1"/>
    <xf numFmtId="2" fontId="29" fillId="0" borderId="0" xfId="0" applyNumberFormat="1" applyFont="1"/>
    <xf numFmtId="2" fontId="30" fillId="0" borderId="0" xfId="0" applyNumberFormat="1" applyFont="1"/>
    <xf numFmtId="2" fontId="31" fillId="0" borderId="0" xfId="0" applyNumberFormat="1" applyFont="1"/>
    <xf numFmtId="0" fontId="32" fillId="0" borderId="0" xfId="0" applyFont="1"/>
    <xf numFmtId="2" fontId="28" fillId="0" borderId="0" xfId="0" applyNumberFormat="1" applyFont="1"/>
    <xf numFmtId="0" fontId="33" fillId="0" borderId="0" xfId="0" applyFont="1"/>
    <xf numFmtId="2" fontId="33" fillId="0" borderId="0" xfId="0" applyNumberFormat="1" applyFont="1"/>
    <xf numFmtId="10" fontId="25" fillId="0" borderId="0" xfId="0" applyNumberFormat="1" applyFont="1"/>
    <xf numFmtId="0" fontId="34" fillId="0" borderId="0" xfId="0" applyFont="1"/>
    <xf numFmtId="172" fontId="36" fillId="0" borderId="0" xfId="0" applyNumberFormat="1" applyFont="1"/>
    <xf numFmtId="0" fontId="37" fillId="0" borderId="0" xfId="0" applyFont="1"/>
    <xf numFmtId="170" fontId="35" fillId="2" borderId="6" xfId="0" applyNumberFormat="1" applyFont="1" applyFill="1" applyBorder="1" applyAlignment="1">
      <alignment horizontal="right"/>
    </xf>
    <xf numFmtId="170" fontId="20" fillId="2" borderId="6" xfId="0" applyNumberFormat="1" applyFont="1" applyFill="1" applyBorder="1" applyAlignment="1">
      <alignment horizontal="right"/>
    </xf>
    <xf numFmtId="2" fontId="19" fillId="0" borderId="0" xfId="0" applyNumberFormat="1" applyFont="1"/>
    <xf numFmtId="173" fontId="28" fillId="0" borderId="0" xfId="0" applyNumberFormat="1" applyFont="1"/>
    <xf numFmtId="171" fontId="28" fillId="0" borderId="0" xfId="0" applyNumberFormat="1" applyFont="1"/>
    <xf numFmtId="2" fontId="38" fillId="0" borderId="0" xfId="0" applyNumberFormat="1" applyFont="1"/>
    <xf numFmtId="172" fontId="17" fillId="0" borderId="6" xfId="0" applyNumberFormat="1" applyFont="1" applyBorder="1"/>
    <xf numFmtId="172" fontId="17" fillId="0" borderId="7" xfId="0" applyNumberFormat="1" applyFont="1" applyBorder="1"/>
    <xf numFmtId="172" fontId="17" fillId="5" borderId="6" xfId="0" applyNumberFormat="1" applyFont="1" applyFill="1" applyBorder="1"/>
    <xf numFmtId="2" fontId="29" fillId="5" borderId="0" xfId="0" applyNumberFormat="1" applyFont="1" applyFill="1"/>
    <xf numFmtId="2" fontId="30" fillId="5" borderId="0" xfId="0" applyNumberFormat="1" applyFont="1" applyFill="1"/>
    <xf numFmtId="2" fontId="31" fillId="5" borderId="0" xfId="0" applyNumberFormat="1" applyFont="1" applyFill="1"/>
    <xf numFmtId="20" fontId="28" fillId="5" borderId="0" xfId="0" applyNumberFormat="1" applyFont="1" applyFill="1"/>
    <xf numFmtId="2" fontId="38" fillId="5" borderId="0" xfId="0" applyNumberFormat="1" applyFont="1" applyFill="1"/>
    <xf numFmtId="2" fontId="28" fillId="5" borderId="0" xfId="0" applyNumberFormat="1" applyFont="1" applyFill="1"/>
    <xf numFmtId="164" fontId="9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46" fontId="19" fillId="5" borderId="6" xfId="0" applyNumberFormat="1" applyFont="1" applyFill="1" applyBorder="1"/>
    <xf numFmtId="172" fontId="19" fillId="5" borderId="6" xfId="0" applyNumberFormat="1" applyFont="1" applyFill="1" applyBorder="1"/>
    <xf numFmtId="172" fontId="39" fillId="5" borderId="6" xfId="0" applyNumberFormat="1" applyFont="1" applyFill="1" applyBorder="1"/>
    <xf numFmtId="46" fontId="39" fillId="5" borderId="6" xfId="0" applyNumberFormat="1" applyFont="1" applyFill="1" applyBorder="1"/>
    <xf numFmtId="46" fontId="39" fillId="0" borderId="6" xfId="0" applyNumberFormat="1" applyFont="1" applyBorder="1"/>
    <xf numFmtId="172" fontId="39" fillId="0" borderId="6" xfId="0" applyNumberFormat="1" applyFont="1" applyBorder="1"/>
    <xf numFmtId="46" fontId="40" fillId="0" borderId="6" xfId="0" applyNumberFormat="1" applyFont="1" applyBorder="1"/>
    <xf numFmtId="172" fontId="40" fillId="0" borderId="6" xfId="0" applyNumberFormat="1" applyFont="1" applyBorder="1"/>
    <xf numFmtId="46" fontId="41" fillId="0" borderId="6" xfId="0" applyNumberFormat="1" applyFont="1" applyBorder="1"/>
    <xf numFmtId="46" fontId="19" fillId="0" borderId="6" xfId="0" applyNumberFormat="1" applyFont="1" applyBorder="1"/>
    <xf numFmtId="172" fontId="19" fillId="0" borderId="6" xfId="0" applyNumberFormat="1" applyFont="1" applyBorder="1"/>
    <xf numFmtId="46" fontId="42" fillId="5" borderId="6" xfId="0" applyNumberFormat="1" applyFont="1" applyFill="1" applyBorder="1"/>
    <xf numFmtId="172" fontId="42" fillId="5" borderId="6" xfId="0" applyNumberFormat="1" applyFont="1" applyFill="1" applyBorder="1"/>
    <xf numFmtId="46" fontId="43" fillId="5" borderId="6" xfId="0" applyNumberFormat="1" applyFont="1" applyFill="1" applyBorder="1"/>
    <xf numFmtId="172" fontId="41" fillId="5" borderId="6" xfId="0" applyNumberFormat="1" applyFont="1" applyFill="1" applyBorder="1"/>
    <xf numFmtId="46" fontId="43" fillId="4" borderId="6" xfId="0" applyNumberFormat="1" applyFont="1" applyFill="1" applyBorder="1"/>
    <xf numFmtId="172" fontId="43" fillId="4" borderId="6" xfId="0" applyNumberFormat="1" applyFont="1" applyFill="1" applyBorder="1"/>
    <xf numFmtId="172" fontId="43" fillId="5" borderId="6" xfId="0" applyNumberFormat="1" applyFont="1" applyFill="1" applyBorder="1"/>
    <xf numFmtId="46" fontId="40" fillId="5" borderId="6" xfId="0" applyNumberFormat="1" applyFont="1" applyFill="1" applyBorder="1"/>
    <xf numFmtId="172" fontId="40" fillId="5" borderId="6" xfId="0" applyNumberFormat="1" applyFont="1" applyFill="1" applyBorder="1"/>
    <xf numFmtId="46" fontId="41" fillId="5" borderId="6" xfId="0" applyNumberFormat="1" applyFont="1" applyFill="1" applyBorder="1"/>
    <xf numFmtId="172" fontId="44" fillId="5" borderId="6" xfId="0" applyNumberFormat="1" applyFont="1" applyFill="1" applyBorder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0000"/>
      <color rgb="FFFFF3F3"/>
      <color rgb="FFFA081F"/>
      <color rgb="FF660066"/>
      <color rgb="FF666699"/>
      <color rgb="FF339933"/>
      <color rgb="FF3333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58F4FB2-5A1B-B655-A1DB-C866BB09346A}"/>
            </a:ext>
          </a:extLst>
        </xdr:cNvPr>
        <xdr:cNvSpPr/>
      </xdr:nvSpPr>
      <xdr:spPr bwMode="auto">
        <a:xfrm>
          <a:off x="0" y="285750"/>
          <a:ext cx="781050" cy="285750"/>
        </a:xfrm>
        <a:prstGeom prst="roundRect">
          <a:avLst/>
        </a:prstGeom>
        <a:solidFill>
          <a:srgbClr val="7030A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R34"/>
  <sheetViews>
    <sheetView showWhiteSpace="0" zoomScaleNormal="100" zoomScaleSheetLayoutView="100" workbookViewId="0">
      <selection activeCell="B1" sqref="B1:C1"/>
    </sheetView>
  </sheetViews>
  <sheetFormatPr baseColWidth="10" defaultColWidth="11.5703125" defaultRowHeight="22.5" x14ac:dyDescent="0.2"/>
  <cols>
    <col min="1" max="1" width="11.7109375" style="27" bestFit="1" customWidth="1"/>
    <col min="2" max="2" width="18.5703125" style="30" bestFit="1" customWidth="1"/>
    <col min="3" max="4" width="18.5703125" style="22" bestFit="1" customWidth="1"/>
    <col min="5" max="15" width="18.5703125" style="16" bestFit="1" customWidth="1"/>
    <col min="16" max="16" width="60.5703125" style="16" bestFit="1" customWidth="1"/>
    <col min="17" max="17" width="6" style="16" customWidth="1"/>
    <col min="18" max="18" width="5.5703125" style="16" customWidth="1"/>
    <col min="19" max="19" width="44.7109375" style="16" bestFit="1" customWidth="1"/>
    <col min="20" max="259" width="19.5703125" style="16" customWidth="1"/>
    <col min="260" max="16384" width="11.5703125" style="16"/>
  </cols>
  <sheetData>
    <row r="1" spans="1:18" s="7" customFormat="1" x14ac:dyDescent="0.2">
      <c r="A1" s="2" t="s">
        <v>0</v>
      </c>
      <c r="B1" s="87" t="s">
        <v>28</v>
      </c>
      <c r="C1" s="87"/>
      <c r="D1" s="86" t="s">
        <v>29</v>
      </c>
      <c r="E1" s="86"/>
      <c r="F1" s="86" t="s">
        <v>30</v>
      </c>
      <c r="G1" s="86"/>
      <c r="H1" s="86" t="s">
        <v>31</v>
      </c>
      <c r="I1" s="86"/>
      <c r="J1" s="86" t="s">
        <v>32</v>
      </c>
      <c r="K1" s="86"/>
      <c r="L1" s="86" t="s">
        <v>33</v>
      </c>
      <c r="M1" s="86"/>
      <c r="N1" s="86" t="s">
        <v>27</v>
      </c>
      <c r="O1" s="86"/>
      <c r="P1" s="4"/>
      <c r="Q1" s="5"/>
      <c r="R1" s="6"/>
    </row>
    <row r="2" spans="1:18" s="35" customFormat="1" x14ac:dyDescent="0.2">
      <c r="A2" s="36"/>
      <c r="B2" s="37" t="s">
        <v>11</v>
      </c>
      <c r="C2" s="37" t="s">
        <v>12</v>
      </c>
      <c r="D2" s="37" t="s">
        <v>11</v>
      </c>
      <c r="E2" s="37" t="s">
        <v>12</v>
      </c>
      <c r="F2" s="37" t="s">
        <v>11</v>
      </c>
      <c r="G2" s="37" t="s">
        <v>12</v>
      </c>
      <c r="H2" s="37" t="s">
        <v>11</v>
      </c>
      <c r="I2" s="37" t="s">
        <v>12</v>
      </c>
      <c r="J2" s="37" t="s">
        <v>11</v>
      </c>
      <c r="K2" s="37" t="s">
        <v>12</v>
      </c>
      <c r="L2" s="37" t="s">
        <v>11</v>
      </c>
      <c r="M2" s="37" t="s">
        <v>12</v>
      </c>
      <c r="N2" s="37" t="s">
        <v>11</v>
      </c>
      <c r="O2" s="37" t="s">
        <v>12</v>
      </c>
      <c r="P2" s="32"/>
      <c r="Q2" s="33"/>
      <c r="R2" s="34"/>
    </row>
    <row r="3" spans="1:18" x14ac:dyDescent="0.2">
      <c r="A3" s="31">
        <v>45444</v>
      </c>
      <c r="B3" s="9" t="s">
        <v>1</v>
      </c>
      <c r="C3" s="9" t="s">
        <v>1</v>
      </c>
      <c r="D3" s="10" t="s">
        <v>2</v>
      </c>
      <c r="E3" s="10" t="s">
        <v>3</v>
      </c>
      <c r="F3" s="11" t="s">
        <v>2</v>
      </c>
      <c r="H3" s="11"/>
      <c r="I3" s="11" t="s">
        <v>3</v>
      </c>
      <c r="J3" s="11"/>
      <c r="K3" s="12"/>
      <c r="L3" s="12"/>
      <c r="M3" s="12" t="s">
        <v>4</v>
      </c>
      <c r="N3" s="13" t="s">
        <v>2</v>
      </c>
      <c r="O3" s="14" t="s">
        <v>6</v>
      </c>
      <c r="P3" s="15"/>
    </row>
    <row r="4" spans="1:18" x14ac:dyDescent="0.2">
      <c r="A4" s="31">
        <v>45445</v>
      </c>
      <c r="B4" s="9" t="s">
        <v>1</v>
      </c>
      <c r="C4" s="9" t="s">
        <v>1</v>
      </c>
      <c r="D4" s="9"/>
      <c r="E4" s="12" t="s">
        <v>4</v>
      </c>
      <c r="F4" s="17" t="s">
        <v>1</v>
      </c>
      <c r="G4" s="17" t="s">
        <v>1</v>
      </c>
      <c r="H4" s="11" t="s">
        <v>2</v>
      </c>
      <c r="I4" s="11" t="s">
        <v>3</v>
      </c>
      <c r="J4" s="11"/>
      <c r="K4" s="12"/>
      <c r="L4" s="10" t="s">
        <v>5</v>
      </c>
      <c r="N4" s="13" t="s">
        <v>2</v>
      </c>
      <c r="O4" s="10" t="s">
        <v>3</v>
      </c>
      <c r="P4" s="15"/>
    </row>
    <row r="5" spans="1:18" x14ac:dyDescent="0.2">
      <c r="A5" s="31">
        <v>45446</v>
      </c>
      <c r="B5" s="9" t="s">
        <v>1</v>
      </c>
      <c r="C5" s="9" t="s">
        <v>1</v>
      </c>
      <c r="D5" s="10" t="s">
        <v>2</v>
      </c>
      <c r="F5" s="11" t="s">
        <v>2</v>
      </c>
      <c r="H5" s="11"/>
      <c r="I5" s="11" t="s">
        <v>3</v>
      </c>
      <c r="J5" s="12"/>
      <c r="K5" s="12"/>
      <c r="L5" s="12"/>
      <c r="M5" s="10" t="s">
        <v>3</v>
      </c>
      <c r="N5" s="13" t="s">
        <v>2</v>
      </c>
      <c r="P5" s="15"/>
    </row>
    <row r="6" spans="1:18" x14ac:dyDescent="0.2">
      <c r="A6" s="31">
        <v>45447</v>
      </c>
      <c r="B6" s="13" t="s">
        <v>2</v>
      </c>
      <c r="C6" s="9" t="s">
        <v>1</v>
      </c>
      <c r="D6" s="10" t="s">
        <v>2</v>
      </c>
      <c r="F6" s="11" t="s">
        <v>2</v>
      </c>
      <c r="H6" s="11"/>
      <c r="I6" s="11" t="s">
        <v>3</v>
      </c>
      <c r="J6" s="12"/>
      <c r="K6" s="12"/>
      <c r="L6" s="12"/>
      <c r="M6" s="10" t="s">
        <v>3</v>
      </c>
      <c r="N6" s="13" t="s">
        <v>1</v>
      </c>
      <c r="O6" s="13" t="s">
        <v>1</v>
      </c>
      <c r="P6" s="15"/>
    </row>
    <row r="7" spans="1:18" x14ac:dyDescent="0.2">
      <c r="A7" s="31">
        <v>45448</v>
      </c>
      <c r="B7" s="13" t="s">
        <v>2</v>
      </c>
      <c r="C7" s="10" t="s">
        <v>3</v>
      </c>
      <c r="D7" s="10" t="s">
        <v>2</v>
      </c>
      <c r="F7" s="11" t="s">
        <v>2</v>
      </c>
      <c r="H7" s="11"/>
      <c r="I7" s="11" t="s">
        <v>3</v>
      </c>
      <c r="J7" s="12"/>
      <c r="K7" s="12"/>
      <c r="L7" s="12"/>
      <c r="M7" s="12" t="s">
        <v>9</v>
      </c>
      <c r="N7" s="13" t="s">
        <v>1</v>
      </c>
      <c r="O7" s="13" t="s">
        <v>1</v>
      </c>
      <c r="P7" s="20"/>
    </row>
    <row r="8" spans="1:18" x14ac:dyDescent="0.2">
      <c r="A8" s="31">
        <v>45449</v>
      </c>
      <c r="B8" s="13" t="s">
        <v>1</v>
      </c>
      <c r="C8" s="13" t="s">
        <v>1</v>
      </c>
      <c r="D8" s="10" t="s">
        <v>5</v>
      </c>
      <c r="E8" s="10" t="s">
        <v>3</v>
      </c>
      <c r="F8" s="17" t="s">
        <v>1</v>
      </c>
      <c r="G8" s="17" t="s">
        <v>1</v>
      </c>
      <c r="H8" s="17" t="s">
        <v>1</v>
      </c>
      <c r="I8" s="17" t="s">
        <v>1</v>
      </c>
      <c r="J8" s="17"/>
      <c r="K8" s="12"/>
      <c r="L8" s="11" t="s">
        <v>2</v>
      </c>
      <c r="M8" s="11" t="s">
        <v>3</v>
      </c>
      <c r="N8" s="13" t="s">
        <v>2</v>
      </c>
      <c r="P8" s="21"/>
    </row>
    <row r="9" spans="1:18" x14ac:dyDescent="0.2">
      <c r="A9" s="31">
        <v>45450</v>
      </c>
      <c r="B9" s="13" t="s">
        <v>2</v>
      </c>
      <c r="C9" s="10" t="s">
        <v>3</v>
      </c>
      <c r="D9" s="10" t="s">
        <v>2</v>
      </c>
      <c r="F9" s="11" t="s">
        <v>2</v>
      </c>
      <c r="H9" s="11" t="s">
        <v>2</v>
      </c>
      <c r="I9" s="11" t="s">
        <v>3</v>
      </c>
      <c r="J9" s="11"/>
      <c r="K9" s="12"/>
      <c r="L9" s="10" t="s">
        <v>5</v>
      </c>
      <c r="N9" s="13" t="s">
        <v>1</v>
      </c>
      <c r="O9" s="13" t="s">
        <v>1</v>
      </c>
    </row>
    <row r="10" spans="1:18" x14ac:dyDescent="0.2">
      <c r="A10" s="31">
        <v>45451</v>
      </c>
      <c r="B10" s="1"/>
      <c r="C10" s="14" t="s">
        <v>7</v>
      </c>
      <c r="D10" s="10" t="s">
        <v>2</v>
      </c>
      <c r="E10" s="17"/>
      <c r="F10" s="11" t="s">
        <v>2</v>
      </c>
      <c r="H10" s="11"/>
      <c r="I10" s="11" t="s">
        <v>3</v>
      </c>
      <c r="J10" s="12"/>
      <c r="K10" s="12"/>
      <c r="L10" s="10" t="s">
        <v>5</v>
      </c>
      <c r="N10" s="13" t="s">
        <v>2</v>
      </c>
      <c r="O10" s="10" t="s">
        <v>3</v>
      </c>
    </row>
    <row r="11" spans="1:18" x14ac:dyDescent="0.2">
      <c r="A11" s="31">
        <v>45452</v>
      </c>
      <c r="B11" s="1"/>
      <c r="C11" s="14" t="s">
        <v>7</v>
      </c>
      <c r="D11" s="17" t="s">
        <v>1</v>
      </c>
      <c r="E11" s="17" t="s">
        <v>1</v>
      </c>
      <c r="F11" s="17"/>
      <c r="G11" s="12"/>
      <c r="H11" s="12"/>
      <c r="I11" s="12"/>
      <c r="J11" s="12"/>
      <c r="K11" s="12"/>
      <c r="L11" s="12"/>
      <c r="M11" s="12"/>
      <c r="N11" s="13" t="s">
        <v>2</v>
      </c>
      <c r="O11" s="10" t="s">
        <v>3</v>
      </c>
    </row>
    <row r="12" spans="1:18" x14ac:dyDescent="0.2">
      <c r="A12" s="31">
        <v>45453</v>
      </c>
      <c r="B12" s="13" t="s">
        <v>2</v>
      </c>
      <c r="C12" s="16"/>
      <c r="D12" s="10" t="s">
        <v>5</v>
      </c>
      <c r="F12" s="11" t="s">
        <v>2</v>
      </c>
      <c r="H12" s="11"/>
      <c r="I12" s="11" t="s">
        <v>3</v>
      </c>
      <c r="J12" s="12"/>
      <c r="K12" s="12"/>
      <c r="L12" s="12"/>
      <c r="M12" s="10" t="s">
        <v>3</v>
      </c>
      <c r="N12" s="13" t="s">
        <v>1</v>
      </c>
      <c r="O12" s="13" t="s">
        <v>1</v>
      </c>
    </row>
    <row r="13" spans="1:18" x14ac:dyDescent="0.2">
      <c r="A13" s="31">
        <v>45454</v>
      </c>
      <c r="B13" s="13" t="s">
        <v>1</v>
      </c>
      <c r="C13" s="13" t="s">
        <v>1</v>
      </c>
      <c r="D13" s="10" t="s">
        <v>2</v>
      </c>
      <c r="F13" s="11" t="s">
        <v>2</v>
      </c>
      <c r="H13" s="11"/>
      <c r="I13" s="11" t="s">
        <v>3</v>
      </c>
      <c r="J13" s="12"/>
      <c r="K13" s="12"/>
      <c r="L13" s="12"/>
      <c r="M13" s="10" t="s">
        <v>3</v>
      </c>
      <c r="N13" s="13" t="s">
        <v>2</v>
      </c>
    </row>
    <row r="14" spans="1:18" x14ac:dyDescent="0.2">
      <c r="A14" s="31">
        <v>45455</v>
      </c>
      <c r="B14" s="13" t="s">
        <v>2</v>
      </c>
      <c r="C14" s="10" t="s">
        <v>3</v>
      </c>
      <c r="D14" s="10" t="s">
        <v>5</v>
      </c>
      <c r="F14" s="11" t="s">
        <v>2</v>
      </c>
      <c r="H14" s="11"/>
      <c r="I14" s="11" t="s">
        <v>3</v>
      </c>
      <c r="J14" s="12"/>
      <c r="K14" s="12"/>
      <c r="L14" s="12"/>
      <c r="M14" s="12" t="s">
        <v>7</v>
      </c>
      <c r="N14" s="31"/>
      <c r="O14" s="18"/>
    </row>
    <row r="15" spans="1:18" x14ac:dyDescent="0.2">
      <c r="A15" s="31">
        <v>45456</v>
      </c>
      <c r="B15" s="13" t="s">
        <v>1</v>
      </c>
      <c r="C15" s="13" t="s">
        <v>1</v>
      </c>
      <c r="D15" s="10" t="s">
        <v>5</v>
      </c>
      <c r="E15" s="10" t="s">
        <v>3</v>
      </c>
      <c r="F15" s="17" t="s">
        <v>1</v>
      </c>
      <c r="G15" s="17" t="s">
        <v>1</v>
      </c>
      <c r="H15" s="17" t="s">
        <v>1</v>
      </c>
      <c r="I15" s="17" t="s">
        <v>1</v>
      </c>
      <c r="J15" s="17"/>
      <c r="K15" s="12"/>
      <c r="L15" s="11" t="s">
        <v>2</v>
      </c>
      <c r="M15" s="11" t="s">
        <v>3</v>
      </c>
      <c r="N15" s="13" t="s">
        <v>2</v>
      </c>
    </row>
    <row r="16" spans="1:18" x14ac:dyDescent="0.2">
      <c r="A16" s="31">
        <v>45457</v>
      </c>
      <c r="B16" s="13" t="s">
        <v>2</v>
      </c>
      <c r="C16" s="10" t="s">
        <v>3</v>
      </c>
      <c r="D16" s="10" t="s">
        <v>2</v>
      </c>
      <c r="F16" s="11" t="s">
        <v>2</v>
      </c>
      <c r="H16" s="11" t="s">
        <v>2</v>
      </c>
      <c r="I16" s="11" t="s">
        <v>3</v>
      </c>
      <c r="J16" s="11"/>
      <c r="K16" s="19"/>
      <c r="L16" s="10" t="s">
        <v>5</v>
      </c>
      <c r="M16" s="17"/>
      <c r="N16" s="13" t="s">
        <v>1</v>
      </c>
      <c r="O16" s="13" t="s">
        <v>1</v>
      </c>
    </row>
    <row r="17" spans="1:15" x14ac:dyDescent="0.2">
      <c r="A17" s="31">
        <v>45458</v>
      </c>
      <c r="B17" s="13" t="s">
        <v>2</v>
      </c>
      <c r="C17" s="10" t="s">
        <v>3</v>
      </c>
      <c r="D17" s="10" t="s">
        <v>5</v>
      </c>
      <c r="F17" s="11" t="s">
        <v>2</v>
      </c>
      <c r="H17" s="11"/>
      <c r="I17" s="11" t="s">
        <v>3</v>
      </c>
      <c r="J17" s="12"/>
      <c r="K17" s="17"/>
      <c r="L17" s="17"/>
      <c r="M17" s="12" t="s">
        <v>7</v>
      </c>
      <c r="N17" s="13" t="s">
        <v>1</v>
      </c>
      <c r="O17" s="13" t="s">
        <v>1</v>
      </c>
    </row>
    <row r="18" spans="1:15" x14ac:dyDescent="0.2">
      <c r="A18" s="31">
        <v>45459</v>
      </c>
      <c r="B18" s="13" t="s">
        <v>2</v>
      </c>
      <c r="C18" s="10" t="s">
        <v>3</v>
      </c>
      <c r="D18" s="10" t="s">
        <v>5</v>
      </c>
      <c r="F18" s="10"/>
      <c r="G18" s="19"/>
      <c r="H18" s="11" t="s">
        <v>2</v>
      </c>
      <c r="I18" s="11" t="s">
        <v>3</v>
      </c>
      <c r="J18" s="11"/>
      <c r="K18" s="12"/>
      <c r="L18" s="17"/>
      <c r="M18" s="12" t="s">
        <v>7</v>
      </c>
      <c r="N18" s="13" t="s">
        <v>1</v>
      </c>
      <c r="O18" s="13" t="s">
        <v>1</v>
      </c>
    </row>
    <row r="19" spans="1:15" x14ac:dyDescent="0.2">
      <c r="A19" s="38">
        <v>45460</v>
      </c>
      <c r="B19" s="39"/>
      <c r="C19" s="14" t="s">
        <v>8</v>
      </c>
      <c r="D19" s="10" t="s">
        <v>5</v>
      </c>
      <c r="F19" s="11" t="s">
        <v>2</v>
      </c>
      <c r="H19" s="11"/>
      <c r="I19" s="11" t="s">
        <v>3</v>
      </c>
      <c r="J19" s="12"/>
      <c r="K19" s="18"/>
      <c r="L19" s="18"/>
      <c r="M19" s="10" t="s">
        <v>3</v>
      </c>
      <c r="N19" s="13" t="s">
        <v>2</v>
      </c>
    </row>
    <row r="20" spans="1:15" x14ac:dyDescent="0.2">
      <c r="A20" s="38">
        <v>45461</v>
      </c>
      <c r="B20" s="39"/>
      <c r="C20" s="14" t="s">
        <v>8</v>
      </c>
      <c r="D20" s="10" t="s">
        <v>5</v>
      </c>
      <c r="F20" s="11" t="s">
        <v>2</v>
      </c>
      <c r="H20" s="11"/>
      <c r="I20" s="11" t="s">
        <v>3</v>
      </c>
      <c r="J20" s="12"/>
      <c r="M20" s="10" t="s">
        <v>3</v>
      </c>
      <c r="N20" s="13" t="s">
        <v>2</v>
      </c>
      <c r="O20" s="13"/>
    </row>
    <row r="21" spans="1:15" x14ac:dyDescent="0.2">
      <c r="A21" s="38">
        <v>45462</v>
      </c>
      <c r="B21" s="39"/>
      <c r="C21" s="18" t="s">
        <v>9</v>
      </c>
      <c r="D21" s="10" t="s">
        <v>5</v>
      </c>
      <c r="E21" s="10" t="s">
        <v>3</v>
      </c>
      <c r="F21" s="11" t="s">
        <v>2</v>
      </c>
      <c r="H21" s="11"/>
      <c r="I21" s="11" t="s">
        <v>3</v>
      </c>
      <c r="J21" s="12"/>
      <c r="K21" s="3"/>
      <c r="L21" s="23" t="s">
        <v>5</v>
      </c>
      <c r="N21" s="13" t="s">
        <v>2</v>
      </c>
      <c r="O21" s="13"/>
    </row>
    <row r="22" spans="1:15" x14ac:dyDescent="0.2">
      <c r="A22" s="38">
        <v>45463</v>
      </c>
      <c r="B22" s="39"/>
      <c r="C22" s="14" t="s">
        <v>8</v>
      </c>
      <c r="D22" s="10" t="s">
        <v>5</v>
      </c>
      <c r="F22" s="24" t="s">
        <v>5</v>
      </c>
      <c r="G22" s="25" t="s">
        <v>3</v>
      </c>
      <c r="H22" s="13" t="s">
        <v>1</v>
      </c>
      <c r="I22" s="13" t="s">
        <v>1</v>
      </c>
      <c r="J22" s="13"/>
      <c r="M22" s="10" t="s">
        <v>3</v>
      </c>
      <c r="N22" s="13" t="s">
        <v>2</v>
      </c>
    </row>
    <row r="23" spans="1:15" x14ac:dyDescent="0.2">
      <c r="A23" s="31">
        <v>45464</v>
      </c>
      <c r="B23" s="13" t="s">
        <v>2</v>
      </c>
      <c r="C23" s="10" t="s">
        <v>3</v>
      </c>
      <c r="D23" s="10" t="s">
        <v>2</v>
      </c>
      <c r="F23" s="11" t="s">
        <v>2</v>
      </c>
      <c r="H23" s="24" t="s">
        <v>5</v>
      </c>
      <c r="I23" s="25" t="s">
        <v>3</v>
      </c>
      <c r="J23" s="24"/>
      <c r="L23" s="13" t="s">
        <v>1</v>
      </c>
      <c r="M23" s="13" t="s">
        <v>1</v>
      </c>
      <c r="N23" s="13" t="s">
        <v>1</v>
      </c>
      <c r="O23" s="13" t="s">
        <v>1</v>
      </c>
    </row>
    <row r="24" spans="1:15" x14ac:dyDescent="0.2">
      <c r="A24" s="31">
        <v>45465</v>
      </c>
      <c r="B24" s="10" t="s">
        <v>2</v>
      </c>
      <c r="C24" s="10" t="s">
        <v>3</v>
      </c>
      <c r="D24" s="10"/>
      <c r="E24" s="18" t="s">
        <v>4</v>
      </c>
      <c r="F24" s="11" t="s">
        <v>2</v>
      </c>
      <c r="H24" s="11"/>
      <c r="I24" s="25" t="s">
        <v>3</v>
      </c>
      <c r="J24" s="18"/>
      <c r="L24" s="13" t="s">
        <v>1</v>
      </c>
      <c r="M24" s="13" t="s">
        <v>1</v>
      </c>
      <c r="N24" s="13" t="s">
        <v>2</v>
      </c>
      <c r="O24" s="13"/>
    </row>
    <row r="25" spans="1:15" x14ac:dyDescent="0.2">
      <c r="A25" s="31">
        <v>45466</v>
      </c>
      <c r="B25" s="13" t="s">
        <v>2</v>
      </c>
      <c r="C25" s="18" t="s">
        <v>4</v>
      </c>
      <c r="D25" s="13"/>
      <c r="E25" s="10" t="s">
        <v>3</v>
      </c>
      <c r="F25" s="18"/>
      <c r="G25" s="18"/>
      <c r="H25" s="24" t="s">
        <v>5</v>
      </c>
      <c r="I25" s="25" t="s">
        <v>3</v>
      </c>
      <c r="J25" s="24"/>
      <c r="K25" s="13"/>
      <c r="L25" s="13" t="s">
        <v>1</v>
      </c>
      <c r="M25" s="13" t="s">
        <v>1</v>
      </c>
      <c r="N25" s="10" t="s">
        <v>5</v>
      </c>
      <c r="O25" s="13"/>
    </row>
    <row r="26" spans="1:15" x14ac:dyDescent="0.2">
      <c r="A26" s="31">
        <v>45467</v>
      </c>
      <c r="B26" s="13" t="s">
        <v>1</v>
      </c>
      <c r="C26" s="13" t="s">
        <v>1</v>
      </c>
      <c r="D26" s="10" t="s">
        <v>5</v>
      </c>
      <c r="F26" s="11" t="s">
        <v>2</v>
      </c>
      <c r="H26" s="11"/>
      <c r="I26" s="11" t="s">
        <v>3</v>
      </c>
      <c r="J26" s="12"/>
      <c r="K26" s="18"/>
      <c r="L26" s="18"/>
      <c r="M26" s="10" t="s">
        <v>3</v>
      </c>
      <c r="N26" s="13" t="s">
        <v>2</v>
      </c>
    </row>
    <row r="27" spans="1:15" x14ac:dyDescent="0.2">
      <c r="A27" s="31">
        <v>45468</v>
      </c>
      <c r="B27" s="13" t="s">
        <v>1</v>
      </c>
      <c r="C27" s="13" t="s">
        <v>1</v>
      </c>
      <c r="D27" s="10" t="s">
        <v>5</v>
      </c>
      <c r="F27" s="11" t="s">
        <v>2</v>
      </c>
      <c r="H27" s="11"/>
      <c r="I27" s="11" t="s">
        <v>3</v>
      </c>
      <c r="J27" s="12"/>
      <c r="K27" s="18"/>
      <c r="L27" s="18"/>
      <c r="M27" s="10" t="s">
        <v>3</v>
      </c>
      <c r="N27" s="13" t="s">
        <v>2</v>
      </c>
    </row>
    <row r="28" spans="1:15" x14ac:dyDescent="0.2">
      <c r="A28" s="31">
        <v>45469</v>
      </c>
      <c r="B28" s="13" t="s">
        <v>2</v>
      </c>
      <c r="C28" s="16"/>
      <c r="D28" s="10" t="s">
        <v>5</v>
      </c>
      <c r="F28" s="11" t="s">
        <v>2</v>
      </c>
      <c r="H28" s="11"/>
      <c r="I28" s="11" t="s">
        <v>3</v>
      </c>
      <c r="J28" s="12"/>
      <c r="M28" s="18" t="s">
        <v>10</v>
      </c>
      <c r="N28" s="31"/>
      <c r="O28" s="10" t="s">
        <v>3</v>
      </c>
    </row>
    <row r="29" spans="1:15" x14ac:dyDescent="0.2">
      <c r="A29" s="31">
        <v>45470</v>
      </c>
      <c r="B29" s="13" t="s">
        <v>1</v>
      </c>
      <c r="C29" s="13" t="s">
        <v>1</v>
      </c>
      <c r="D29" s="10" t="s">
        <v>5</v>
      </c>
      <c r="E29" s="10" t="s">
        <v>3</v>
      </c>
      <c r="F29" s="13" t="s">
        <v>1</v>
      </c>
      <c r="G29" s="13" t="s">
        <v>1</v>
      </c>
      <c r="H29" s="13" t="s">
        <v>1</v>
      </c>
      <c r="I29" s="13" t="s">
        <v>1</v>
      </c>
      <c r="J29" s="24" t="s">
        <v>5</v>
      </c>
      <c r="K29" s="25" t="s">
        <v>3</v>
      </c>
      <c r="L29" s="24" t="s">
        <v>5</v>
      </c>
      <c r="M29" s="25" t="s">
        <v>3</v>
      </c>
      <c r="N29" s="13" t="s">
        <v>2</v>
      </c>
    </row>
    <row r="30" spans="1:15" x14ac:dyDescent="0.2">
      <c r="A30" s="31">
        <v>45471</v>
      </c>
      <c r="B30" s="13" t="s">
        <v>2</v>
      </c>
      <c r="C30" s="10" t="s">
        <v>3</v>
      </c>
      <c r="D30" s="10" t="s">
        <v>5</v>
      </c>
      <c r="E30" s="13"/>
      <c r="F30" s="24" t="s">
        <v>5</v>
      </c>
      <c r="G30" s="25" t="s">
        <v>3</v>
      </c>
      <c r="H30" s="13" t="s">
        <v>1</v>
      </c>
      <c r="I30" s="13" t="s">
        <v>1</v>
      </c>
      <c r="J30" s="24" t="s">
        <v>5</v>
      </c>
      <c r="K30" s="25" t="s">
        <v>3</v>
      </c>
      <c r="L30" s="13" t="s">
        <v>1</v>
      </c>
      <c r="M30" s="13" t="s">
        <v>1</v>
      </c>
      <c r="N30" s="31"/>
      <c r="O30" s="18" t="s">
        <v>9</v>
      </c>
    </row>
    <row r="31" spans="1:15" x14ac:dyDescent="0.2">
      <c r="A31" s="31">
        <v>45472</v>
      </c>
      <c r="B31" s="1"/>
      <c r="C31" s="14" t="s">
        <v>7</v>
      </c>
      <c r="D31" s="13" t="s">
        <v>1</v>
      </c>
      <c r="E31" s="13" t="s">
        <v>1</v>
      </c>
      <c r="F31" s="13" t="s">
        <v>1</v>
      </c>
      <c r="G31" s="13" t="s">
        <v>1</v>
      </c>
      <c r="H31" s="24" t="s">
        <v>5</v>
      </c>
      <c r="I31" s="13"/>
      <c r="J31" s="24" t="s">
        <v>5</v>
      </c>
      <c r="K31" s="25" t="s">
        <v>3</v>
      </c>
      <c r="L31" s="24"/>
      <c r="M31" s="26" t="s">
        <v>6</v>
      </c>
      <c r="N31" s="13" t="s">
        <v>2</v>
      </c>
      <c r="O31" s="10" t="s">
        <v>3</v>
      </c>
    </row>
    <row r="32" spans="1:15" x14ac:dyDescent="0.2">
      <c r="A32" s="31">
        <v>45473</v>
      </c>
      <c r="B32" s="1"/>
      <c r="C32" s="14" t="s">
        <v>7</v>
      </c>
      <c r="D32" s="13" t="s">
        <v>1</v>
      </c>
      <c r="E32" s="13" t="s">
        <v>1</v>
      </c>
      <c r="F32" s="13" t="s">
        <v>1</v>
      </c>
      <c r="G32" s="13" t="s">
        <v>1</v>
      </c>
      <c r="H32" s="13" t="s">
        <v>1</v>
      </c>
      <c r="I32" s="13" t="s">
        <v>1</v>
      </c>
      <c r="J32" s="24" t="s">
        <v>5</v>
      </c>
      <c r="K32" s="25" t="s">
        <v>3</v>
      </c>
      <c r="L32" s="24"/>
      <c r="M32" s="13"/>
      <c r="N32" s="13" t="s">
        <v>2</v>
      </c>
      <c r="O32" s="10" t="s">
        <v>3</v>
      </c>
    </row>
    <row r="33" spans="1:14" x14ac:dyDescent="0.2">
      <c r="A33" s="29"/>
      <c r="B33" s="28"/>
      <c r="C33" s="16"/>
      <c r="D33" s="14"/>
      <c r="F33" s="13"/>
      <c r="H33" s="13"/>
      <c r="J33" s="13"/>
      <c r="L33" s="25"/>
      <c r="M33" s="18"/>
      <c r="N33" s="31"/>
    </row>
    <row r="34" spans="1:14" x14ac:dyDescent="0.2">
      <c r="A34" s="8"/>
      <c r="B34" s="28"/>
    </row>
  </sheetData>
  <sheetProtection selectLockedCells="1" selectUnlockedCells="1"/>
  <mergeCells count="7">
    <mergeCell ref="L1:M1"/>
    <mergeCell ref="N1:O1"/>
    <mergeCell ref="B1:C1"/>
    <mergeCell ref="D1:E1"/>
    <mergeCell ref="F1:G1"/>
    <mergeCell ref="H1:I1"/>
    <mergeCell ref="J1:K1"/>
  </mergeCells>
  <phoneticPr fontId="2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60" firstPageNumber="0" fitToHeight="0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0CF8-72D5-4980-86DD-19FA3FAC33FA}">
  <sheetPr codeName="Feuil2"/>
  <dimension ref="A1:R39"/>
  <sheetViews>
    <sheetView tabSelected="1" workbookViewId="0">
      <selection activeCell="C27" sqref="C27"/>
    </sheetView>
  </sheetViews>
  <sheetFormatPr baseColWidth="10" defaultRowHeight="12.75" x14ac:dyDescent="0.2"/>
  <cols>
    <col min="1" max="1" width="19.28515625" bestFit="1" customWidth="1"/>
    <col min="2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  <col min="18" max="18" width="3" bestFit="1" customWidth="1"/>
  </cols>
  <sheetData>
    <row r="1" spans="1:18" ht="20.25" x14ac:dyDescent="0.3">
      <c r="A1" s="46" t="s">
        <v>0</v>
      </c>
      <c r="B1" s="47" t="s">
        <v>28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99">
        <v>0</v>
      </c>
      <c r="C3" s="99">
        <v>0</v>
      </c>
      <c r="D3" s="77">
        <f t="shared" ref="D3" si="0">SUM(C3-B3)</f>
        <v>0</v>
      </c>
      <c r="E3" s="100">
        <v>0</v>
      </c>
      <c r="F3" s="100">
        <v>0</v>
      </c>
      <c r="G3" s="77">
        <f t="shared" ref="G3:G33" si="1">SUM(F3-E3)</f>
        <v>0</v>
      </c>
      <c r="H3" s="77">
        <f t="shared" ref="H3:H33" si="2">SUM(G3,D3)</f>
        <v>0</v>
      </c>
      <c r="I3" s="77">
        <f>SUM(H3)</f>
        <v>0</v>
      </c>
      <c r="J3" s="54"/>
      <c r="K3" s="69" t="s">
        <v>18</v>
      </c>
      <c r="L3" s="57">
        <f>SUM(H3:H4)</f>
        <v>0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99">
        <v>0</v>
      </c>
      <c r="C4" s="99">
        <v>0</v>
      </c>
      <c r="D4" s="77">
        <f t="shared" ref="D4:D8" si="3">SUM(C4-B4)</f>
        <v>0</v>
      </c>
      <c r="E4" s="100">
        <v>0</v>
      </c>
      <c r="F4" s="100">
        <v>0</v>
      </c>
      <c r="G4" s="77">
        <f t="shared" si="1"/>
        <v>0</v>
      </c>
      <c r="H4" s="77">
        <f t="shared" si="2"/>
        <v>0</v>
      </c>
      <c r="I4" s="77">
        <f>SUM(I3+H4)</f>
        <v>0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99">
        <v>0</v>
      </c>
      <c r="C5" s="99">
        <v>0</v>
      </c>
      <c r="D5" s="77">
        <f t="shared" si="3"/>
        <v>0</v>
      </c>
      <c r="E5" s="100">
        <v>0</v>
      </c>
      <c r="F5" s="100">
        <v>0</v>
      </c>
      <c r="G5" s="77">
        <f t="shared" si="1"/>
        <v>0</v>
      </c>
      <c r="H5" s="77">
        <f t="shared" si="2"/>
        <v>0</v>
      </c>
      <c r="I5" s="77">
        <f t="shared" ref="I5:I12" si="4">SUM(I4+H5)</f>
        <v>0</v>
      </c>
      <c r="J5" s="54"/>
      <c r="K5" s="69" t="s">
        <v>19</v>
      </c>
      <c r="L5" s="57">
        <f>SUM(H5:H11)</f>
        <v>1.5833333333333335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88">
        <v>0.29166666666666669</v>
      </c>
      <c r="C6" s="88">
        <v>0.54166666666666663</v>
      </c>
      <c r="D6" s="77">
        <f t="shared" si="3"/>
        <v>0.24999999999999994</v>
      </c>
      <c r="E6" s="100">
        <v>0</v>
      </c>
      <c r="F6" s="100">
        <v>0</v>
      </c>
      <c r="G6" s="77">
        <f t="shared" si="1"/>
        <v>0</v>
      </c>
      <c r="H6" s="77">
        <f t="shared" si="2"/>
        <v>0.24999999999999994</v>
      </c>
      <c r="I6" s="77">
        <f t="shared" si="4"/>
        <v>0.24999999999999994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88">
        <v>0.29166666666666669</v>
      </c>
      <c r="C7" s="88">
        <v>0.54166666666666663</v>
      </c>
      <c r="D7" s="77">
        <f t="shared" si="3"/>
        <v>0.24999999999999994</v>
      </c>
      <c r="E7" s="90">
        <v>0.66666666666666663</v>
      </c>
      <c r="F7" s="90">
        <v>0.8125</v>
      </c>
      <c r="G7" s="77">
        <f t="shared" si="1"/>
        <v>0.14583333333333337</v>
      </c>
      <c r="H7" s="77">
        <f t="shared" si="2"/>
        <v>0.39583333333333331</v>
      </c>
      <c r="I7" s="77">
        <f t="shared" si="4"/>
        <v>0.64583333333333326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88">
        <v>0</v>
      </c>
      <c r="C8" s="88">
        <v>0</v>
      </c>
      <c r="D8" s="77">
        <f t="shared" si="3"/>
        <v>0</v>
      </c>
      <c r="E8" s="89">
        <v>0</v>
      </c>
      <c r="F8" s="89">
        <v>0</v>
      </c>
      <c r="G8" s="77">
        <f t="shared" si="1"/>
        <v>0</v>
      </c>
      <c r="H8" s="77">
        <f t="shared" si="2"/>
        <v>0</v>
      </c>
      <c r="I8" s="77">
        <f t="shared" si="4"/>
        <v>0.64583333333333326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88">
        <v>0.29166666666666669</v>
      </c>
      <c r="C9" s="88">
        <v>0.54166666666666663</v>
      </c>
      <c r="D9" s="77">
        <f t="shared" ref="D9:D33" si="5">SUM(C9-B9)</f>
        <v>0.24999999999999994</v>
      </c>
      <c r="E9" s="90">
        <v>0.66666666666666663</v>
      </c>
      <c r="F9" s="90">
        <v>0.8125</v>
      </c>
      <c r="G9" s="77">
        <f t="shared" si="1"/>
        <v>0.14583333333333337</v>
      </c>
      <c r="H9" s="77">
        <f t="shared" si="2"/>
        <v>0.39583333333333331</v>
      </c>
      <c r="I9" s="77">
        <f t="shared" si="4"/>
        <v>1.0416666666666665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101">
        <v>0</v>
      </c>
      <c r="C10" s="101">
        <v>0</v>
      </c>
      <c r="D10" s="77">
        <f t="shared" si="5"/>
        <v>0</v>
      </c>
      <c r="E10" s="102">
        <v>0.54166666666666663</v>
      </c>
      <c r="F10" s="102">
        <v>0.8125</v>
      </c>
      <c r="G10" s="77">
        <f t="shared" si="1"/>
        <v>0.27083333333333337</v>
      </c>
      <c r="H10" s="77">
        <f t="shared" si="2"/>
        <v>0.27083333333333337</v>
      </c>
      <c r="I10" s="77">
        <f t="shared" si="4"/>
        <v>1.3125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101">
        <v>0</v>
      </c>
      <c r="C11" s="101">
        <v>0</v>
      </c>
      <c r="D11" s="77">
        <f t="shared" si="5"/>
        <v>0</v>
      </c>
      <c r="E11" s="102">
        <v>0.54166666666666663</v>
      </c>
      <c r="F11" s="102">
        <v>0.8125</v>
      </c>
      <c r="G11" s="77">
        <f t="shared" si="1"/>
        <v>0.27083333333333337</v>
      </c>
      <c r="H11" s="77">
        <f t="shared" si="2"/>
        <v>0.27083333333333337</v>
      </c>
      <c r="I11" s="77">
        <f t="shared" si="4"/>
        <v>1.5833333333333335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88">
        <v>0.29166666666666669</v>
      </c>
      <c r="C12" s="88">
        <v>0.54166666666666663</v>
      </c>
      <c r="D12" s="77">
        <f t="shared" si="5"/>
        <v>0.24999999999999994</v>
      </c>
      <c r="E12" s="102">
        <v>0</v>
      </c>
      <c r="F12" s="102">
        <v>0</v>
      </c>
      <c r="G12" s="77">
        <f t="shared" si="1"/>
        <v>0</v>
      </c>
      <c r="H12" s="77">
        <f t="shared" si="2"/>
        <v>0.24999999999999994</v>
      </c>
      <c r="I12" s="77">
        <f t="shared" si="4"/>
        <v>1.8333333333333335</v>
      </c>
      <c r="J12" s="54"/>
      <c r="K12" s="69" t="s">
        <v>20</v>
      </c>
      <c r="L12" s="57">
        <f>SUM(H12:H18)</f>
        <v>1.833333333333333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88">
        <v>0</v>
      </c>
      <c r="C13" s="88">
        <v>0</v>
      </c>
      <c r="D13" s="77">
        <f t="shared" si="5"/>
        <v>0</v>
      </c>
      <c r="E13" s="89">
        <v>0</v>
      </c>
      <c r="F13" s="89">
        <v>0</v>
      </c>
      <c r="G13" s="77">
        <f t="shared" si="1"/>
        <v>0</v>
      </c>
      <c r="H13" s="77">
        <f t="shared" si="2"/>
        <v>0</v>
      </c>
      <c r="I13" s="77">
        <f>SUM(I12+H13)</f>
        <v>1.8333333333333335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88">
        <v>0.29166666666666669</v>
      </c>
      <c r="C14" s="88">
        <v>0.54166666666666663</v>
      </c>
      <c r="D14" s="77">
        <f t="shared" si="5"/>
        <v>0.24999999999999994</v>
      </c>
      <c r="E14" s="90">
        <v>0.66666666666666663</v>
      </c>
      <c r="F14" s="90">
        <v>0.8125</v>
      </c>
      <c r="G14" s="77">
        <f t="shared" si="1"/>
        <v>0.14583333333333337</v>
      </c>
      <c r="H14" s="77">
        <f t="shared" si="2"/>
        <v>0.39583333333333331</v>
      </c>
      <c r="I14" s="77">
        <f t="shared" ref="I14:I33" si="6">SUM(I13+H14)</f>
        <v>2.229166666666667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88">
        <v>0</v>
      </c>
      <c r="C15" s="88">
        <v>0</v>
      </c>
      <c r="D15" s="77">
        <f t="shared" si="5"/>
        <v>0</v>
      </c>
      <c r="E15" s="89">
        <v>0</v>
      </c>
      <c r="F15" s="89">
        <v>0</v>
      </c>
      <c r="G15" s="77">
        <f t="shared" si="1"/>
        <v>0</v>
      </c>
      <c r="H15" s="77">
        <f t="shared" si="2"/>
        <v>0</v>
      </c>
      <c r="I15" s="77">
        <f t="shared" si="6"/>
        <v>2.229166666666667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88">
        <v>0.29166666666666669</v>
      </c>
      <c r="C16" s="88">
        <v>0.54166666666666663</v>
      </c>
      <c r="D16" s="77">
        <f t="shared" si="5"/>
        <v>0.24999999999999994</v>
      </c>
      <c r="E16" s="90">
        <v>0.66666666666666663</v>
      </c>
      <c r="F16" s="90">
        <v>0.8125</v>
      </c>
      <c r="G16" s="77">
        <f t="shared" si="1"/>
        <v>0.14583333333333337</v>
      </c>
      <c r="H16" s="77">
        <f t="shared" si="2"/>
        <v>0.39583333333333331</v>
      </c>
      <c r="I16" s="77">
        <f t="shared" si="6"/>
        <v>2.6250000000000004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88">
        <v>0.29166666666666669</v>
      </c>
      <c r="C17" s="88">
        <v>0.54166666666666663</v>
      </c>
      <c r="D17" s="77">
        <f t="shared" si="5"/>
        <v>0.24999999999999994</v>
      </c>
      <c r="E17" s="90">
        <v>0.66666666666666663</v>
      </c>
      <c r="F17" s="90">
        <v>0.8125</v>
      </c>
      <c r="G17" s="77">
        <f t="shared" si="1"/>
        <v>0.14583333333333337</v>
      </c>
      <c r="H17" s="77">
        <f t="shared" si="2"/>
        <v>0.39583333333333331</v>
      </c>
      <c r="I17" s="77">
        <f t="shared" si="6"/>
        <v>3.0208333333333339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88">
        <v>0.29166666666666669</v>
      </c>
      <c r="C18" s="88">
        <v>0.54166666666666663</v>
      </c>
      <c r="D18" s="77">
        <f t="shared" si="5"/>
        <v>0.24999999999999994</v>
      </c>
      <c r="E18" s="90">
        <v>0.66666666666666663</v>
      </c>
      <c r="F18" s="90">
        <v>0.8125</v>
      </c>
      <c r="G18" s="77">
        <f t="shared" si="1"/>
        <v>0.14583333333333337</v>
      </c>
      <c r="H18" s="77">
        <f t="shared" si="2"/>
        <v>0.39583333333333331</v>
      </c>
      <c r="I18" s="77">
        <f t="shared" si="6"/>
        <v>3.4166666666666674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103">
        <v>0</v>
      </c>
      <c r="C19" s="103">
        <v>0</v>
      </c>
      <c r="D19" s="77">
        <f t="shared" si="5"/>
        <v>0</v>
      </c>
      <c r="E19" s="102">
        <v>0.66666666666666663</v>
      </c>
      <c r="F19" s="102">
        <v>0.85416666666666663</v>
      </c>
      <c r="G19" s="77">
        <f t="shared" si="1"/>
        <v>0.1875</v>
      </c>
      <c r="H19" s="77">
        <f t="shared" si="2"/>
        <v>0.1875</v>
      </c>
      <c r="I19" s="77">
        <f t="shared" si="6"/>
        <v>3.6041666666666674</v>
      </c>
      <c r="J19" s="54"/>
      <c r="K19" s="69" t="s">
        <v>21</v>
      </c>
      <c r="L19" s="57">
        <f>SUM(H19:H25)</f>
        <v>2.052083333333333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103">
        <v>0</v>
      </c>
      <c r="C20" s="103">
        <v>0</v>
      </c>
      <c r="D20" s="77">
        <f t="shared" si="5"/>
        <v>0</v>
      </c>
      <c r="E20" s="102">
        <v>0.66666666666666663</v>
      </c>
      <c r="F20" s="102">
        <v>0.85416666666666663</v>
      </c>
      <c r="G20" s="77">
        <f t="shared" si="1"/>
        <v>0.1875</v>
      </c>
      <c r="H20" s="77">
        <f t="shared" si="2"/>
        <v>0.1875</v>
      </c>
      <c r="I20" s="77">
        <f t="shared" si="6"/>
        <v>3.7916666666666674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103">
        <v>0</v>
      </c>
      <c r="C21" s="103">
        <v>0</v>
      </c>
      <c r="D21" s="77">
        <f t="shared" si="5"/>
        <v>0</v>
      </c>
      <c r="E21" s="102">
        <v>0.54166666666666663</v>
      </c>
      <c r="F21" s="102">
        <v>0.82291666666666663</v>
      </c>
      <c r="G21" s="77">
        <f t="shared" si="1"/>
        <v>0.28125</v>
      </c>
      <c r="H21" s="77">
        <f t="shared" si="2"/>
        <v>0.28125</v>
      </c>
      <c r="I21" s="77">
        <f t="shared" si="6"/>
        <v>4.0729166666666679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104">
        <v>0</v>
      </c>
      <c r="C22" s="104">
        <v>0</v>
      </c>
      <c r="D22" s="77">
        <f t="shared" si="5"/>
        <v>0</v>
      </c>
      <c r="E22" s="102">
        <v>0.66666666666666663</v>
      </c>
      <c r="F22" s="102">
        <v>0.85416666666666663</v>
      </c>
      <c r="G22" s="77">
        <f t="shared" si="1"/>
        <v>0.1875</v>
      </c>
      <c r="H22" s="77">
        <f t="shared" si="2"/>
        <v>0.1875</v>
      </c>
      <c r="I22" s="77">
        <f t="shared" si="6"/>
        <v>4.2604166666666679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89">
        <v>0.29166666666666669</v>
      </c>
      <c r="C23" s="89">
        <v>0.54166666666666663</v>
      </c>
      <c r="D23" s="77">
        <f t="shared" si="5"/>
        <v>0.24999999999999994</v>
      </c>
      <c r="E23" s="90">
        <v>0.66666666666666663</v>
      </c>
      <c r="F23" s="90">
        <v>0.8125</v>
      </c>
      <c r="G23" s="77">
        <f t="shared" si="1"/>
        <v>0.14583333333333337</v>
      </c>
      <c r="H23" s="77">
        <f t="shared" si="2"/>
        <v>0.39583333333333331</v>
      </c>
      <c r="I23" s="77">
        <f t="shared" si="6"/>
        <v>4.6562500000000009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90">
        <v>0.29166666666666669</v>
      </c>
      <c r="C24" s="90">
        <v>0.54166666666666663</v>
      </c>
      <c r="D24" s="77">
        <f t="shared" si="5"/>
        <v>0.24999999999999994</v>
      </c>
      <c r="E24" s="90">
        <v>0.66666666666666663</v>
      </c>
      <c r="F24" s="90">
        <v>0.8125</v>
      </c>
      <c r="G24" s="77">
        <f t="shared" si="1"/>
        <v>0.14583333333333337</v>
      </c>
      <c r="H24" s="77">
        <f t="shared" si="2"/>
        <v>0.39583333333333331</v>
      </c>
      <c r="I24" s="77">
        <f t="shared" si="6"/>
        <v>5.0520833333333339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89">
        <v>0.29166666666666669</v>
      </c>
      <c r="C25" s="89">
        <v>0.54166666666666663</v>
      </c>
      <c r="D25" s="77">
        <f t="shared" si="5"/>
        <v>0.24999999999999994</v>
      </c>
      <c r="E25" s="102">
        <v>0.54166666666666663</v>
      </c>
      <c r="F25" s="102">
        <v>0.70833333333333337</v>
      </c>
      <c r="G25" s="77">
        <f t="shared" si="1"/>
        <v>0.16666666666666674</v>
      </c>
      <c r="H25" s="77">
        <f t="shared" si="2"/>
        <v>0.41666666666666669</v>
      </c>
      <c r="I25" s="77">
        <f t="shared" si="6"/>
        <v>5.4687500000000009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89">
        <v>0</v>
      </c>
      <c r="C26" s="89">
        <v>0</v>
      </c>
      <c r="D26" s="77">
        <f t="shared" si="5"/>
        <v>0</v>
      </c>
      <c r="E26" s="89">
        <v>0</v>
      </c>
      <c r="F26" s="89">
        <v>0</v>
      </c>
      <c r="G26" s="77">
        <f t="shared" si="1"/>
        <v>0</v>
      </c>
      <c r="H26" s="77">
        <f t="shared" si="2"/>
        <v>0</v>
      </c>
      <c r="I26" s="77">
        <f t="shared" si="6"/>
        <v>5.4687500000000009</v>
      </c>
      <c r="J26" s="54"/>
      <c r="K26" s="69" t="s">
        <v>22</v>
      </c>
      <c r="L26" s="57">
        <f>SUM(H26:H32)</f>
        <v>1.1875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89">
        <v>0</v>
      </c>
      <c r="C27" s="89">
        <v>0</v>
      </c>
      <c r="D27" s="77">
        <f t="shared" si="5"/>
        <v>0</v>
      </c>
      <c r="E27" s="89">
        <v>0</v>
      </c>
      <c r="F27" s="89">
        <v>0</v>
      </c>
      <c r="G27" s="77">
        <f t="shared" si="1"/>
        <v>0</v>
      </c>
      <c r="H27" s="77">
        <f t="shared" si="2"/>
        <v>0</v>
      </c>
      <c r="I27" s="77">
        <f t="shared" si="6"/>
        <v>5.4687500000000009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89">
        <v>0.29166666666666669</v>
      </c>
      <c r="C28" s="89">
        <v>0.54166666666666663</v>
      </c>
      <c r="D28" s="77">
        <f t="shared" si="5"/>
        <v>0.24999999999999994</v>
      </c>
      <c r="E28" s="102">
        <v>0</v>
      </c>
      <c r="F28" s="102">
        <v>0</v>
      </c>
      <c r="G28" s="77">
        <f t="shared" si="1"/>
        <v>0</v>
      </c>
      <c r="H28" s="77">
        <f t="shared" si="2"/>
        <v>0.24999999999999994</v>
      </c>
      <c r="I28" s="78">
        <f t="shared" si="6"/>
        <v>5.7187500000000009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89">
        <v>0</v>
      </c>
      <c r="C29" s="89">
        <v>0</v>
      </c>
      <c r="D29" s="77">
        <f t="shared" si="5"/>
        <v>0</v>
      </c>
      <c r="E29" s="89">
        <v>0</v>
      </c>
      <c r="F29" s="89">
        <v>0</v>
      </c>
      <c r="G29" s="77">
        <f t="shared" si="1"/>
        <v>0</v>
      </c>
      <c r="H29" s="77">
        <f t="shared" si="2"/>
        <v>0</v>
      </c>
      <c r="I29" s="77">
        <f t="shared" si="6"/>
        <v>5.7187500000000009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89">
        <v>0.29166666666666669</v>
      </c>
      <c r="C30" s="89">
        <v>0.54166666666666663</v>
      </c>
      <c r="D30" s="77">
        <f t="shared" si="5"/>
        <v>0.24999999999999994</v>
      </c>
      <c r="E30" s="90">
        <v>0.66666666666666663</v>
      </c>
      <c r="F30" s="90">
        <v>0.8125</v>
      </c>
      <c r="G30" s="77">
        <f t="shared" si="1"/>
        <v>0.14583333333333337</v>
      </c>
      <c r="H30" s="77">
        <f t="shared" si="2"/>
        <v>0.39583333333333331</v>
      </c>
      <c r="I30" s="77">
        <f t="shared" si="6"/>
        <v>6.1145833333333339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105">
        <v>0</v>
      </c>
      <c r="C31" s="105">
        <v>0</v>
      </c>
      <c r="D31" s="77">
        <f t="shared" si="5"/>
        <v>0</v>
      </c>
      <c r="E31" s="102">
        <v>0.54166666666666663</v>
      </c>
      <c r="F31" s="102">
        <v>0.8125</v>
      </c>
      <c r="G31" s="77">
        <f t="shared" si="1"/>
        <v>0.27083333333333337</v>
      </c>
      <c r="H31" s="77">
        <f t="shared" si="2"/>
        <v>0.27083333333333337</v>
      </c>
      <c r="I31" s="77">
        <f t="shared" si="6"/>
        <v>6.385416666666667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105">
        <v>0</v>
      </c>
      <c r="C32" s="105">
        <v>0</v>
      </c>
      <c r="D32" s="77">
        <f t="shared" si="5"/>
        <v>0</v>
      </c>
      <c r="E32" s="102">
        <v>0.54166666666666663</v>
      </c>
      <c r="F32" s="102">
        <v>0.8125</v>
      </c>
      <c r="G32" s="77">
        <f t="shared" si="1"/>
        <v>0.27083333333333337</v>
      </c>
      <c r="H32" s="77">
        <f t="shared" si="2"/>
        <v>0.27083333333333337</v>
      </c>
      <c r="I32" s="77">
        <f t="shared" si="6"/>
        <v>6.65625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 t="shared" si="6"/>
        <v>6.65625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80">
        <v>0</v>
      </c>
      <c r="C34" s="81">
        <v>0</v>
      </c>
      <c r="D34" s="61"/>
      <c r="E34" s="82">
        <v>0</v>
      </c>
      <c r="F34" s="83">
        <v>0</v>
      </c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80">
        <v>0</v>
      </c>
      <c r="C35" s="84">
        <v>0</v>
      </c>
      <c r="D35" s="61"/>
      <c r="E35" s="81">
        <v>0</v>
      </c>
      <c r="F35" s="83">
        <v>0</v>
      </c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80">
        <v>0</v>
      </c>
      <c r="C36" s="85">
        <v>0</v>
      </c>
      <c r="D36" s="64">
        <f>SUM(D34:D35)</f>
        <v>0</v>
      </c>
      <c r="E36" s="83">
        <v>0</v>
      </c>
      <c r="F36" s="83">
        <v>0</v>
      </c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0</v>
      </c>
      <c r="F37" s="59">
        <v>13</v>
      </c>
      <c r="G37" s="66">
        <f>SUM(F37*E37)</f>
        <v>0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2.2499999999999996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70694-C7A1-4F64-BDFE-D9B211FF1125}">
  <sheetPr codeName="Feuil3"/>
  <dimension ref="A1:R39"/>
  <sheetViews>
    <sheetView workbookViewId="0">
      <selection activeCell="C35" sqref="C35"/>
    </sheetView>
  </sheetViews>
  <sheetFormatPr baseColWidth="10" defaultRowHeight="12.75" x14ac:dyDescent="0.2"/>
  <cols>
    <col min="1" max="1" width="19.28515625" bestFit="1" customWidth="1"/>
    <col min="2" max="2" width="16.5703125" bestFit="1" customWidth="1"/>
    <col min="3" max="3" width="12.42578125" bestFit="1" customWidth="1"/>
    <col min="4" max="4" width="16.5703125" bestFit="1" customWidth="1"/>
    <col min="5" max="6" width="9.5703125" bestFit="1" customWidth="1"/>
    <col min="7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</cols>
  <sheetData>
    <row r="1" spans="1:18" ht="20.25" x14ac:dyDescent="0.3">
      <c r="A1" s="46" t="s">
        <v>0</v>
      </c>
      <c r="B1" s="47" t="s">
        <v>29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91">
        <v>0.29166666666666669</v>
      </c>
      <c r="C3" s="91">
        <v>0.54166666666666663</v>
      </c>
      <c r="D3" s="77">
        <f t="shared" ref="D3" si="0">SUM(C3-B3)</f>
        <v>0.24999999999999994</v>
      </c>
      <c r="E3" s="90">
        <v>0.66666666666666663</v>
      </c>
      <c r="F3" s="90">
        <v>0.8125</v>
      </c>
      <c r="G3" s="77">
        <f t="shared" ref="G3:G33" si="1">SUM(F3-E3)</f>
        <v>0.14583333333333337</v>
      </c>
      <c r="H3" s="77">
        <f t="shared" ref="H3:H33" si="2">SUM(G3,D3)</f>
        <v>0.39583333333333331</v>
      </c>
      <c r="I3" s="77">
        <f>SUM(H3)</f>
        <v>0.39583333333333331</v>
      </c>
      <c r="J3" s="54"/>
      <c r="K3" s="69" t="s">
        <v>18</v>
      </c>
      <c r="L3" s="57">
        <f>SUM(H3:H4)</f>
        <v>0.5625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99">
        <v>0</v>
      </c>
      <c r="C4" s="99">
        <v>0</v>
      </c>
      <c r="D4" s="77">
        <f t="shared" ref="D4:D8" si="3">SUM(C4-B4)</f>
        <v>0</v>
      </c>
      <c r="E4" s="102">
        <v>0.54166666666666663</v>
      </c>
      <c r="F4" s="102">
        <v>0.70833333333333337</v>
      </c>
      <c r="G4" s="77">
        <f t="shared" si="1"/>
        <v>0.16666666666666674</v>
      </c>
      <c r="H4" s="77">
        <f t="shared" si="2"/>
        <v>0.16666666666666674</v>
      </c>
      <c r="I4" s="77">
        <f>SUM(I3+H4)</f>
        <v>0.5625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91">
        <v>0.29166666666666669</v>
      </c>
      <c r="C5" s="91">
        <v>0.54166666666666663</v>
      </c>
      <c r="D5" s="77">
        <f t="shared" si="3"/>
        <v>0.24999999999999994</v>
      </c>
      <c r="E5" s="102">
        <v>0</v>
      </c>
      <c r="F5" s="102">
        <v>0</v>
      </c>
      <c r="G5" s="77">
        <f t="shared" si="1"/>
        <v>0</v>
      </c>
      <c r="H5" s="77">
        <f t="shared" si="2"/>
        <v>0.24999999999999994</v>
      </c>
      <c r="I5" s="77">
        <f t="shared" ref="I5:I12" si="4">SUM(I4+H5)</f>
        <v>0.8125</v>
      </c>
      <c r="J5" s="54"/>
      <c r="K5" s="69" t="s">
        <v>19</v>
      </c>
      <c r="L5" s="57">
        <f>SUM(H5:H11)</f>
        <v>1.6249999999999998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91">
        <v>0.29166666666666669</v>
      </c>
      <c r="C6" s="91">
        <v>0.54166666666666663</v>
      </c>
      <c r="D6" s="77">
        <f t="shared" si="3"/>
        <v>0.24999999999999994</v>
      </c>
      <c r="E6" s="102">
        <v>0</v>
      </c>
      <c r="F6" s="102">
        <v>0</v>
      </c>
      <c r="G6" s="77">
        <f t="shared" si="1"/>
        <v>0</v>
      </c>
      <c r="H6" s="77">
        <f t="shared" si="2"/>
        <v>0.24999999999999994</v>
      </c>
      <c r="I6" s="77">
        <f t="shared" si="4"/>
        <v>1.0625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91">
        <v>0.29166666666666669</v>
      </c>
      <c r="C7" s="91">
        <v>0.54166666666666663</v>
      </c>
      <c r="D7" s="77">
        <f t="shared" si="3"/>
        <v>0.24999999999999994</v>
      </c>
      <c r="E7" s="102">
        <v>0</v>
      </c>
      <c r="F7" s="102">
        <v>0</v>
      </c>
      <c r="G7" s="77">
        <f t="shared" si="1"/>
        <v>0</v>
      </c>
      <c r="H7" s="77">
        <f t="shared" si="2"/>
        <v>0.24999999999999994</v>
      </c>
      <c r="I7" s="77">
        <f>SUM(I6+H7)</f>
        <v>1.3125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91">
        <v>0.3125</v>
      </c>
      <c r="C8" s="91">
        <v>0.54166666666666663</v>
      </c>
      <c r="D8" s="77">
        <f t="shared" si="3"/>
        <v>0.22916666666666663</v>
      </c>
      <c r="E8" s="90">
        <v>0.66666666666666663</v>
      </c>
      <c r="F8" s="90">
        <v>0.8125</v>
      </c>
      <c r="G8" s="77">
        <f t="shared" si="1"/>
        <v>0.14583333333333337</v>
      </c>
      <c r="H8" s="77">
        <f t="shared" si="2"/>
        <v>0.375</v>
      </c>
      <c r="I8" s="77">
        <f t="shared" si="4"/>
        <v>1.6875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91">
        <v>0.29166666666666669</v>
      </c>
      <c r="C9" s="91">
        <v>0.54166666666666663</v>
      </c>
      <c r="D9" s="77">
        <f t="shared" ref="D9:D33" si="5">SUM(C9-B9)</f>
        <v>0.24999999999999994</v>
      </c>
      <c r="E9" s="102">
        <v>0</v>
      </c>
      <c r="F9" s="102">
        <v>0</v>
      </c>
      <c r="G9" s="77">
        <f t="shared" si="1"/>
        <v>0</v>
      </c>
      <c r="H9" s="77">
        <f t="shared" si="2"/>
        <v>0.24999999999999994</v>
      </c>
      <c r="I9" s="77">
        <f t="shared" si="4"/>
        <v>1.9375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91">
        <v>0.29166666666666669</v>
      </c>
      <c r="C10" s="91">
        <v>0.54166666666666663</v>
      </c>
      <c r="D10" s="77">
        <f t="shared" si="5"/>
        <v>0.24999999999999994</v>
      </c>
      <c r="E10" s="89">
        <v>0</v>
      </c>
      <c r="F10" s="89">
        <v>0</v>
      </c>
      <c r="G10" s="77">
        <f t="shared" si="1"/>
        <v>0</v>
      </c>
      <c r="H10" s="77">
        <f t="shared" si="2"/>
        <v>0.24999999999999994</v>
      </c>
      <c r="I10" s="77">
        <f t="shared" si="4"/>
        <v>2.1875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88">
        <v>0</v>
      </c>
      <c r="C11" s="88">
        <v>0</v>
      </c>
      <c r="D11" s="77">
        <f t="shared" si="5"/>
        <v>0</v>
      </c>
      <c r="E11" s="89">
        <v>0</v>
      </c>
      <c r="F11" s="89">
        <v>0</v>
      </c>
      <c r="G11" s="77">
        <f t="shared" si="1"/>
        <v>0</v>
      </c>
      <c r="H11" s="77">
        <f t="shared" si="2"/>
        <v>0</v>
      </c>
      <c r="I11" s="77">
        <f t="shared" si="4"/>
        <v>2.1875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91">
        <v>0.3125</v>
      </c>
      <c r="C12" s="91">
        <v>0.54166666666666663</v>
      </c>
      <c r="D12" s="77">
        <f t="shared" si="5"/>
        <v>0.22916666666666663</v>
      </c>
      <c r="E12" s="102">
        <v>0</v>
      </c>
      <c r="F12" s="102">
        <v>0</v>
      </c>
      <c r="G12" s="77">
        <f t="shared" si="1"/>
        <v>0</v>
      </c>
      <c r="H12" s="77">
        <f t="shared" si="2"/>
        <v>0.22916666666666663</v>
      </c>
      <c r="I12" s="77">
        <f t="shared" si="4"/>
        <v>2.4166666666666665</v>
      </c>
      <c r="J12" s="54"/>
      <c r="K12" s="69" t="s">
        <v>20</v>
      </c>
      <c r="L12" s="57">
        <f>SUM(H12:H18)</f>
        <v>1.7916666666666665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91">
        <v>0.29166666666666669</v>
      </c>
      <c r="C13" s="91">
        <v>0.54166666666666663</v>
      </c>
      <c r="D13" s="77">
        <f t="shared" si="5"/>
        <v>0.24999999999999994</v>
      </c>
      <c r="E13" s="102">
        <v>0</v>
      </c>
      <c r="F13" s="102">
        <v>0</v>
      </c>
      <c r="G13" s="77">
        <f t="shared" si="1"/>
        <v>0</v>
      </c>
      <c r="H13" s="77">
        <f t="shared" si="2"/>
        <v>0.24999999999999994</v>
      </c>
      <c r="I13" s="77">
        <f>SUM(I12+H13)</f>
        <v>2.6666666666666665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91">
        <v>0.3125</v>
      </c>
      <c r="C14" s="91">
        <v>0.54166666666666663</v>
      </c>
      <c r="D14" s="77">
        <f t="shared" si="5"/>
        <v>0.22916666666666663</v>
      </c>
      <c r="E14" s="102">
        <v>0</v>
      </c>
      <c r="F14" s="102">
        <v>0</v>
      </c>
      <c r="G14" s="77">
        <f t="shared" si="1"/>
        <v>0</v>
      </c>
      <c r="H14" s="77">
        <f t="shared" si="2"/>
        <v>0.22916666666666663</v>
      </c>
      <c r="I14" s="77">
        <f t="shared" ref="I14:I32" si="6">SUM(I13+H14)</f>
        <v>2.895833333333333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91">
        <v>0.3125</v>
      </c>
      <c r="C15" s="91">
        <v>0.54166666666666663</v>
      </c>
      <c r="D15" s="77">
        <f t="shared" si="5"/>
        <v>0.22916666666666663</v>
      </c>
      <c r="E15" s="90">
        <v>0.66666666666666663</v>
      </c>
      <c r="F15" s="90">
        <v>0.8125</v>
      </c>
      <c r="G15" s="77">
        <f t="shared" si="1"/>
        <v>0.14583333333333337</v>
      </c>
      <c r="H15" s="77">
        <f t="shared" si="2"/>
        <v>0.375</v>
      </c>
      <c r="I15" s="77">
        <f t="shared" si="6"/>
        <v>3.270833333333333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91">
        <v>0.29166666666666669</v>
      </c>
      <c r="C16" s="91">
        <v>0.54166666666666663</v>
      </c>
      <c r="D16" s="77">
        <f t="shared" si="5"/>
        <v>0.24999999999999994</v>
      </c>
      <c r="E16" s="102">
        <v>0</v>
      </c>
      <c r="F16" s="102">
        <v>0</v>
      </c>
      <c r="G16" s="77">
        <f t="shared" si="1"/>
        <v>0</v>
      </c>
      <c r="H16" s="77">
        <f t="shared" si="2"/>
        <v>0.24999999999999994</v>
      </c>
      <c r="I16" s="77">
        <f t="shared" si="6"/>
        <v>3.520833333333333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91">
        <v>0.3125</v>
      </c>
      <c r="C17" s="91">
        <v>0.54166666666666663</v>
      </c>
      <c r="D17" s="77">
        <f t="shared" si="5"/>
        <v>0.22916666666666663</v>
      </c>
      <c r="E17" s="102">
        <v>0</v>
      </c>
      <c r="F17" s="102">
        <v>0</v>
      </c>
      <c r="G17" s="77">
        <f t="shared" si="1"/>
        <v>0</v>
      </c>
      <c r="H17" s="77">
        <f t="shared" si="2"/>
        <v>0.22916666666666663</v>
      </c>
      <c r="I17" s="77">
        <f t="shared" si="6"/>
        <v>3.7499999999999996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91">
        <v>0.3125</v>
      </c>
      <c r="C18" s="91">
        <v>0.54166666666666663</v>
      </c>
      <c r="D18" s="77">
        <f t="shared" si="5"/>
        <v>0.22916666666666663</v>
      </c>
      <c r="E18" s="102">
        <v>0</v>
      </c>
      <c r="F18" s="102">
        <v>0</v>
      </c>
      <c r="G18" s="77">
        <f t="shared" si="1"/>
        <v>0</v>
      </c>
      <c r="H18" s="77">
        <f t="shared" si="2"/>
        <v>0.22916666666666663</v>
      </c>
      <c r="I18" s="77">
        <f t="shared" si="6"/>
        <v>3.9791666666666661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91">
        <v>0.3125</v>
      </c>
      <c r="C19" s="92">
        <v>0.54166666666666663</v>
      </c>
      <c r="D19" s="77">
        <f t="shared" si="5"/>
        <v>0.22916666666666663</v>
      </c>
      <c r="E19" s="102">
        <v>0</v>
      </c>
      <c r="F19" s="102">
        <v>0</v>
      </c>
      <c r="G19" s="77">
        <f t="shared" si="1"/>
        <v>0</v>
      </c>
      <c r="H19" s="77">
        <f t="shared" si="2"/>
        <v>0.22916666666666663</v>
      </c>
      <c r="I19" s="77">
        <f t="shared" si="6"/>
        <v>4.208333333333333</v>
      </c>
      <c r="J19" s="54"/>
      <c r="K19" s="69" t="s">
        <v>21</v>
      </c>
      <c r="L19" s="57">
        <f>SUM(H19:H25)</f>
        <v>1.625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91">
        <v>0.3125</v>
      </c>
      <c r="C20" s="92">
        <v>0.54166666666666663</v>
      </c>
      <c r="D20" s="77">
        <f t="shared" si="5"/>
        <v>0.22916666666666663</v>
      </c>
      <c r="E20" s="102">
        <v>0</v>
      </c>
      <c r="F20" s="102">
        <v>0</v>
      </c>
      <c r="G20" s="77">
        <f t="shared" si="1"/>
        <v>0</v>
      </c>
      <c r="H20" s="77">
        <f t="shared" si="2"/>
        <v>0.22916666666666663</v>
      </c>
      <c r="I20" s="77">
        <f t="shared" si="6"/>
        <v>4.4375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91">
        <v>0.3125</v>
      </c>
      <c r="C21" s="92">
        <v>0.54166666666666663</v>
      </c>
      <c r="D21" s="77">
        <f t="shared" si="5"/>
        <v>0.22916666666666663</v>
      </c>
      <c r="E21" s="90">
        <v>0.66666666666666663</v>
      </c>
      <c r="F21" s="90">
        <v>0.8125</v>
      </c>
      <c r="G21" s="77">
        <f t="shared" si="1"/>
        <v>0.14583333333333337</v>
      </c>
      <c r="H21" s="77">
        <f t="shared" si="2"/>
        <v>0.375</v>
      </c>
      <c r="I21" s="77">
        <f t="shared" si="6"/>
        <v>4.8125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91">
        <v>0.3125</v>
      </c>
      <c r="C22" s="93">
        <v>0.54166666666666663</v>
      </c>
      <c r="D22" s="77">
        <f t="shared" si="5"/>
        <v>0.22916666666666663</v>
      </c>
      <c r="E22" s="102">
        <v>0</v>
      </c>
      <c r="F22" s="102">
        <v>0</v>
      </c>
      <c r="G22" s="77">
        <f t="shared" si="1"/>
        <v>0</v>
      </c>
      <c r="H22" s="77">
        <f t="shared" si="2"/>
        <v>0.22916666666666663</v>
      </c>
      <c r="I22" s="77">
        <f t="shared" si="6"/>
        <v>5.041666666666667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91">
        <v>0.29166666666666669</v>
      </c>
      <c r="C23" s="90">
        <v>0.54166666666666663</v>
      </c>
      <c r="D23" s="77">
        <f t="shared" si="5"/>
        <v>0.24999999999999994</v>
      </c>
      <c r="E23" s="102">
        <v>0</v>
      </c>
      <c r="F23" s="102">
        <v>0</v>
      </c>
      <c r="G23" s="77">
        <f t="shared" si="1"/>
        <v>0</v>
      </c>
      <c r="H23" s="77">
        <f t="shared" si="2"/>
        <v>0.24999999999999994</v>
      </c>
      <c r="I23" s="77">
        <f t="shared" si="6"/>
        <v>5.291666666666667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91">
        <v>0</v>
      </c>
      <c r="C24" s="90">
        <v>0</v>
      </c>
      <c r="D24" s="77">
        <f t="shared" si="5"/>
        <v>0</v>
      </c>
      <c r="E24" s="102">
        <v>0.54166666666666663</v>
      </c>
      <c r="F24" s="102">
        <v>0.70833333333333337</v>
      </c>
      <c r="G24" s="77">
        <f t="shared" si="1"/>
        <v>0.16666666666666674</v>
      </c>
      <c r="H24" s="77">
        <f t="shared" si="2"/>
        <v>0.16666666666666674</v>
      </c>
      <c r="I24" s="77">
        <f t="shared" si="6"/>
        <v>5.4583333333333339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88">
        <v>0</v>
      </c>
      <c r="C25" s="89">
        <v>0</v>
      </c>
      <c r="D25" s="77">
        <f t="shared" si="5"/>
        <v>0</v>
      </c>
      <c r="E25" s="90">
        <v>0.66666666666666663</v>
      </c>
      <c r="F25" s="90">
        <v>0.8125</v>
      </c>
      <c r="G25" s="77">
        <f t="shared" si="1"/>
        <v>0.14583333333333337</v>
      </c>
      <c r="H25" s="77">
        <f t="shared" si="2"/>
        <v>0.14583333333333337</v>
      </c>
      <c r="I25" s="77">
        <f t="shared" si="6"/>
        <v>5.604166666666667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91">
        <v>0.3125</v>
      </c>
      <c r="C26" s="90">
        <v>0.54166666666666663</v>
      </c>
      <c r="D26" s="77">
        <f t="shared" si="5"/>
        <v>0.22916666666666663</v>
      </c>
      <c r="E26" s="102">
        <v>0</v>
      </c>
      <c r="F26" s="102">
        <v>0</v>
      </c>
      <c r="G26" s="77">
        <f t="shared" si="1"/>
        <v>0</v>
      </c>
      <c r="H26" s="77">
        <f t="shared" si="2"/>
        <v>0.22916666666666663</v>
      </c>
      <c r="I26" s="77">
        <f t="shared" si="6"/>
        <v>5.8333333333333339</v>
      </c>
      <c r="J26" s="54"/>
      <c r="K26" s="69" t="s">
        <v>22</v>
      </c>
      <c r="L26" s="57">
        <f>SUM(H26:H32)</f>
        <v>1.2916666666666665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91">
        <v>0.3125</v>
      </c>
      <c r="C27" s="90">
        <v>0.54166666666666663</v>
      </c>
      <c r="D27" s="77">
        <f t="shared" si="5"/>
        <v>0.22916666666666663</v>
      </c>
      <c r="E27" s="102">
        <v>0</v>
      </c>
      <c r="F27" s="102">
        <v>0</v>
      </c>
      <c r="G27" s="77">
        <f t="shared" si="1"/>
        <v>0</v>
      </c>
      <c r="H27" s="77">
        <f t="shared" si="2"/>
        <v>0.22916666666666663</v>
      </c>
      <c r="I27" s="77">
        <f t="shared" si="6"/>
        <v>6.0625000000000009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91">
        <v>0.3125</v>
      </c>
      <c r="C28" s="90">
        <v>0.54166666666666663</v>
      </c>
      <c r="D28" s="77">
        <f t="shared" si="5"/>
        <v>0.22916666666666663</v>
      </c>
      <c r="E28" s="102">
        <v>0</v>
      </c>
      <c r="F28" s="102">
        <v>0</v>
      </c>
      <c r="G28" s="77">
        <f t="shared" si="1"/>
        <v>0</v>
      </c>
      <c r="H28" s="77">
        <f t="shared" si="2"/>
        <v>0.22916666666666663</v>
      </c>
      <c r="I28" s="78">
        <f t="shared" si="6"/>
        <v>6.2916666666666679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91">
        <v>0.3125</v>
      </c>
      <c r="C29" s="90">
        <v>0.54166666666666663</v>
      </c>
      <c r="D29" s="77">
        <f t="shared" si="5"/>
        <v>0.22916666666666663</v>
      </c>
      <c r="E29" s="90">
        <v>0.66666666666666663</v>
      </c>
      <c r="F29" s="90">
        <v>0.8125</v>
      </c>
      <c r="G29" s="77">
        <f t="shared" si="1"/>
        <v>0.14583333333333337</v>
      </c>
      <c r="H29" s="77">
        <f t="shared" si="2"/>
        <v>0.375</v>
      </c>
      <c r="I29" s="77">
        <f t="shared" si="6"/>
        <v>6.6666666666666679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91">
        <v>0.3125</v>
      </c>
      <c r="C30" s="90">
        <v>0.54166666666666663</v>
      </c>
      <c r="D30" s="77">
        <f t="shared" si="5"/>
        <v>0.22916666666666663</v>
      </c>
      <c r="E30" s="89">
        <v>0</v>
      </c>
      <c r="F30" s="89">
        <v>0</v>
      </c>
      <c r="G30" s="77">
        <f t="shared" si="1"/>
        <v>0</v>
      </c>
      <c r="H30" s="77">
        <f t="shared" si="2"/>
        <v>0.22916666666666663</v>
      </c>
      <c r="I30" s="77">
        <f t="shared" si="6"/>
        <v>6.8958333333333348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88">
        <v>0</v>
      </c>
      <c r="C31" s="89">
        <v>0</v>
      </c>
      <c r="D31" s="77">
        <f t="shared" si="5"/>
        <v>0</v>
      </c>
      <c r="E31" s="89">
        <v>0</v>
      </c>
      <c r="F31" s="89">
        <v>0</v>
      </c>
      <c r="G31" s="77">
        <f t="shared" si="1"/>
        <v>0</v>
      </c>
      <c r="H31" s="77">
        <f t="shared" si="2"/>
        <v>0</v>
      </c>
      <c r="I31" s="77">
        <f t="shared" si="6"/>
        <v>6.8958333333333348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88">
        <v>0</v>
      </c>
      <c r="C32" s="89">
        <v>0</v>
      </c>
      <c r="D32" s="77">
        <f t="shared" si="5"/>
        <v>0</v>
      </c>
      <c r="E32" s="89">
        <v>0</v>
      </c>
      <c r="F32" s="89">
        <v>0</v>
      </c>
      <c r="G32" s="77">
        <f t="shared" si="1"/>
        <v>0</v>
      </c>
      <c r="H32" s="77">
        <f t="shared" si="2"/>
        <v>0</v>
      </c>
      <c r="I32" s="77">
        <f t="shared" si="6"/>
        <v>6.8958333333333348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>SUM(I32+H33)</f>
        <v>6.8958333333333348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60">
        <v>151.66999999999999</v>
      </c>
      <c r="C34" s="61"/>
      <c r="D34" s="61"/>
      <c r="E34" s="62"/>
      <c r="F34" s="59"/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60"/>
      <c r="C35" s="76"/>
      <c r="D35" s="61"/>
      <c r="E35" s="61"/>
      <c r="F35" s="59"/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60">
        <f>SUM(B34-B37)</f>
        <v>151.66999999999999</v>
      </c>
      <c r="C36" s="64"/>
      <c r="D36" s="64">
        <f>SUM(D34:D35)</f>
        <v>0</v>
      </c>
      <c r="E36" s="59"/>
      <c r="F36" s="59"/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-151.66999999999999</v>
      </c>
      <c r="F37" s="59">
        <v>13</v>
      </c>
      <c r="G37" s="66">
        <f>SUM(F37*E37)</f>
        <v>-1971.7099999999998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3.5833333333333321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E2F68-71E0-4033-8296-27465DFA5856}">
  <sheetPr codeName="Feuil4"/>
  <dimension ref="A1:R39"/>
  <sheetViews>
    <sheetView workbookViewId="0">
      <selection activeCell="C35" sqref="C35"/>
    </sheetView>
  </sheetViews>
  <sheetFormatPr baseColWidth="10" defaultRowHeight="12.75" x14ac:dyDescent="0.2"/>
  <cols>
    <col min="1" max="1" width="19.28515625" bestFit="1" customWidth="1"/>
    <col min="2" max="2" width="8.85546875" bestFit="1" customWidth="1"/>
    <col min="3" max="3" width="12.42578125" bestFit="1" customWidth="1"/>
    <col min="4" max="4" width="12.7109375" bestFit="1" customWidth="1"/>
    <col min="5" max="6" width="9.5703125" bestFit="1" customWidth="1"/>
    <col min="7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  <col min="18" max="18" width="3" bestFit="1" customWidth="1"/>
  </cols>
  <sheetData>
    <row r="1" spans="1:18" ht="20.25" x14ac:dyDescent="0.3">
      <c r="A1" s="46" t="s">
        <v>0</v>
      </c>
      <c r="B1" s="47" t="s">
        <v>30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106">
        <v>0.29166666666666669</v>
      </c>
      <c r="C3" s="94">
        <v>0.54166666666666663</v>
      </c>
      <c r="D3" s="77">
        <f t="shared" ref="D3" si="0">SUM(C3-B3)</f>
        <v>0.24999999999999994</v>
      </c>
      <c r="E3" s="102">
        <v>0</v>
      </c>
      <c r="F3" s="102">
        <v>0</v>
      </c>
      <c r="G3" s="77">
        <f t="shared" ref="G3:G33" si="1">SUM(F3-E3)</f>
        <v>0</v>
      </c>
      <c r="H3" s="77">
        <f t="shared" ref="H3:H33" si="2">SUM(G3,D3)</f>
        <v>0.24999999999999994</v>
      </c>
      <c r="I3" s="77">
        <f>SUM(H3)</f>
        <v>0.24999999999999994</v>
      </c>
      <c r="J3" s="54"/>
      <c r="K3" s="69" t="s">
        <v>18</v>
      </c>
      <c r="L3" s="57">
        <f>SUM(H3:H4)</f>
        <v>0.24999999999999994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88">
        <v>0</v>
      </c>
      <c r="C4" s="88">
        <v>0</v>
      </c>
      <c r="D4" s="77">
        <f t="shared" ref="D4:D8" si="3">SUM(C4-B4)</f>
        <v>0</v>
      </c>
      <c r="E4" s="89">
        <v>0</v>
      </c>
      <c r="F4" s="89">
        <v>0</v>
      </c>
      <c r="G4" s="77">
        <f t="shared" si="1"/>
        <v>0</v>
      </c>
      <c r="H4" s="77">
        <f t="shared" si="2"/>
        <v>0</v>
      </c>
      <c r="I4" s="77">
        <f>SUM(I3+H4)</f>
        <v>0.24999999999999994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106">
        <v>0.29166666666666669</v>
      </c>
      <c r="C5" s="94">
        <v>0.54166666666666663</v>
      </c>
      <c r="D5" s="77">
        <f t="shared" si="3"/>
        <v>0.24999999999999994</v>
      </c>
      <c r="E5" s="102">
        <v>0</v>
      </c>
      <c r="F5" s="102">
        <v>0</v>
      </c>
      <c r="G5" s="77">
        <f t="shared" si="1"/>
        <v>0</v>
      </c>
      <c r="H5" s="77">
        <f t="shared" si="2"/>
        <v>0.24999999999999994</v>
      </c>
      <c r="I5" s="77">
        <f t="shared" ref="I5:I12" si="4">SUM(I4+H5)</f>
        <v>0.49999999999999989</v>
      </c>
      <c r="J5" s="54"/>
      <c r="K5" s="69" t="s">
        <v>19</v>
      </c>
      <c r="L5" s="57">
        <f>SUM(H5:H11)</f>
        <v>1.2499999999999998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106">
        <v>0.29166666666666669</v>
      </c>
      <c r="C6" s="94">
        <v>0.54166666666666663</v>
      </c>
      <c r="D6" s="77">
        <f t="shared" si="3"/>
        <v>0.24999999999999994</v>
      </c>
      <c r="E6" s="102">
        <v>0</v>
      </c>
      <c r="F6" s="102">
        <v>0</v>
      </c>
      <c r="G6" s="77">
        <f t="shared" si="1"/>
        <v>0</v>
      </c>
      <c r="H6" s="77">
        <f t="shared" si="2"/>
        <v>0.24999999999999994</v>
      </c>
      <c r="I6" s="77">
        <f t="shared" si="4"/>
        <v>0.74999999999999978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106">
        <v>0.29166666666666669</v>
      </c>
      <c r="C7" s="94">
        <v>0.54166666666666663</v>
      </c>
      <c r="D7" s="77">
        <f t="shared" si="3"/>
        <v>0.24999999999999994</v>
      </c>
      <c r="E7" s="102">
        <v>0</v>
      </c>
      <c r="F7" s="102">
        <v>0</v>
      </c>
      <c r="G7" s="77">
        <f t="shared" si="1"/>
        <v>0</v>
      </c>
      <c r="H7" s="77">
        <f t="shared" si="2"/>
        <v>0.24999999999999994</v>
      </c>
      <c r="I7" s="77">
        <f t="shared" si="4"/>
        <v>0.99999999999999978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88">
        <v>0</v>
      </c>
      <c r="C8" s="88">
        <v>0</v>
      </c>
      <c r="D8" s="77">
        <f t="shared" si="3"/>
        <v>0</v>
      </c>
      <c r="E8" s="89">
        <v>0</v>
      </c>
      <c r="F8" s="89">
        <v>0</v>
      </c>
      <c r="G8" s="77">
        <f t="shared" si="1"/>
        <v>0</v>
      </c>
      <c r="H8" s="77">
        <f t="shared" si="2"/>
        <v>0</v>
      </c>
      <c r="I8" s="77">
        <f t="shared" si="4"/>
        <v>0.99999999999999978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106">
        <v>0.29166666666666669</v>
      </c>
      <c r="C9" s="94">
        <v>0.54166666666666663</v>
      </c>
      <c r="D9" s="77">
        <f t="shared" ref="D9:D33" si="5">SUM(C9-B9)</f>
        <v>0.24999999999999994</v>
      </c>
      <c r="E9" s="102">
        <v>0</v>
      </c>
      <c r="F9" s="102">
        <v>0</v>
      </c>
      <c r="G9" s="77">
        <f t="shared" si="1"/>
        <v>0</v>
      </c>
      <c r="H9" s="77">
        <f t="shared" si="2"/>
        <v>0.24999999999999994</v>
      </c>
      <c r="I9" s="77">
        <f t="shared" si="4"/>
        <v>1.2499999999999998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106">
        <v>0.29166666666666669</v>
      </c>
      <c r="C10" s="94">
        <v>0.54166666666666663</v>
      </c>
      <c r="D10" s="77">
        <f t="shared" si="5"/>
        <v>0.24999999999999994</v>
      </c>
      <c r="E10" s="102">
        <v>0</v>
      </c>
      <c r="F10" s="102">
        <v>0</v>
      </c>
      <c r="G10" s="77">
        <f t="shared" si="1"/>
        <v>0</v>
      </c>
      <c r="H10" s="77">
        <f t="shared" si="2"/>
        <v>0.24999999999999994</v>
      </c>
      <c r="I10" s="77">
        <f t="shared" si="4"/>
        <v>1.4999999999999998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88">
        <v>0</v>
      </c>
      <c r="C11" s="88">
        <v>0</v>
      </c>
      <c r="D11" s="77">
        <f t="shared" si="5"/>
        <v>0</v>
      </c>
      <c r="E11" s="102">
        <v>0</v>
      </c>
      <c r="F11" s="102">
        <v>0</v>
      </c>
      <c r="G11" s="77">
        <f t="shared" si="1"/>
        <v>0</v>
      </c>
      <c r="H11" s="77">
        <f t="shared" si="2"/>
        <v>0</v>
      </c>
      <c r="I11" s="77">
        <f t="shared" si="4"/>
        <v>1.4999999999999998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106">
        <v>0.29166666666666669</v>
      </c>
      <c r="C12" s="94">
        <v>0.54166666666666663</v>
      </c>
      <c r="D12" s="77">
        <f t="shared" si="5"/>
        <v>0.24999999999999994</v>
      </c>
      <c r="E12" s="102">
        <v>0</v>
      </c>
      <c r="F12" s="102">
        <v>0</v>
      </c>
      <c r="G12" s="77">
        <f t="shared" si="1"/>
        <v>0</v>
      </c>
      <c r="H12" s="77">
        <f t="shared" si="2"/>
        <v>0.24999999999999994</v>
      </c>
      <c r="I12" s="77">
        <f t="shared" si="4"/>
        <v>1.7499999999999998</v>
      </c>
      <c r="J12" s="54"/>
      <c r="K12" s="69" t="s">
        <v>20</v>
      </c>
      <c r="L12" s="57">
        <f>SUM(H12:H18)</f>
        <v>1.2499999999999998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106">
        <v>0.29166666666666669</v>
      </c>
      <c r="C13" s="94">
        <v>0.54166666666666663</v>
      </c>
      <c r="D13" s="77">
        <f t="shared" si="5"/>
        <v>0.24999999999999994</v>
      </c>
      <c r="E13" s="102">
        <v>0</v>
      </c>
      <c r="F13" s="102">
        <v>0</v>
      </c>
      <c r="G13" s="77">
        <f t="shared" si="1"/>
        <v>0</v>
      </c>
      <c r="H13" s="77">
        <f t="shared" si="2"/>
        <v>0.24999999999999994</v>
      </c>
      <c r="I13" s="77">
        <f>SUM(I12+H13)</f>
        <v>1.9999999999999998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106">
        <v>0.29166666666666669</v>
      </c>
      <c r="C14" s="94">
        <v>0.54166666666666663</v>
      </c>
      <c r="D14" s="77">
        <f t="shared" si="5"/>
        <v>0.24999999999999994</v>
      </c>
      <c r="E14" s="102">
        <v>0</v>
      </c>
      <c r="F14" s="102">
        <v>0</v>
      </c>
      <c r="G14" s="77">
        <f t="shared" si="1"/>
        <v>0</v>
      </c>
      <c r="H14" s="77">
        <f t="shared" si="2"/>
        <v>0.24999999999999994</v>
      </c>
      <c r="I14" s="77">
        <f t="shared" ref="I14:I33" si="6">SUM(I13+H14)</f>
        <v>2.2499999999999996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88">
        <v>0</v>
      </c>
      <c r="C15" s="88">
        <v>0</v>
      </c>
      <c r="D15" s="77">
        <f t="shared" si="5"/>
        <v>0</v>
      </c>
      <c r="E15" s="89">
        <v>0</v>
      </c>
      <c r="F15" s="89">
        <v>0</v>
      </c>
      <c r="G15" s="77">
        <f t="shared" si="1"/>
        <v>0</v>
      </c>
      <c r="H15" s="77">
        <f t="shared" si="2"/>
        <v>0</v>
      </c>
      <c r="I15" s="77">
        <f t="shared" si="6"/>
        <v>2.2499999999999996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106">
        <v>0.29166666666666669</v>
      </c>
      <c r="C16" s="94">
        <v>0.54166666666666663</v>
      </c>
      <c r="D16" s="77">
        <f t="shared" si="5"/>
        <v>0.24999999999999994</v>
      </c>
      <c r="E16" s="102">
        <v>0</v>
      </c>
      <c r="F16" s="102">
        <v>0</v>
      </c>
      <c r="G16" s="77">
        <f t="shared" si="1"/>
        <v>0</v>
      </c>
      <c r="H16" s="77">
        <f t="shared" si="2"/>
        <v>0.24999999999999994</v>
      </c>
      <c r="I16" s="77">
        <f t="shared" si="6"/>
        <v>2.4999999999999996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106">
        <v>0.29166666666666669</v>
      </c>
      <c r="C17" s="94">
        <v>0.54166666666666663</v>
      </c>
      <c r="D17" s="77">
        <f t="shared" si="5"/>
        <v>0.24999999999999994</v>
      </c>
      <c r="E17" s="102">
        <v>0</v>
      </c>
      <c r="F17" s="102">
        <v>0</v>
      </c>
      <c r="G17" s="77">
        <f t="shared" si="1"/>
        <v>0</v>
      </c>
      <c r="H17" s="77">
        <f t="shared" si="2"/>
        <v>0.24999999999999994</v>
      </c>
      <c r="I17" s="77">
        <f t="shared" si="6"/>
        <v>2.7499999999999996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91">
        <v>0</v>
      </c>
      <c r="C18" s="91">
        <v>0</v>
      </c>
      <c r="D18" s="77">
        <f t="shared" si="5"/>
        <v>0</v>
      </c>
      <c r="E18" s="102">
        <v>0</v>
      </c>
      <c r="F18" s="102">
        <v>0</v>
      </c>
      <c r="G18" s="77">
        <f t="shared" si="1"/>
        <v>0</v>
      </c>
      <c r="H18" s="77">
        <f t="shared" si="2"/>
        <v>0</v>
      </c>
      <c r="I18" s="77">
        <f t="shared" si="6"/>
        <v>2.7499999999999996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106">
        <v>0.29166666666666669</v>
      </c>
      <c r="C19" s="94">
        <v>0.54166666666666663</v>
      </c>
      <c r="D19" s="77">
        <f t="shared" si="5"/>
        <v>0.24999999999999994</v>
      </c>
      <c r="E19" s="102">
        <v>0</v>
      </c>
      <c r="F19" s="102">
        <v>0</v>
      </c>
      <c r="G19" s="77">
        <f t="shared" si="1"/>
        <v>0</v>
      </c>
      <c r="H19" s="77">
        <f t="shared" si="2"/>
        <v>0.24999999999999994</v>
      </c>
      <c r="I19" s="77">
        <f t="shared" si="6"/>
        <v>2.9999999999999996</v>
      </c>
      <c r="J19" s="54"/>
      <c r="K19" s="69" t="s">
        <v>21</v>
      </c>
      <c r="L19" s="57">
        <f>SUM(H19:H25)</f>
        <v>1.6249999999999998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106">
        <v>0.29166666666666669</v>
      </c>
      <c r="C20" s="94">
        <v>0.54166666666666663</v>
      </c>
      <c r="D20" s="77">
        <f t="shared" si="5"/>
        <v>0.24999999999999994</v>
      </c>
      <c r="E20" s="102">
        <v>0</v>
      </c>
      <c r="F20" s="102">
        <v>0</v>
      </c>
      <c r="G20" s="77">
        <f t="shared" si="1"/>
        <v>0</v>
      </c>
      <c r="H20" s="77">
        <f t="shared" si="2"/>
        <v>0.24999999999999994</v>
      </c>
      <c r="I20" s="77">
        <f t="shared" si="6"/>
        <v>3.2499999999999996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106">
        <v>0.29166666666666669</v>
      </c>
      <c r="C21" s="94">
        <v>0.54166666666666663</v>
      </c>
      <c r="D21" s="77">
        <f t="shared" si="5"/>
        <v>0.24999999999999994</v>
      </c>
      <c r="E21" s="102">
        <v>0</v>
      </c>
      <c r="F21" s="102">
        <v>0</v>
      </c>
      <c r="G21" s="77">
        <f t="shared" si="1"/>
        <v>0</v>
      </c>
      <c r="H21" s="77">
        <f t="shared" si="2"/>
        <v>0.24999999999999994</v>
      </c>
      <c r="I21" s="77">
        <f t="shared" si="6"/>
        <v>3.4999999999999996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107">
        <v>0.3125</v>
      </c>
      <c r="C22" s="95">
        <v>0.54166666666666663</v>
      </c>
      <c r="D22" s="77">
        <f t="shared" si="5"/>
        <v>0.22916666666666663</v>
      </c>
      <c r="E22" s="107">
        <v>0.66666666666666663</v>
      </c>
      <c r="F22" s="107">
        <v>0.8125</v>
      </c>
      <c r="G22" s="77">
        <f t="shared" si="1"/>
        <v>0.14583333333333337</v>
      </c>
      <c r="H22" s="77">
        <f t="shared" si="2"/>
        <v>0.375</v>
      </c>
      <c r="I22" s="77">
        <f t="shared" si="6"/>
        <v>3.8749999999999996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107">
        <v>0.29166666666666669</v>
      </c>
      <c r="C23" s="95">
        <v>0.54166666666666663</v>
      </c>
      <c r="D23" s="77">
        <f t="shared" si="5"/>
        <v>0.24999999999999994</v>
      </c>
      <c r="E23" s="102">
        <v>0</v>
      </c>
      <c r="F23" s="102">
        <v>0</v>
      </c>
      <c r="G23" s="77">
        <f t="shared" si="1"/>
        <v>0</v>
      </c>
      <c r="H23" s="77">
        <f t="shared" si="2"/>
        <v>0.24999999999999994</v>
      </c>
      <c r="I23" s="77">
        <f t="shared" si="6"/>
        <v>4.1249999999999991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107">
        <v>0.29166666666666669</v>
      </c>
      <c r="C24" s="95">
        <v>0.54166666666666663</v>
      </c>
      <c r="D24" s="77">
        <f t="shared" si="5"/>
        <v>0.24999999999999994</v>
      </c>
      <c r="E24" s="102">
        <v>0</v>
      </c>
      <c r="F24" s="102">
        <v>0</v>
      </c>
      <c r="G24" s="77">
        <f t="shared" si="1"/>
        <v>0</v>
      </c>
      <c r="H24" s="77">
        <f t="shared" si="2"/>
        <v>0.24999999999999994</v>
      </c>
      <c r="I24" s="77">
        <f t="shared" si="6"/>
        <v>4.3749999999999991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102">
        <v>0</v>
      </c>
      <c r="C25" s="102">
        <v>0</v>
      </c>
      <c r="D25" s="77">
        <f t="shared" si="5"/>
        <v>0</v>
      </c>
      <c r="E25" s="102">
        <v>0</v>
      </c>
      <c r="F25" s="102">
        <v>0</v>
      </c>
      <c r="G25" s="77">
        <f t="shared" si="1"/>
        <v>0</v>
      </c>
      <c r="H25" s="77">
        <f t="shared" si="2"/>
        <v>0</v>
      </c>
      <c r="I25" s="77">
        <f t="shared" si="6"/>
        <v>4.3749999999999991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107">
        <v>0.29166666666666669</v>
      </c>
      <c r="C26" s="95">
        <v>0.54166666666666663</v>
      </c>
      <c r="D26" s="77">
        <f t="shared" si="5"/>
        <v>0.24999999999999994</v>
      </c>
      <c r="E26" s="102">
        <v>0</v>
      </c>
      <c r="F26" s="102">
        <v>0</v>
      </c>
      <c r="G26" s="77">
        <f t="shared" si="1"/>
        <v>0</v>
      </c>
      <c r="H26" s="77">
        <f t="shared" si="2"/>
        <v>0.24999999999999994</v>
      </c>
      <c r="I26" s="77">
        <f t="shared" si="6"/>
        <v>4.6249999999999991</v>
      </c>
      <c r="J26" s="54"/>
      <c r="K26" s="69" t="s">
        <v>22</v>
      </c>
      <c r="L26" s="57">
        <f>SUM(H26:H32)</f>
        <v>1.1249999999999998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107">
        <v>0.29166666666666669</v>
      </c>
      <c r="C27" s="95">
        <v>0.54166666666666663</v>
      </c>
      <c r="D27" s="77">
        <f t="shared" si="5"/>
        <v>0.24999999999999994</v>
      </c>
      <c r="E27" s="102">
        <v>0</v>
      </c>
      <c r="F27" s="102">
        <v>0</v>
      </c>
      <c r="G27" s="77">
        <f t="shared" si="1"/>
        <v>0</v>
      </c>
      <c r="H27" s="77">
        <f t="shared" si="2"/>
        <v>0.24999999999999994</v>
      </c>
      <c r="I27" s="77">
        <f t="shared" si="6"/>
        <v>4.8749999999999991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107">
        <v>0.29166666666666669</v>
      </c>
      <c r="C28" s="95">
        <v>0.54166666666666663</v>
      </c>
      <c r="D28" s="77">
        <f t="shared" si="5"/>
        <v>0.24999999999999994</v>
      </c>
      <c r="E28" s="102">
        <v>0</v>
      </c>
      <c r="F28" s="102">
        <v>0</v>
      </c>
      <c r="G28" s="77">
        <f t="shared" si="1"/>
        <v>0</v>
      </c>
      <c r="H28" s="77">
        <f t="shared" si="2"/>
        <v>0.24999999999999994</v>
      </c>
      <c r="I28" s="78">
        <f t="shared" si="6"/>
        <v>5.1249999999999991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89">
        <v>0</v>
      </c>
      <c r="C29" s="89">
        <v>0</v>
      </c>
      <c r="D29" s="77">
        <f t="shared" si="5"/>
        <v>0</v>
      </c>
      <c r="E29" s="89">
        <v>0</v>
      </c>
      <c r="F29" s="89">
        <v>0</v>
      </c>
      <c r="G29" s="77">
        <f t="shared" si="1"/>
        <v>0</v>
      </c>
      <c r="H29" s="77">
        <f t="shared" si="2"/>
        <v>0</v>
      </c>
      <c r="I29" s="77">
        <f t="shared" si="6"/>
        <v>5.1249999999999991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107">
        <v>0.3125</v>
      </c>
      <c r="C30" s="95">
        <v>0.54166666666666663</v>
      </c>
      <c r="D30" s="77">
        <f t="shared" si="5"/>
        <v>0.22916666666666663</v>
      </c>
      <c r="E30" s="107">
        <v>0.66666666666666663</v>
      </c>
      <c r="F30" s="107">
        <v>0.8125</v>
      </c>
      <c r="G30" s="77">
        <f t="shared" si="1"/>
        <v>0.14583333333333337</v>
      </c>
      <c r="H30" s="77">
        <f t="shared" si="2"/>
        <v>0.375</v>
      </c>
      <c r="I30" s="77">
        <f t="shared" si="6"/>
        <v>5.4999999999999991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89">
        <v>0</v>
      </c>
      <c r="C31" s="89">
        <v>0</v>
      </c>
      <c r="D31" s="77">
        <f t="shared" si="5"/>
        <v>0</v>
      </c>
      <c r="E31" s="89">
        <v>0</v>
      </c>
      <c r="F31" s="89">
        <v>0</v>
      </c>
      <c r="G31" s="77">
        <f t="shared" si="1"/>
        <v>0</v>
      </c>
      <c r="H31" s="77">
        <f t="shared" si="2"/>
        <v>0</v>
      </c>
      <c r="I31" s="77">
        <f t="shared" si="6"/>
        <v>5.4999999999999991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89">
        <v>0</v>
      </c>
      <c r="C32" s="89">
        <v>0</v>
      </c>
      <c r="D32" s="77">
        <f t="shared" si="5"/>
        <v>0</v>
      </c>
      <c r="E32" s="89">
        <v>0</v>
      </c>
      <c r="F32" s="89">
        <v>0</v>
      </c>
      <c r="G32" s="77">
        <f t="shared" si="1"/>
        <v>0</v>
      </c>
      <c r="H32" s="77">
        <f t="shared" si="2"/>
        <v>0</v>
      </c>
      <c r="I32" s="77">
        <f t="shared" si="6"/>
        <v>5.4999999999999991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 t="shared" si="6"/>
        <v>5.4999999999999991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60">
        <v>151.66999999999999</v>
      </c>
      <c r="C34" s="61"/>
      <c r="D34" s="61"/>
      <c r="E34" s="62"/>
      <c r="F34" s="59"/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60"/>
      <c r="C35" s="76"/>
      <c r="D35" s="61"/>
      <c r="E35" s="61"/>
      <c r="F35" s="59"/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60">
        <f>SUM(B34-B37)</f>
        <v>151.66999999999999</v>
      </c>
      <c r="C36" s="64"/>
      <c r="D36" s="64">
        <f>SUM(D34:D35)</f>
        <v>0</v>
      </c>
      <c r="E36" s="59"/>
      <c r="F36" s="59"/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-151.66999999999999</v>
      </c>
      <c r="F37" s="59">
        <v>13</v>
      </c>
      <c r="G37" s="66">
        <f>SUM(F37*E37)</f>
        <v>-1971.7099999999998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3.7499999999999996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717C-2CFB-4D4C-9F27-E7801FE513FB}">
  <sheetPr codeName="Feuil5"/>
  <dimension ref="A1:R39"/>
  <sheetViews>
    <sheetView workbookViewId="0">
      <selection activeCell="C35" sqref="C35"/>
    </sheetView>
  </sheetViews>
  <sheetFormatPr baseColWidth="10" defaultRowHeight="12.75" x14ac:dyDescent="0.2"/>
  <cols>
    <col min="1" max="1" width="19.28515625" bestFit="1" customWidth="1"/>
    <col min="2" max="2" width="8.85546875" bestFit="1" customWidth="1"/>
    <col min="3" max="3" width="12.42578125" bestFit="1" customWidth="1"/>
    <col min="4" max="4" width="12.7109375" bestFit="1" customWidth="1"/>
    <col min="5" max="6" width="9.5703125" bestFit="1" customWidth="1"/>
    <col min="7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  <col min="18" max="18" width="3" bestFit="1" customWidth="1"/>
  </cols>
  <sheetData>
    <row r="1" spans="1:18" ht="20.25" x14ac:dyDescent="0.3">
      <c r="A1" s="46" t="s">
        <v>0</v>
      </c>
      <c r="B1" s="47" t="s">
        <v>31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106">
        <v>0</v>
      </c>
      <c r="C3" s="106">
        <v>0</v>
      </c>
      <c r="D3" s="77">
        <f t="shared" ref="D3" si="0">SUM(C3-B3)</f>
        <v>0</v>
      </c>
      <c r="E3" s="107">
        <v>0.66666666666666663</v>
      </c>
      <c r="F3" s="107">
        <v>0.8125</v>
      </c>
      <c r="G3" s="77">
        <f t="shared" ref="G3:G33" si="1">SUM(F3-E3)</f>
        <v>0.14583333333333337</v>
      </c>
      <c r="H3" s="77">
        <f t="shared" ref="H3:H33" si="2">SUM(G3,D3)</f>
        <v>0.14583333333333337</v>
      </c>
      <c r="I3" s="77">
        <f>SUM(H3)</f>
        <v>0.14583333333333337</v>
      </c>
      <c r="J3" s="54"/>
      <c r="K3" s="69" t="s">
        <v>18</v>
      </c>
      <c r="L3" s="57">
        <f>SUM(H3:H4)</f>
        <v>0.54166666666666674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106">
        <v>0.29166666666666669</v>
      </c>
      <c r="C4" s="94">
        <v>0.54166666666666663</v>
      </c>
      <c r="D4" s="77">
        <f t="shared" ref="D4:D8" si="3">SUM(C4-B4)</f>
        <v>0.24999999999999994</v>
      </c>
      <c r="E4" s="107">
        <v>0.66666666666666663</v>
      </c>
      <c r="F4" s="107">
        <v>0.8125</v>
      </c>
      <c r="G4" s="77">
        <f t="shared" si="1"/>
        <v>0.14583333333333337</v>
      </c>
      <c r="H4" s="77">
        <f t="shared" si="2"/>
        <v>0.39583333333333331</v>
      </c>
      <c r="I4" s="77">
        <f>SUM(I3+H4)</f>
        <v>0.54166666666666674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106">
        <v>0</v>
      </c>
      <c r="C5" s="106">
        <v>0</v>
      </c>
      <c r="D5" s="77">
        <f t="shared" si="3"/>
        <v>0</v>
      </c>
      <c r="E5" s="107">
        <v>0.66666666666666663</v>
      </c>
      <c r="F5" s="107">
        <v>0.8125</v>
      </c>
      <c r="G5" s="77">
        <f t="shared" si="1"/>
        <v>0.14583333333333337</v>
      </c>
      <c r="H5" s="77">
        <f t="shared" si="2"/>
        <v>0.14583333333333337</v>
      </c>
      <c r="I5" s="77">
        <f t="shared" ref="I5:I12" si="4">SUM(I4+H5)</f>
        <v>0.68750000000000011</v>
      </c>
      <c r="J5" s="54"/>
      <c r="K5" s="69" t="s">
        <v>19</v>
      </c>
      <c r="L5" s="57">
        <f>SUM(H5:H11)</f>
        <v>0.97916666666666685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106">
        <v>0</v>
      </c>
      <c r="C6" s="106">
        <v>0</v>
      </c>
      <c r="D6" s="77">
        <f t="shared" si="3"/>
        <v>0</v>
      </c>
      <c r="E6" s="107">
        <v>0.66666666666666663</v>
      </c>
      <c r="F6" s="107">
        <v>0.8125</v>
      </c>
      <c r="G6" s="77">
        <f t="shared" si="1"/>
        <v>0.14583333333333337</v>
      </c>
      <c r="H6" s="77">
        <f t="shared" si="2"/>
        <v>0.14583333333333337</v>
      </c>
      <c r="I6" s="77">
        <f t="shared" si="4"/>
        <v>0.83333333333333348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106">
        <v>0</v>
      </c>
      <c r="C7" s="106">
        <v>0</v>
      </c>
      <c r="D7" s="77">
        <f t="shared" si="3"/>
        <v>0</v>
      </c>
      <c r="E7" s="107">
        <v>0.66666666666666663</v>
      </c>
      <c r="F7" s="107">
        <v>0.8125</v>
      </c>
      <c r="G7" s="77">
        <f t="shared" si="1"/>
        <v>0.14583333333333337</v>
      </c>
      <c r="H7" s="77">
        <f t="shared" si="2"/>
        <v>0.14583333333333337</v>
      </c>
      <c r="I7" s="77">
        <f t="shared" si="4"/>
        <v>0.97916666666666685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88">
        <v>0</v>
      </c>
      <c r="C8" s="88">
        <v>0</v>
      </c>
      <c r="D8" s="77">
        <f t="shared" si="3"/>
        <v>0</v>
      </c>
      <c r="E8" s="89">
        <v>0</v>
      </c>
      <c r="F8" s="89">
        <v>0</v>
      </c>
      <c r="G8" s="77">
        <f t="shared" si="1"/>
        <v>0</v>
      </c>
      <c r="H8" s="77">
        <f t="shared" si="2"/>
        <v>0</v>
      </c>
      <c r="I8" s="77">
        <f t="shared" si="4"/>
        <v>0.97916666666666685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106">
        <v>0.29166666666666669</v>
      </c>
      <c r="C9" s="94">
        <v>0.54166666666666663</v>
      </c>
      <c r="D9" s="77">
        <f t="shared" ref="D9:D33" si="5">SUM(C9-B9)</f>
        <v>0.24999999999999994</v>
      </c>
      <c r="E9" s="107">
        <v>0.66666666666666663</v>
      </c>
      <c r="F9" s="107">
        <v>0.8125</v>
      </c>
      <c r="G9" s="77">
        <f t="shared" si="1"/>
        <v>0.14583333333333337</v>
      </c>
      <c r="H9" s="77">
        <f t="shared" si="2"/>
        <v>0.39583333333333331</v>
      </c>
      <c r="I9" s="77">
        <f t="shared" si="4"/>
        <v>1.3750000000000002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106">
        <v>0</v>
      </c>
      <c r="C10" s="106">
        <v>0</v>
      </c>
      <c r="D10" s="77">
        <f t="shared" si="5"/>
        <v>0</v>
      </c>
      <c r="E10" s="107">
        <v>0.66666666666666663</v>
      </c>
      <c r="F10" s="107">
        <v>0.8125</v>
      </c>
      <c r="G10" s="77">
        <f t="shared" si="1"/>
        <v>0.14583333333333337</v>
      </c>
      <c r="H10" s="77">
        <f t="shared" si="2"/>
        <v>0.14583333333333337</v>
      </c>
      <c r="I10" s="77">
        <f t="shared" si="4"/>
        <v>1.5208333333333335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108">
        <v>0</v>
      </c>
      <c r="C11" s="108">
        <v>0</v>
      </c>
      <c r="D11" s="77">
        <f t="shared" si="5"/>
        <v>0</v>
      </c>
      <c r="E11" s="102">
        <v>0</v>
      </c>
      <c r="F11" s="102">
        <v>0</v>
      </c>
      <c r="G11" s="77">
        <f t="shared" si="1"/>
        <v>0</v>
      </c>
      <c r="H11" s="77">
        <f t="shared" si="2"/>
        <v>0</v>
      </c>
      <c r="I11" s="77">
        <f t="shared" si="4"/>
        <v>1.5208333333333335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106">
        <v>0</v>
      </c>
      <c r="C12" s="106">
        <v>0</v>
      </c>
      <c r="D12" s="77">
        <f t="shared" si="5"/>
        <v>0</v>
      </c>
      <c r="E12" s="107">
        <v>0.66666666666666663</v>
      </c>
      <c r="F12" s="107">
        <v>0.8125</v>
      </c>
      <c r="G12" s="77">
        <f t="shared" si="1"/>
        <v>0.14583333333333337</v>
      </c>
      <c r="H12" s="77">
        <f t="shared" si="2"/>
        <v>0.14583333333333337</v>
      </c>
      <c r="I12" s="77">
        <f t="shared" si="4"/>
        <v>1.666666666666667</v>
      </c>
      <c r="J12" s="54"/>
      <c r="K12" s="69" t="s">
        <v>20</v>
      </c>
      <c r="L12" s="57">
        <f>SUM(H12:H18)</f>
        <v>1.3750000000000002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106">
        <v>0</v>
      </c>
      <c r="C13" s="106">
        <v>0</v>
      </c>
      <c r="D13" s="77">
        <f t="shared" si="5"/>
        <v>0</v>
      </c>
      <c r="E13" s="107">
        <v>0.66666666666666663</v>
      </c>
      <c r="F13" s="107">
        <v>0.8125</v>
      </c>
      <c r="G13" s="77">
        <f t="shared" si="1"/>
        <v>0.14583333333333337</v>
      </c>
      <c r="H13" s="77">
        <f t="shared" si="2"/>
        <v>0.14583333333333337</v>
      </c>
      <c r="I13" s="77">
        <f>SUM(I12+H13)</f>
        <v>1.8125000000000004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106">
        <v>0</v>
      </c>
      <c r="C14" s="106">
        <v>0</v>
      </c>
      <c r="D14" s="77">
        <f t="shared" si="5"/>
        <v>0</v>
      </c>
      <c r="E14" s="107">
        <v>0.66666666666666663</v>
      </c>
      <c r="F14" s="107">
        <v>0.8125</v>
      </c>
      <c r="G14" s="77">
        <f t="shared" si="1"/>
        <v>0.14583333333333337</v>
      </c>
      <c r="H14" s="77">
        <f t="shared" si="2"/>
        <v>0.14583333333333337</v>
      </c>
      <c r="I14" s="77">
        <f t="shared" ref="I14:I33" si="6">SUM(I13+H14)</f>
        <v>1.9583333333333339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88">
        <v>0</v>
      </c>
      <c r="C15" s="88">
        <v>0</v>
      </c>
      <c r="D15" s="77">
        <f t="shared" si="5"/>
        <v>0</v>
      </c>
      <c r="E15" s="89">
        <v>0</v>
      </c>
      <c r="F15" s="89">
        <v>0</v>
      </c>
      <c r="G15" s="77">
        <f t="shared" si="1"/>
        <v>0</v>
      </c>
      <c r="H15" s="77">
        <f t="shared" si="2"/>
        <v>0</v>
      </c>
      <c r="I15" s="77">
        <f t="shared" si="6"/>
        <v>1.9583333333333339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106">
        <v>0.29166666666666669</v>
      </c>
      <c r="C16" s="94">
        <v>0.54166666666666663</v>
      </c>
      <c r="D16" s="77">
        <f t="shared" si="5"/>
        <v>0.24999999999999994</v>
      </c>
      <c r="E16" s="107">
        <v>0.66666666666666663</v>
      </c>
      <c r="F16" s="107">
        <v>0.8125</v>
      </c>
      <c r="G16" s="77">
        <f t="shared" si="1"/>
        <v>0.14583333333333337</v>
      </c>
      <c r="H16" s="77">
        <f t="shared" si="2"/>
        <v>0.39583333333333331</v>
      </c>
      <c r="I16" s="77">
        <f t="shared" si="6"/>
        <v>2.3541666666666674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106">
        <v>0</v>
      </c>
      <c r="C17" s="106">
        <v>0</v>
      </c>
      <c r="D17" s="77">
        <f t="shared" si="5"/>
        <v>0</v>
      </c>
      <c r="E17" s="107">
        <v>0.66666666666666663</v>
      </c>
      <c r="F17" s="107">
        <v>0.8125</v>
      </c>
      <c r="G17" s="77">
        <f t="shared" si="1"/>
        <v>0.14583333333333337</v>
      </c>
      <c r="H17" s="77">
        <f t="shared" si="2"/>
        <v>0.14583333333333337</v>
      </c>
      <c r="I17" s="77">
        <f t="shared" si="6"/>
        <v>2.5000000000000009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106">
        <v>0.29166666666666669</v>
      </c>
      <c r="C18" s="94">
        <v>0.54166666666666663</v>
      </c>
      <c r="D18" s="77">
        <f t="shared" si="5"/>
        <v>0.24999999999999994</v>
      </c>
      <c r="E18" s="107">
        <v>0.66666666666666663</v>
      </c>
      <c r="F18" s="107">
        <v>0.8125</v>
      </c>
      <c r="G18" s="77">
        <f t="shared" si="1"/>
        <v>0.14583333333333337</v>
      </c>
      <c r="H18" s="77">
        <f t="shared" si="2"/>
        <v>0.39583333333333331</v>
      </c>
      <c r="I18" s="77">
        <f t="shared" si="6"/>
        <v>2.8958333333333344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106">
        <v>0</v>
      </c>
      <c r="C19" s="106">
        <v>0</v>
      </c>
      <c r="D19" s="77">
        <f t="shared" si="5"/>
        <v>0</v>
      </c>
      <c r="E19" s="107">
        <v>0.66666666666666663</v>
      </c>
      <c r="F19" s="107">
        <v>0.8125</v>
      </c>
      <c r="G19" s="77">
        <f t="shared" si="1"/>
        <v>0.14583333333333337</v>
      </c>
      <c r="H19" s="77">
        <f t="shared" si="2"/>
        <v>0.14583333333333337</v>
      </c>
      <c r="I19" s="77">
        <f t="shared" si="6"/>
        <v>3.0416666666666679</v>
      </c>
      <c r="J19" s="54"/>
      <c r="K19" s="69" t="s">
        <v>21</v>
      </c>
      <c r="L19" s="57">
        <f>SUM(H19:H25)</f>
        <v>1.3333333333333335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106">
        <v>0</v>
      </c>
      <c r="C20" s="106">
        <v>0</v>
      </c>
      <c r="D20" s="77">
        <f t="shared" si="5"/>
        <v>0</v>
      </c>
      <c r="E20" s="107">
        <v>0.66666666666666663</v>
      </c>
      <c r="F20" s="107">
        <v>0.8125</v>
      </c>
      <c r="G20" s="77">
        <f t="shared" si="1"/>
        <v>0.14583333333333337</v>
      </c>
      <c r="H20" s="77">
        <f t="shared" si="2"/>
        <v>0.14583333333333337</v>
      </c>
      <c r="I20" s="77">
        <f t="shared" si="6"/>
        <v>3.1875000000000013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106">
        <v>0</v>
      </c>
      <c r="C21" s="106">
        <v>0</v>
      </c>
      <c r="D21" s="77">
        <f t="shared" si="5"/>
        <v>0</v>
      </c>
      <c r="E21" s="107">
        <v>0.66666666666666663</v>
      </c>
      <c r="F21" s="107">
        <v>0.8125</v>
      </c>
      <c r="G21" s="77">
        <f t="shared" si="1"/>
        <v>0.14583333333333337</v>
      </c>
      <c r="H21" s="77">
        <f t="shared" si="2"/>
        <v>0.14583333333333337</v>
      </c>
      <c r="I21" s="77">
        <f t="shared" si="6"/>
        <v>3.3333333333333348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89">
        <v>0</v>
      </c>
      <c r="C22" s="89">
        <v>0</v>
      </c>
      <c r="D22" s="77">
        <f t="shared" si="5"/>
        <v>0</v>
      </c>
      <c r="E22" s="89">
        <v>0</v>
      </c>
      <c r="F22" s="89">
        <v>0</v>
      </c>
      <c r="G22" s="77">
        <f t="shared" si="1"/>
        <v>0</v>
      </c>
      <c r="H22" s="77">
        <f t="shared" si="2"/>
        <v>0</v>
      </c>
      <c r="I22" s="77">
        <f t="shared" si="6"/>
        <v>3.3333333333333348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107">
        <v>0.3125</v>
      </c>
      <c r="C23" s="95">
        <v>0.54166666666666663</v>
      </c>
      <c r="D23" s="77">
        <f t="shared" si="5"/>
        <v>0.22916666666666663</v>
      </c>
      <c r="E23" s="107">
        <v>0.66666666666666663</v>
      </c>
      <c r="F23" s="107">
        <v>0.8125</v>
      </c>
      <c r="G23" s="77">
        <f t="shared" si="1"/>
        <v>0.14583333333333337</v>
      </c>
      <c r="H23" s="77">
        <f t="shared" si="2"/>
        <v>0.375</v>
      </c>
      <c r="I23" s="77">
        <f t="shared" si="6"/>
        <v>3.7083333333333348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107">
        <v>0</v>
      </c>
      <c r="C24" s="107">
        <v>0</v>
      </c>
      <c r="D24" s="77">
        <f t="shared" si="5"/>
        <v>0</v>
      </c>
      <c r="E24" s="107">
        <v>0.66666666666666663</v>
      </c>
      <c r="F24" s="107">
        <v>0.8125</v>
      </c>
      <c r="G24" s="77">
        <f t="shared" si="1"/>
        <v>0.14583333333333337</v>
      </c>
      <c r="H24" s="77">
        <f t="shared" si="2"/>
        <v>0.14583333333333337</v>
      </c>
      <c r="I24" s="77">
        <f t="shared" si="6"/>
        <v>3.8541666666666683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107">
        <v>0.3125</v>
      </c>
      <c r="C25" s="95">
        <v>0.54166666666666663</v>
      </c>
      <c r="D25" s="77">
        <f t="shared" si="5"/>
        <v>0.22916666666666663</v>
      </c>
      <c r="E25" s="107">
        <v>0.66666666666666663</v>
      </c>
      <c r="F25" s="107">
        <v>0.8125</v>
      </c>
      <c r="G25" s="77">
        <f t="shared" si="1"/>
        <v>0.14583333333333337</v>
      </c>
      <c r="H25" s="77">
        <f t="shared" si="2"/>
        <v>0.375</v>
      </c>
      <c r="I25" s="77">
        <f t="shared" si="6"/>
        <v>4.2291666666666679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107">
        <v>0</v>
      </c>
      <c r="C26" s="107">
        <v>0</v>
      </c>
      <c r="D26" s="77">
        <f t="shared" si="5"/>
        <v>0</v>
      </c>
      <c r="E26" s="107">
        <v>0.66666666666666663</v>
      </c>
      <c r="F26" s="107">
        <v>0.8125</v>
      </c>
      <c r="G26" s="77">
        <f t="shared" si="1"/>
        <v>0.14583333333333337</v>
      </c>
      <c r="H26" s="77">
        <f t="shared" si="2"/>
        <v>0.14583333333333337</v>
      </c>
      <c r="I26" s="77">
        <f t="shared" si="6"/>
        <v>4.3750000000000009</v>
      </c>
      <c r="J26" s="54"/>
      <c r="K26" s="69" t="s">
        <v>22</v>
      </c>
      <c r="L26" s="57">
        <f>SUM(H26:H32)</f>
        <v>0.66666666666666674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107">
        <v>0</v>
      </c>
      <c r="C27" s="107">
        <v>0</v>
      </c>
      <c r="D27" s="77">
        <f t="shared" si="5"/>
        <v>0</v>
      </c>
      <c r="E27" s="107">
        <v>0.66666666666666663</v>
      </c>
      <c r="F27" s="107">
        <v>0.8125</v>
      </c>
      <c r="G27" s="77">
        <f t="shared" si="1"/>
        <v>0.14583333333333337</v>
      </c>
      <c r="H27" s="77">
        <f t="shared" si="2"/>
        <v>0.14583333333333337</v>
      </c>
      <c r="I27" s="77">
        <f t="shared" si="6"/>
        <v>4.5208333333333339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107">
        <v>0</v>
      </c>
      <c r="C28" s="107">
        <v>0</v>
      </c>
      <c r="D28" s="77">
        <f t="shared" si="5"/>
        <v>0</v>
      </c>
      <c r="E28" s="107">
        <v>0.66666666666666663</v>
      </c>
      <c r="F28" s="107">
        <v>0.8125</v>
      </c>
      <c r="G28" s="77">
        <f t="shared" si="1"/>
        <v>0.14583333333333337</v>
      </c>
      <c r="H28" s="77">
        <f t="shared" si="2"/>
        <v>0.14583333333333337</v>
      </c>
      <c r="I28" s="78">
        <f t="shared" si="6"/>
        <v>4.666666666666667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89">
        <v>0</v>
      </c>
      <c r="C29" s="89">
        <v>0</v>
      </c>
      <c r="D29" s="77">
        <f t="shared" si="5"/>
        <v>0</v>
      </c>
      <c r="E29" s="89">
        <v>0</v>
      </c>
      <c r="F29" s="89">
        <v>0</v>
      </c>
      <c r="G29" s="77">
        <f t="shared" si="1"/>
        <v>0</v>
      </c>
      <c r="H29" s="77">
        <f t="shared" si="2"/>
        <v>0</v>
      </c>
      <c r="I29" s="77">
        <f t="shared" si="6"/>
        <v>4.666666666666667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89">
        <v>0</v>
      </c>
      <c r="C30" s="89">
        <v>0</v>
      </c>
      <c r="D30" s="77">
        <f t="shared" si="5"/>
        <v>0</v>
      </c>
      <c r="E30" s="89">
        <v>0</v>
      </c>
      <c r="F30" s="89">
        <v>0</v>
      </c>
      <c r="G30" s="77">
        <f t="shared" si="1"/>
        <v>0</v>
      </c>
      <c r="H30" s="77">
        <f t="shared" si="2"/>
        <v>0</v>
      </c>
      <c r="I30" s="77">
        <f t="shared" si="6"/>
        <v>4.666666666666667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107">
        <v>0.3125</v>
      </c>
      <c r="C31" s="95">
        <v>0.54166666666666663</v>
      </c>
      <c r="D31" s="77">
        <f t="shared" si="5"/>
        <v>0.22916666666666663</v>
      </c>
      <c r="E31" s="89">
        <v>0</v>
      </c>
      <c r="F31" s="89">
        <v>0</v>
      </c>
      <c r="G31" s="77">
        <f t="shared" si="1"/>
        <v>0</v>
      </c>
      <c r="H31" s="77">
        <f t="shared" si="2"/>
        <v>0.22916666666666663</v>
      </c>
      <c r="I31" s="77">
        <f t="shared" si="6"/>
        <v>4.8958333333333339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89">
        <v>0</v>
      </c>
      <c r="C32" s="89">
        <v>0</v>
      </c>
      <c r="D32" s="77">
        <f t="shared" si="5"/>
        <v>0</v>
      </c>
      <c r="E32" s="89">
        <v>0</v>
      </c>
      <c r="F32" s="89">
        <v>0</v>
      </c>
      <c r="G32" s="77">
        <f t="shared" si="1"/>
        <v>0</v>
      </c>
      <c r="H32" s="77">
        <f t="shared" si="2"/>
        <v>0</v>
      </c>
      <c r="I32" s="77">
        <f t="shared" si="6"/>
        <v>4.8958333333333339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 t="shared" si="6"/>
        <v>4.8958333333333339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60">
        <v>151.66999999999999</v>
      </c>
      <c r="C34" s="61"/>
      <c r="D34" s="61"/>
      <c r="E34" s="62"/>
      <c r="F34" s="59"/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60"/>
      <c r="C35" s="76"/>
      <c r="D35" s="61"/>
      <c r="E35" s="61"/>
      <c r="F35" s="59"/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60">
        <f>SUM(B34-B37)</f>
        <v>151.66999999999999</v>
      </c>
      <c r="C36" s="64"/>
      <c r="D36" s="64">
        <f>SUM(D34:D35)</f>
        <v>0</v>
      </c>
      <c r="E36" s="59"/>
      <c r="F36" s="59"/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-151.66999999999999</v>
      </c>
      <c r="F37" s="59">
        <v>13</v>
      </c>
      <c r="G37" s="66">
        <f>SUM(F37*E37)</f>
        <v>-1971.7099999999998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0.95833333333333315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5666-0ECA-4780-AA3B-17C55461848A}">
  <sheetPr codeName="Feuil6"/>
  <dimension ref="A1:R39"/>
  <sheetViews>
    <sheetView workbookViewId="0">
      <selection activeCell="C35" sqref="C35"/>
    </sheetView>
  </sheetViews>
  <sheetFormatPr baseColWidth="10" defaultRowHeight="12.75" x14ac:dyDescent="0.2"/>
  <cols>
    <col min="1" max="1" width="19.28515625" bestFit="1" customWidth="1"/>
    <col min="2" max="2" width="8.85546875" bestFit="1" customWidth="1"/>
    <col min="3" max="3" width="12.42578125" bestFit="1" customWidth="1"/>
    <col min="4" max="4" width="12.7109375" bestFit="1" customWidth="1"/>
    <col min="5" max="6" width="9.5703125" bestFit="1" customWidth="1"/>
    <col min="7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  <col min="18" max="18" width="3" bestFit="1" customWidth="1"/>
  </cols>
  <sheetData>
    <row r="1" spans="1:18" ht="20.25" x14ac:dyDescent="0.3">
      <c r="A1" s="46" t="s">
        <v>0</v>
      </c>
      <c r="B1" s="47" t="s">
        <v>32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106">
        <v>0</v>
      </c>
      <c r="C3" s="106">
        <v>0</v>
      </c>
      <c r="D3" s="77">
        <f t="shared" ref="D3" si="0">SUM(C3-B3)</f>
        <v>0</v>
      </c>
      <c r="E3" s="102">
        <v>0</v>
      </c>
      <c r="F3" s="102">
        <v>0</v>
      </c>
      <c r="G3" s="77">
        <f t="shared" ref="G3:G33" si="1">SUM(F3-E3)</f>
        <v>0</v>
      </c>
      <c r="H3" s="77">
        <f t="shared" ref="H3:H33" si="2">SUM(G3,D3)</f>
        <v>0</v>
      </c>
      <c r="I3" s="77">
        <f>SUM(H3)</f>
        <v>0</v>
      </c>
      <c r="J3" s="54"/>
      <c r="K3" s="69" t="s">
        <v>18</v>
      </c>
      <c r="L3" s="57">
        <f>SUM(H3:H4)</f>
        <v>0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106">
        <v>0</v>
      </c>
      <c r="C4" s="106">
        <v>0</v>
      </c>
      <c r="D4" s="77">
        <f t="shared" ref="D4:D8" si="3">SUM(C4-B4)</f>
        <v>0</v>
      </c>
      <c r="E4" s="102">
        <v>0</v>
      </c>
      <c r="F4" s="102">
        <v>0</v>
      </c>
      <c r="G4" s="77">
        <f t="shared" si="1"/>
        <v>0</v>
      </c>
      <c r="H4" s="77">
        <f t="shared" si="2"/>
        <v>0</v>
      </c>
      <c r="I4" s="77">
        <f>SUM(I3+H4)</f>
        <v>0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108">
        <v>0</v>
      </c>
      <c r="C5" s="108">
        <v>0</v>
      </c>
      <c r="D5" s="77">
        <f t="shared" si="3"/>
        <v>0</v>
      </c>
      <c r="E5" s="102">
        <v>0</v>
      </c>
      <c r="F5" s="102">
        <v>0</v>
      </c>
      <c r="G5" s="77">
        <f t="shared" si="1"/>
        <v>0</v>
      </c>
      <c r="H5" s="77">
        <f t="shared" si="2"/>
        <v>0</v>
      </c>
      <c r="I5" s="77">
        <f t="shared" ref="I5:I12" si="4">SUM(I4+H5)</f>
        <v>0</v>
      </c>
      <c r="J5" s="54"/>
      <c r="K5" s="69" t="s">
        <v>19</v>
      </c>
      <c r="L5" s="57">
        <f>SUM(H5:H11)</f>
        <v>0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108">
        <v>0</v>
      </c>
      <c r="C6" s="108">
        <v>0</v>
      </c>
      <c r="D6" s="77">
        <f t="shared" si="3"/>
        <v>0</v>
      </c>
      <c r="E6" s="102">
        <v>0</v>
      </c>
      <c r="F6" s="102">
        <v>0</v>
      </c>
      <c r="G6" s="77">
        <f t="shared" si="1"/>
        <v>0</v>
      </c>
      <c r="H6" s="77">
        <f t="shared" si="2"/>
        <v>0</v>
      </c>
      <c r="I6" s="77">
        <f t="shared" si="4"/>
        <v>0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108">
        <v>0</v>
      </c>
      <c r="C7" s="108">
        <v>0</v>
      </c>
      <c r="D7" s="77">
        <f t="shared" si="3"/>
        <v>0</v>
      </c>
      <c r="E7" s="102">
        <v>0</v>
      </c>
      <c r="F7" s="102">
        <v>0</v>
      </c>
      <c r="G7" s="77">
        <f t="shared" si="1"/>
        <v>0</v>
      </c>
      <c r="H7" s="77">
        <f t="shared" si="2"/>
        <v>0</v>
      </c>
      <c r="I7" s="77">
        <f t="shared" si="4"/>
        <v>0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88">
        <v>0</v>
      </c>
      <c r="C8" s="88">
        <v>0</v>
      </c>
      <c r="D8" s="77">
        <f t="shared" si="3"/>
        <v>0</v>
      </c>
      <c r="E8" s="102">
        <v>0</v>
      </c>
      <c r="F8" s="102">
        <v>0</v>
      </c>
      <c r="G8" s="77">
        <f t="shared" si="1"/>
        <v>0</v>
      </c>
      <c r="H8" s="77">
        <f t="shared" si="2"/>
        <v>0</v>
      </c>
      <c r="I8" s="77">
        <f t="shared" si="4"/>
        <v>0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106">
        <v>0</v>
      </c>
      <c r="C9" s="106">
        <v>0</v>
      </c>
      <c r="D9" s="77">
        <f t="shared" ref="D9:D33" si="5">SUM(C9-B9)</f>
        <v>0</v>
      </c>
      <c r="E9" s="102">
        <v>0</v>
      </c>
      <c r="F9" s="102">
        <v>0</v>
      </c>
      <c r="G9" s="77">
        <f t="shared" si="1"/>
        <v>0</v>
      </c>
      <c r="H9" s="77">
        <f t="shared" si="2"/>
        <v>0</v>
      </c>
      <c r="I9" s="77">
        <f t="shared" si="4"/>
        <v>0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108">
        <v>0</v>
      </c>
      <c r="C10" s="108">
        <v>0</v>
      </c>
      <c r="D10" s="77">
        <f t="shared" si="5"/>
        <v>0</v>
      </c>
      <c r="E10" s="102">
        <v>0</v>
      </c>
      <c r="F10" s="102">
        <v>0</v>
      </c>
      <c r="G10" s="77">
        <f t="shared" si="1"/>
        <v>0</v>
      </c>
      <c r="H10" s="77">
        <f t="shared" si="2"/>
        <v>0</v>
      </c>
      <c r="I10" s="77">
        <f t="shared" si="4"/>
        <v>0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108">
        <v>0</v>
      </c>
      <c r="C11" s="108">
        <v>0</v>
      </c>
      <c r="D11" s="77">
        <f t="shared" si="5"/>
        <v>0</v>
      </c>
      <c r="E11" s="102">
        <v>0</v>
      </c>
      <c r="F11" s="102">
        <v>0</v>
      </c>
      <c r="G11" s="77">
        <f t="shared" si="1"/>
        <v>0</v>
      </c>
      <c r="H11" s="77">
        <f t="shared" si="2"/>
        <v>0</v>
      </c>
      <c r="I11" s="77">
        <f t="shared" si="4"/>
        <v>0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108">
        <v>0</v>
      </c>
      <c r="C12" s="108">
        <v>0</v>
      </c>
      <c r="D12" s="77">
        <f t="shared" si="5"/>
        <v>0</v>
      </c>
      <c r="E12" s="102">
        <v>0</v>
      </c>
      <c r="F12" s="102">
        <v>0</v>
      </c>
      <c r="G12" s="77">
        <f t="shared" si="1"/>
        <v>0</v>
      </c>
      <c r="H12" s="77">
        <f t="shared" si="2"/>
        <v>0</v>
      </c>
      <c r="I12" s="77">
        <f t="shared" si="4"/>
        <v>0</v>
      </c>
      <c r="J12" s="54"/>
      <c r="K12" s="69" t="s">
        <v>20</v>
      </c>
      <c r="L12" s="57">
        <f>SUM(H12:H18)</f>
        <v>0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108">
        <v>0</v>
      </c>
      <c r="C13" s="108">
        <v>0</v>
      </c>
      <c r="D13" s="77">
        <f t="shared" si="5"/>
        <v>0</v>
      </c>
      <c r="E13" s="102">
        <v>0</v>
      </c>
      <c r="F13" s="102">
        <v>0</v>
      </c>
      <c r="G13" s="77">
        <f t="shared" si="1"/>
        <v>0</v>
      </c>
      <c r="H13" s="77">
        <f t="shared" si="2"/>
        <v>0</v>
      </c>
      <c r="I13" s="77">
        <f>SUM(I12+H13)</f>
        <v>0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108">
        <v>0</v>
      </c>
      <c r="C14" s="108">
        <v>0</v>
      </c>
      <c r="D14" s="77">
        <f t="shared" si="5"/>
        <v>0</v>
      </c>
      <c r="E14" s="102">
        <v>0</v>
      </c>
      <c r="F14" s="102">
        <v>0</v>
      </c>
      <c r="G14" s="77">
        <f t="shared" si="1"/>
        <v>0</v>
      </c>
      <c r="H14" s="77">
        <f t="shared" si="2"/>
        <v>0</v>
      </c>
      <c r="I14" s="77">
        <f t="shared" ref="I14:I33" si="6">SUM(I13+H14)</f>
        <v>0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88">
        <v>0</v>
      </c>
      <c r="C15" s="88">
        <v>0</v>
      </c>
      <c r="D15" s="77">
        <f t="shared" si="5"/>
        <v>0</v>
      </c>
      <c r="E15" s="102">
        <v>0</v>
      </c>
      <c r="F15" s="102">
        <v>0</v>
      </c>
      <c r="G15" s="77">
        <f t="shared" si="1"/>
        <v>0</v>
      </c>
      <c r="H15" s="77">
        <f t="shared" si="2"/>
        <v>0</v>
      </c>
      <c r="I15" s="77">
        <f t="shared" si="6"/>
        <v>0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106">
        <v>0</v>
      </c>
      <c r="C16" s="106">
        <v>0</v>
      </c>
      <c r="D16" s="77">
        <f t="shared" si="5"/>
        <v>0</v>
      </c>
      <c r="E16" s="102">
        <v>0</v>
      </c>
      <c r="F16" s="102">
        <v>0</v>
      </c>
      <c r="G16" s="77">
        <f t="shared" si="1"/>
        <v>0</v>
      </c>
      <c r="H16" s="77">
        <f t="shared" si="2"/>
        <v>0</v>
      </c>
      <c r="I16" s="77">
        <f t="shared" si="6"/>
        <v>0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108">
        <v>0</v>
      </c>
      <c r="C17" s="108">
        <v>0</v>
      </c>
      <c r="D17" s="77">
        <f t="shared" si="5"/>
        <v>0</v>
      </c>
      <c r="E17" s="89">
        <v>0</v>
      </c>
      <c r="F17" s="89">
        <v>0</v>
      </c>
      <c r="G17" s="77">
        <f t="shared" si="1"/>
        <v>0</v>
      </c>
      <c r="H17" s="77">
        <f t="shared" si="2"/>
        <v>0</v>
      </c>
      <c r="I17" s="77">
        <f t="shared" si="6"/>
        <v>0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106">
        <v>0</v>
      </c>
      <c r="C18" s="106">
        <v>0</v>
      </c>
      <c r="D18" s="77">
        <f t="shared" si="5"/>
        <v>0</v>
      </c>
      <c r="E18" s="102">
        <v>0</v>
      </c>
      <c r="F18" s="102">
        <v>0</v>
      </c>
      <c r="G18" s="77">
        <f t="shared" si="1"/>
        <v>0</v>
      </c>
      <c r="H18" s="77">
        <f t="shared" si="2"/>
        <v>0</v>
      </c>
      <c r="I18" s="77">
        <f t="shared" si="6"/>
        <v>0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108">
        <v>0</v>
      </c>
      <c r="C19" s="108">
        <v>0</v>
      </c>
      <c r="D19" s="77">
        <f t="shared" si="5"/>
        <v>0</v>
      </c>
      <c r="E19" s="102">
        <v>0</v>
      </c>
      <c r="F19" s="102">
        <v>0</v>
      </c>
      <c r="G19" s="77">
        <f t="shared" si="1"/>
        <v>0</v>
      </c>
      <c r="H19" s="77">
        <f t="shared" si="2"/>
        <v>0</v>
      </c>
      <c r="I19" s="77">
        <f t="shared" si="6"/>
        <v>0</v>
      </c>
      <c r="J19" s="54"/>
      <c r="K19" s="69" t="s">
        <v>21</v>
      </c>
      <c r="L19" s="57">
        <f>SUM(H19:H25)</f>
        <v>0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108">
        <v>0</v>
      </c>
      <c r="C20" s="108">
        <v>0</v>
      </c>
      <c r="D20" s="77">
        <f t="shared" si="5"/>
        <v>0</v>
      </c>
      <c r="E20" s="102">
        <v>0</v>
      </c>
      <c r="F20" s="102">
        <v>0</v>
      </c>
      <c r="G20" s="77">
        <f t="shared" si="1"/>
        <v>0</v>
      </c>
      <c r="H20" s="77">
        <f t="shared" si="2"/>
        <v>0</v>
      </c>
      <c r="I20" s="77">
        <f t="shared" si="6"/>
        <v>0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108">
        <v>0</v>
      </c>
      <c r="C21" s="108">
        <v>0</v>
      </c>
      <c r="D21" s="77">
        <f t="shared" si="5"/>
        <v>0</v>
      </c>
      <c r="E21" s="109">
        <v>0</v>
      </c>
      <c r="F21" s="109">
        <v>0</v>
      </c>
      <c r="G21" s="77">
        <f t="shared" si="1"/>
        <v>0</v>
      </c>
      <c r="H21" s="77">
        <f t="shared" si="2"/>
        <v>0</v>
      </c>
      <c r="I21" s="77">
        <f t="shared" si="6"/>
        <v>0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89">
        <v>0</v>
      </c>
      <c r="C22" s="89">
        <v>0</v>
      </c>
      <c r="D22" s="77">
        <f t="shared" si="5"/>
        <v>0</v>
      </c>
      <c r="E22" s="102">
        <v>0</v>
      </c>
      <c r="F22" s="102">
        <v>0</v>
      </c>
      <c r="G22" s="77">
        <f t="shared" si="1"/>
        <v>0</v>
      </c>
      <c r="H22" s="77">
        <f t="shared" si="2"/>
        <v>0</v>
      </c>
      <c r="I22" s="77">
        <f t="shared" si="6"/>
        <v>0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107">
        <v>0</v>
      </c>
      <c r="C23" s="107">
        <v>0</v>
      </c>
      <c r="D23" s="77">
        <f t="shared" si="5"/>
        <v>0</v>
      </c>
      <c r="E23" s="102">
        <v>0</v>
      </c>
      <c r="F23" s="102">
        <v>0</v>
      </c>
      <c r="G23" s="77">
        <f t="shared" si="1"/>
        <v>0</v>
      </c>
      <c r="H23" s="77">
        <f t="shared" si="2"/>
        <v>0</v>
      </c>
      <c r="I23" s="77">
        <f t="shared" si="6"/>
        <v>0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102">
        <v>0</v>
      </c>
      <c r="C24" s="102">
        <v>0</v>
      </c>
      <c r="D24" s="77">
        <f t="shared" si="5"/>
        <v>0</v>
      </c>
      <c r="E24" s="102">
        <v>0</v>
      </c>
      <c r="F24" s="102">
        <v>0</v>
      </c>
      <c r="G24" s="77">
        <f t="shared" si="1"/>
        <v>0</v>
      </c>
      <c r="H24" s="77">
        <f t="shared" si="2"/>
        <v>0</v>
      </c>
      <c r="I24" s="77">
        <f t="shared" si="6"/>
        <v>0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107">
        <v>0</v>
      </c>
      <c r="C25" s="107">
        <v>0</v>
      </c>
      <c r="D25" s="77">
        <f t="shared" si="5"/>
        <v>0</v>
      </c>
      <c r="E25" s="89">
        <v>0</v>
      </c>
      <c r="F25" s="89">
        <v>0</v>
      </c>
      <c r="G25" s="77">
        <f t="shared" si="1"/>
        <v>0</v>
      </c>
      <c r="H25" s="77">
        <f t="shared" si="2"/>
        <v>0</v>
      </c>
      <c r="I25" s="77">
        <f t="shared" si="6"/>
        <v>0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102">
        <v>0</v>
      </c>
      <c r="C26" s="102">
        <v>0</v>
      </c>
      <c r="D26" s="77">
        <f t="shared" si="5"/>
        <v>0</v>
      </c>
      <c r="E26" s="102">
        <v>0</v>
      </c>
      <c r="F26" s="102">
        <v>0</v>
      </c>
      <c r="G26" s="77">
        <f t="shared" si="1"/>
        <v>0</v>
      </c>
      <c r="H26" s="77">
        <f t="shared" si="2"/>
        <v>0</v>
      </c>
      <c r="I26" s="77">
        <f t="shared" si="6"/>
        <v>0</v>
      </c>
      <c r="J26" s="54"/>
      <c r="K26" s="69" t="s">
        <v>22</v>
      </c>
      <c r="L26" s="57">
        <f>SUM(H26:H32)</f>
        <v>1.5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102">
        <v>0</v>
      </c>
      <c r="C27" s="102">
        <v>0</v>
      </c>
      <c r="D27" s="77">
        <f t="shared" si="5"/>
        <v>0</v>
      </c>
      <c r="E27" s="102">
        <v>0</v>
      </c>
      <c r="F27" s="102">
        <v>0</v>
      </c>
      <c r="G27" s="77">
        <f t="shared" si="1"/>
        <v>0</v>
      </c>
      <c r="H27" s="77">
        <f t="shared" si="2"/>
        <v>0</v>
      </c>
      <c r="I27" s="77">
        <f t="shared" si="6"/>
        <v>0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102">
        <v>0</v>
      </c>
      <c r="C28" s="102">
        <v>0</v>
      </c>
      <c r="D28" s="77">
        <f t="shared" si="5"/>
        <v>0</v>
      </c>
      <c r="E28" s="102">
        <v>0</v>
      </c>
      <c r="F28" s="102">
        <v>0</v>
      </c>
      <c r="G28" s="77">
        <f t="shared" si="1"/>
        <v>0</v>
      </c>
      <c r="H28" s="77">
        <f t="shared" si="2"/>
        <v>0</v>
      </c>
      <c r="I28" s="78">
        <f t="shared" si="6"/>
        <v>0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107">
        <v>0.3125</v>
      </c>
      <c r="C29" s="95">
        <v>0.54166666666666663</v>
      </c>
      <c r="D29" s="77">
        <f t="shared" si="5"/>
        <v>0.22916666666666663</v>
      </c>
      <c r="E29" s="107">
        <v>0.66666666666666663</v>
      </c>
      <c r="F29" s="107">
        <v>0.8125</v>
      </c>
      <c r="G29" s="77">
        <f t="shared" si="1"/>
        <v>0.14583333333333337</v>
      </c>
      <c r="H29" s="77">
        <f t="shared" si="2"/>
        <v>0.375</v>
      </c>
      <c r="I29" s="77">
        <f t="shared" si="6"/>
        <v>0.375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107">
        <v>0.3125</v>
      </c>
      <c r="C30" s="95">
        <v>0.54166666666666663</v>
      </c>
      <c r="D30" s="77">
        <f t="shared" si="5"/>
        <v>0.22916666666666663</v>
      </c>
      <c r="E30" s="107">
        <v>0.66666666666666663</v>
      </c>
      <c r="F30" s="107">
        <v>0.8125</v>
      </c>
      <c r="G30" s="77">
        <f t="shared" si="1"/>
        <v>0.14583333333333337</v>
      </c>
      <c r="H30" s="77">
        <f t="shared" si="2"/>
        <v>0.375</v>
      </c>
      <c r="I30" s="77">
        <f t="shared" si="6"/>
        <v>0.75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107">
        <v>0.3125</v>
      </c>
      <c r="C31" s="95">
        <v>0.54166666666666663</v>
      </c>
      <c r="D31" s="77">
        <f t="shared" si="5"/>
        <v>0.22916666666666663</v>
      </c>
      <c r="E31" s="107">
        <v>0.66666666666666663</v>
      </c>
      <c r="F31" s="107">
        <v>0.8125</v>
      </c>
      <c r="G31" s="77">
        <f t="shared" si="1"/>
        <v>0.14583333333333337</v>
      </c>
      <c r="H31" s="77">
        <f t="shared" si="2"/>
        <v>0.375</v>
      </c>
      <c r="I31" s="77">
        <f t="shared" si="6"/>
        <v>1.125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107">
        <v>0.3125</v>
      </c>
      <c r="C32" s="95">
        <v>0.54166666666666663</v>
      </c>
      <c r="D32" s="77">
        <f t="shared" si="5"/>
        <v>0.22916666666666663</v>
      </c>
      <c r="E32" s="107">
        <v>0.66666666666666663</v>
      </c>
      <c r="F32" s="107">
        <v>0.8125</v>
      </c>
      <c r="G32" s="77">
        <f t="shared" si="1"/>
        <v>0.14583333333333337</v>
      </c>
      <c r="H32" s="77">
        <f t="shared" si="2"/>
        <v>0.375</v>
      </c>
      <c r="I32" s="77">
        <f t="shared" si="6"/>
        <v>1.5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 t="shared" si="6"/>
        <v>1.5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60">
        <v>151.66999999999999</v>
      </c>
      <c r="C34" s="61"/>
      <c r="D34" s="61"/>
      <c r="E34" s="62"/>
      <c r="F34" s="59"/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60"/>
      <c r="C35" s="76"/>
      <c r="D35" s="61"/>
      <c r="E35" s="61"/>
      <c r="F35" s="59"/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60">
        <f>SUM(B34-B37)</f>
        <v>151.66999999999999</v>
      </c>
      <c r="C36" s="64"/>
      <c r="D36" s="64">
        <f>SUM(D34:D35)</f>
        <v>0</v>
      </c>
      <c r="E36" s="59"/>
      <c r="F36" s="59"/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-151.66999999999999</v>
      </c>
      <c r="F37" s="59">
        <v>13</v>
      </c>
      <c r="G37" s="66">
        <f>SUM(F37*E37)</f>
        <v>-1971.7099999999998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0.45833333333333326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457D-4668-4949-855D-F1BD1BAA18E7}">
  <sheetPr codeName="Feuil7"/>
  <dimension ref="A1:R39"/>
  <sheetViews>
    <sheetView workbookViewId="0">
      <selection activeCell="C35" sqref="C35"/>
    </sheetView>
  </sheetViews>
  <sheetFormatPr baseColWidth="10" defaultRowHeight="12.75" x14ac:dyDescent="0.2"/>
  <cols>
    <col min="1" max="1" width="19.28515625" bestFit="1" customWidth="1"/>
    <col min="2" max="2" width="8.85546875" bestFit="1" customWidth="1"/>
    <col min="3" max="3" width="12.42578125" bestFit="1" customWidth="1"/>
    <col min="4" max="4" width="12.7109375" bestFit="1" customWidth="1"/>
    <col min="5" max="6" width="9.5703125" bestFit="1" customWidth="1"/>
    <col min="7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  <col min="18" max="18" width="3" bestFit="1" customWidth="1"/>
  </cols>
  <sheetData>
    <row r="1" spans="1:18" ht="20.25" x14ac:dyDescent="0.3">
      <c r="A1" s="46" t="s">
        <v>0</v>
      </c>
      <c r="B1" s="47" t="s">
        <v>33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108">
        <v>0</v>
      </c>
      <c r="C3" s="108">
        <v>0</v>
      </c>
      <c r="D3" s="77">
        <f t="shared" ref="D3" si="0">SUM(C3-B3)</f>
        <v>0</v>
      </c>
      <c r="E3" s="102">
        <v>0.54166666666666663</v>
      </c>
      <c r="F3" s="102">
        <v>0.70833333333333337</v>
      </c>
      <c r="G3" s="77">
        <f t="shared" ref="G3:G33" si="1">SUM(F3-E3)</f>
        <v>0.16666666666666674</v>
      </c>
      <c r="H3" s="77">
        <f t="shared" ref="H3:H33" si="2">SUM(G3,D3)</f>
        <v>0.16666666666666674</v>
      </c>
      <c r="I3" s="77">
        <f>SUM(H3)</f>
        <v>0.16666666666666674</v>
      </c>
      <c r="J3" s="54"/>
      <c r="K3" s="69" t="s">
        <v>18</v>
      </c>
      <c r="L3" s="57">
        <f>SUM(H3:H4)</f>
        <v>0.39583333333333337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91">
        <v>0.3125</v>
      </c>
      <c r="C4" s="92">
        <v>0.54166666666666663</v>
      </c>
      <c r="D4" s="77">
        <f t="shared" ref="D4:D8" si="3">SUM(C4-B4)</f>
        <v>0.22916666666666663</v>
      </c>
      <c r="E4" s="102">
        <v>0</v>
      </c>
      <c r="F4" s="102">
        <v>0</v>
      </c>
      <c r="G4" s="77">
        <f t="shared" si="1"/>
        <v>0</v>
      </c>
      <c r="H4" s="77">
        <f t="shared" si="2"/>
        <v>0.22916666666666663</v>
      </c>
      <c r="I4" s="77">
        <f>SUM(I3+H4)</f>
        <v>0.39583333333333337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108">
        <v>0</v>
      </c>
      <c r="C5" s="108">
        <v>0</v>
      </c>
      <c r="D5" s="77">
        <f t="shared" si="3"/>
        <v>0</v>
      </c>
      <c r="E5" s="90">
        <v>0.66666666666666663</v>
      </c>
      <c r="F5" s="90">
        <v>0.8125</v>
      </c>
      <c r="G5" s="77">
        <f t="shared" si="1"/>
        <v>0.14583333333333337</v>
      </c>
      <c r="H5" s="77">
        <f t="shared" si="2"/>
        <v>0.14583333333333337</v>
      </c>
      <c r="I5" s="77">
        <f t="shared" ref="I5:I12" si="4">SUM(I4+H5)</f>
        <v>0.54166666666666674</v>
      </c>
      <c r="J5" s="54"/>
      <c r="K5" s="69" t="s">
        <v>19</v>
      </c>
      <c r="L5" s="57">
        <f>SUM(H5:H11)</f>
        <v>1.427083333333333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108">
        <v>0</v>
      </c>
      <c r="C6" s="108">
        <v>0</v>
      </c>
      <c r="D6" s="77">
        <f t="shared" si="3"/>
        <v>0</v>
      </c>
      <c r="E6" s="90">
        <v>0.66666666666666663</v>
      </c>
      <c r="F6" s="90">
        <v>0.8125</v>
      </c>
      <c r="G6" s="77">
        <f t="shared" si="1"/>
        <v>0.14583333333333337</v>
      </c>
      <c r="H6" s="77">
        <f t="shared" si="2"/>
        <v>0.14583333333333337</v>
      </c>
      <c r="I6" s="77">
        <f t="shared" si="4"/>
        <v>0.68750000000000011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108">
        <v>0</v>
      </c>
      <c r="C7" s="108">
        <v>0</v>
      </c>
      <c r="D7" s="77">
        <f t="shared" si="3"/>
        <v>0</v>
      </c>
      <c r="E7" s="102">
        <v>0.54166666666666663</v>
      </c>
      <c r="F7" s="102">
        <v>0.82291666666666663</v>
      </c>
      <c r="G7" s="77">
        <f t="shared" si="1"/>
        <v>0.28125</v>
      </c>
      <c r="H7" s="77">
        <f t="shared" si="2"/>
        <v>0.28125</v>
      </c>
      <c r="I7" s="77">
        <f t="shared" si="4"/>
        <v>0.96875000000000011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106">
        <v>0.29166666666666669</v>
      </c>
      <c r="C8" s="94">
        <v>0.54166666666666663</v>
      </c>
      <c r="D8" s="77">
        <f t="shared" si="3"/>
        <v>0.24999999999999994</v>
      </c>
      <c r="E8" s="107">
        <v>0.66666666666666663</v>
      </c>
      <c r="F8" s="107">
        <v>0.8125</v>
      </c>
      <c r="G8" s="77">
        <f t="shared" si="1"/>
        <v>0.14583333333333337</v>
      </c>
      <c r="H8" s="77">
        <f t="shared" si="2"/>
        <v>0.39583333333333331</v>
      </c>
      <c r="I8" s="77">
        <f t="shared" si="4"/>
        <v>1.3645833333333335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91">
        <v>0.3125</v>
      </c>
      <c r="C9" s="92">
        <v>0.54166666666666663</v>
      </c>
      <c r="D9" s="77">
        <f t="shared" ref="D9:D33" si="5">SUM(C9-B9)</f>
        <v>0.22916666666666663</v>
      </c>
      <c r="E9" s="102">
        <v>0</v>
      </c>
      <c r="F9" s="102">
        <v>0</v>
      </c>
      <c r="G9" s="77">
        <f t="shared" si="1"/>
        <v>0</v>
      </c>
      <c r="H9" s="77">
        <f t="shared" si="2"/>
        <v>0.22916666666666663</v>
      </c>
      <c r="I9" s="77">
        <f t="shared" si="4"/>
        <v>1.59375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91">
        <v>0.3125</v>
      </c>
      <c r="C10" s="92">
        <v>0.54166666666666663</v>
      </c>
      <c r="D10" s="77">
        <f t="shared" si="5"/>
        <v>0.22916666666666663</v>
      </c>
      <c r="E10" s="102">
        <v>0</v>
      </c>
      <c r="F10" s="102">
        <v>0</v>
      </c>
      <c r="G10" s="77">
        <f t="shared" si="1"/>
        <v>0</v>
      </c>
      <c r="H10" s="77">
        <f t="shared" si="2"/>
        <v>0.22916666666666663</v>
      </c>
      <c r="I10" s="77">
        <f t="shared" si="4"/>
        <v>1.8229166666666665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108">
        <v>0</v>
      </c>
      <c r="C11" s="108">
        <v>0</v>
      </c>
      <c r="D11" s="77">
        <f t="shared" si="5"/>
        <v>0</v>
      </c>
      <c r="E11" s="102">
        <v>0</v>
      </c>
      <c r="F11" s="102">
        <v>0</v>
      </c>
      <c r="G11" s="77">
        <f t="shared" si="1"/>
        <v>0</v>
      </c>
      <c r="H11" s="77">
        <f t="shared" si="2"/>
        <v>0</v>
      </c>
      <c r="I11" s="77">
        <f t="shared" si="4"/>
        <v>1.8229166666666665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108">
        <v>0</v>
      </c>
      <c r="C12" s="108">
        <v>0</v>
      </c>
      <c r="D12" s="77">
        <f t="shared" si="5"/>
        <v>0</v>
      </c>
      <c r="E12" s="90">
        <v>0.66666666666666663</v>
      </c>
      <c r="F12" s="90">
        <v>0.8125</v>
      </c>
      <c r="G12" s="77">
        <f t="shared" si="1"/>
        <v>0.14583333333333337</v>
      </c>
      <c r="H12" s="77">
        <f t="shared" si="2"/>
        <v>0.14583333333333337</v>
      </c>
      <c r="I12" s="77">
        <f t="shared" si="4"/>
        <v>1.96875</v>
      </c>
      <c r="J12" s="54"/>
      <c r="K12" s="69" t="s">
        <v>20</v>
      </c>
      <c r="L12" s="57">
        <f>SUM(H12:H18)</f>
        <v>1.729166666666667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108">
        <v>0</v>
      </c>
      <c r="C13" s="108">
        <v>0</v>
      </c>
      <c r="D13" s="77">
        <f t="shared" si="5"/>
        <v>0</v>
      </c>
      <c r="E13" s="90">
        <v>0.66666666666666663</v>
      </c>
      <c r="F13" s="90">
        <v>0.8125</v>
      </c>
      <c r="G13" s="77">
        <f t="shared" si="1"/>
        <v>0.14583333333333337</v>
      </c>
      <c r="H13" s="77">
        <f t="shared" si="2"/>
        <v>0.14583333333333337</v>
      </c>
      <c r="I13" s="77">
        <f>SUM(I12+H13)</f>
        <v>2.1145833333333335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108">
        <v>0</v>
      </c>
      <c r="C14" s="108">
        <v>0</v>
      </c>
      <c r="D14" s="77">
        <f t="shared" si="5"/>
        <v>0</v>
      </c>
      <c r="E14" s="102">
        <v>0.54166666666666663</v>
      </c>
      <c r="F14" s="102">
        <v>0.8125</v>
      </c>
      <c r="G14" s="77">
        <f t="shared" si="1"/>
        <v>0.27083333333333337</v>
      </c>
      <c r="H14" s="77">
        <f t="shared" si="2"/>
        <v>0.27083333333333337</v>
      </c>
      <c r="I14" s="77">
        <f t="shared" ref="I14:I33" si="6">SUM(I13+H14)</f>
        <v>2.385416666666667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106">
        <v>0.29166666666666669</v>
      </c>
      <c r="C15" s="94">
        <v>0.54166666666666663</v>
      </c>
      <c r="D15" s="77">
        <f t="shared" si="5"/>
        <v>0.24999999999999994</v>
      </c>
      <c r="E15" s="107">
        <v>0.66666666666666663</v>
      </c>
      <c r="F15" s="107">
        <v>0.8125</v>
      </c>
      <c r="G15" s="77">
        <f t="shared" si="1"/>
        <v>0.14583333333333337</v>
      </c>
      <c r="H15" s="77">
        <f t="shared" si="2"/>
        <v>0.39583333333333331</v>
      </c>
      <c r="I15" s="77">
        <f t="shared" si="6"/>
        <v>2.7812500000000004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91">
        <v>0.3125</v>
      </c>
      <c r="C16" s="92">
        <v>0.54166666666666663</v>
      </c>
      <c r="D16" s="77">
        <f t="shared" si="5"/>
        <v>0.22916666666666663</v>
      </c>
      <c r="E16" s="89">
        <v>0</v>
      </c>
      <c r="F16" s="89">
        <v>0</v>
      </c>
      <c r="G16" s="77">
        <f t="shared" si="1"/>
        <v>0</v>
      </c>
      <c r="H16" s="77">
        <f t="shared" si="2"/>
        <v>0.22916666666666663</v>
      </c>
      <c r="I16" s="77">
        <f t="shared" si="6"/>
        <v>3.010416666666667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88">
        <v>0</v>
      </c>
      <c r="C17" s="88">
        <v>0</v>
      </c>
      <c r="D17" s="77">
        <f t="shared" si="5"/>
        <v>0</v>
      </c>
      <c r="E17" s="102">
        <v>0.54166666666666663</v>
      </c>
      <c r="F17" s="102">
        <v>0.8125</v>
      </c>
      <c r="G17" s="77">
        <f t="shared" si="1"/>
        <v>0.27083333333333337</v>
      </c>
      <c r="H17" s="77">
        <f t="shared" si="2"/>
        <v>0.27083333333333337</v>
      </c>
      <c r="I17" s="77">
        <f t="shared" si="6"/>
        <v>3.2812500000000004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88">
        <v>0</v>
      </c>
      <c r="C18" s="88">
        <v>0</v>
      </c>
      <c r="D18" s="77">
        <f t="shared" si="5"/>
        <v>0</v>
      </c>
      <c r="E18" s="102">
        <v>0.54166666666666663</v>
      </c>
      <c r="F18" s="102">
        <v>0.8125</v>
      </c>
      <c r="G18" s="77">
        <f t="shared" si="1"/>
        <v>0.27083333333333337</v>
      </c>
      <c r="H18" s="77">
        <f t="shared" si="2"/>
        <v>0.27083333333333337</v>
      </c>
      <c r="I18" s="77">
        <f t="shared" si="6"/>
        <v>3.5520833333333339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108">
        <v>0</v>
      </c>
      <c r="C19" s="108">
        <v>0</v>
      </c>
      <c r="D19" s="77">
        <f t="shared" si="5"/>
        <v>0</v>
      </c>
      <c r="E19" s="90">
        <v>0.66666666666666663</v>
      </c>
      <c r="F19" s="90">
        <v>0.8125</v>
      </c>
      <c r="G19" s="77">
        <f t="shared" si="1"/>
        <v>0.14583333333333337</v>
      </c>
      <c r="H19" s="77">
        <f t="shared" si="2"/>
        <v>0.14583333333333337</v>
      </c>
      <c r="I19" s="77">
        <f t="shared" si="6"/>
        <v>3.6979166666666674</v>
      </c>
      <c r="J19" s="54"/>
      <c r="K19" s="69" t="s">
        <v>21</v>
      </c>
      <c r="L19" s="57">
        <f>SUM(H19:H25)</f>
        <v>0.66666666666666674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108">
        <v>0</v>
      </c>
      <c r="C20" s="108">
        <v>0</v>
      </c>
      <c r="D20" s="77">
        <f t="shared" si="5"/>
        <v>0</v>
      </c>
      <c r="E20" s="90">
        <v>0.66666666666666663</v>
      </c>
      <c r="F20" s="90">
        <v>0.8125</v>
      </c>
      <c r="G20" s="77">
        <f t="shared" si="1"/>
        <v>0.14583333333333337</v>
      </c>
      <c r="H20" s="77">
        <f t="shared" si="2"/>
        <v>0.14583333333333337</v>
      </c>
      <c r="I20" s="77">
        <f t="shared" si="6"/>
        <v>3.8437500000000009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108">
        <v>0.3125</v>
      </c>
      <c r="C21" s="96">
        <v>0.54166666666666663</v>
      </c>
      <c r="D21" s="77">
        <f t="shared" si="5"/>
        <v>0.22916666666666663</v>
      </c>
      <c r="E21" s="102">
        <v>0</v>
      </c>
      <c r="F21" s="102">
        <v>0</v>
      </c>
      <c r="G21" s="77">
        <f t="shared" si="1"/>
        <v>0</v>
      </c>
      <c r="H21" s="77">
        <f t="shared" si="2"/>
        <v>0.22916666666666663</v>
      </c>
      <c r="I21" s="77">
        <f t="shared" si="6"/>
        <v>4.0729166666666679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102">
        <v>0</v>
      </c>
      <c r="C22" s="102">
        <v>0</v>
      </c>
      <c r="D22" s="77">
        <f t="shared" si="5"/>
        <v>0</v>
      </c>
      <c r="E22" s="90">
        <v>0.66666666666666663</v>
      </c>
      <c r="F22" s="90">
        <v>0.8125</v>
      </c>
      <c r="G22" s="77">
        <f t="shared" si="1"/>
        <v>0.14583333333333337</v>
      </c>
      <c r="H22" s="77">
        <f t="shared" si="2"/>
        <v>0.14583333333333337</v>
      </c>
      <c r="I22" s="77">
        <f t="shared" si="6"/>
        <v>4.2187500000000009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89">
        <v>0</v>
      </c>
      <c r="C23" s="89">
        <v>0</v>
      </c>
      <c r="D23" s="77">
        <f t="shared" si="5"/>
        <v>0</v>
      </c>
      <c r="E23" s="89">
        <v>0</v>
      </c>
      <c r="F23" s="89">
        <v>0</v>
      </c>
      <c r="G23" s="77">
        <f t="shared" si="1"/>
        <v>0</v>
      </c>
      <c r="H23" s="77">
        <f t="shared" si="2"/>
        <v>0</v>
      </c>
      <c r="I23" s="77">
        <f t="shared" si="6"/>
        <v>4.2187500000000009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89">
        <v>0</v>
      </c>
      <c r="C24" s="89">
        <v>0</v>
      </c>
      <c r="D24" s="77">
        <f t="shared" si="5"/>
        <v>0</v>
      </c>
      <c r="E24" s="89">
        <v>0</v>
      </c>
      <c r="F24" s="89">
        <v>0</v>
      </c>
      <c r="G24" s="77">
        <f t="shared" si="1"/>
        <v>0</v>
      </c>
      <c r="H24" s="77">
        <f t="shared" si="2"/>
        <v>0</v>
      </c>
      <c r="I24" s="77">
        <f t="shared" si="6"/>
        <v>4.2187500000000009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89">
        <v>0</v>
      </c>
      <c r="C25" s="89">
        <v>0</v>
      </c>
      <c r="D25" s="77">
        <f t="shared" si="5"/>
        <v>0</v>
      </c>
      <c r="E25" s="89">
        <v>0</v>
      </c>
      <c r="F25" s="89">
        <v>0</v>
      </c>
      <c r="G25" s="77">
        <f t="shared" si="1"/>
        <v>0</v>
      </c>
      <c r="H25" s="77">
        <f t="shared" si="2"/>
        <v>0</v>
      </c>
      <c r="I25" s="77">
        <f t="shared" si="6"/>
        <v>4.2187500000000009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102">
        <v>0</v>
      </c>
      <c r="C26" s="102">
        <v>0</v>
      </c>
      <c r="D26" s="77">
        <f t="shared" si="5"/>
        <v>0</v>
      </c>
      <c r="E26" s="90">
        <v>0.66666666666666663</v>
      </c>
      <c r="F26" s="90">
        <v>0.8125</v>
      </c>
      <c r="G26" s="77">
        <f t="shared" si="1"/>
        <v>0.14583333333333337</v>
      </c>
      <c r="H26" s="77">
        <f t="shared" si="2"/>
        <v>0.14583333333333337</v>
      </c>
      <c r="I26" s="77">
        <f t="shared" si="6"/>
        <v>4.3645833333333339</v>
      </c>
      <c r="J26" s="54"/>
      <c r="K26" s="69" t="s">
        <v>22</v>
      </c>
      <c r="L26" s="57">
        <f>SUM(H26:H32)</f>
        <v>0.77083333333333337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102">
        <v>0</v>
      </c>
      <c r="C27" s="102">
        <v>0</v>
      </c>
      <c r="D27" s="77">
        <f t="shared" si="5"/>
        <v>0</v>
      </c>
      <c r="E27" s="90">
        <v>0.66666666666666663</v>
      </c>
      <c r="F27" s="90">
        <v>0.8125</v>
      </c>
      <c r="G27" s="77">
        <f t="shared" si="1"/>
        <v>0.14583333333333337</v>
      </c>
      <c r="H27" s="77">
        <f t="shared" si="2"/>
        <v>0.14583333333333337</v>
      </c>
      <c r="I27" s="77">
        <f t="shared" si="6"/>
        <v>4.510416666666667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102">
        <v>0</v>
      </c>
      <c r="C28" s="102">
        <v>0</v>
      </c>
      <c r="D28" s="77">
        <f t="shared" si="5"/>
        <v>0</v>
      </c>
      <c r="E28" s="102">
        <v>0</v>
      </c>
      <c r="F28" s="102">
        <v>0</v>
      </c>
      <c r="G28" s="77">
        <f t="shared" si="1"/>
        <v>0</v>
      </c>
      <c r="H28" s="77">
        <f t="shared" si="2"/>
        <v>0</v>
      </c>
      <c r="I28" s="78">
        <f t="shared" si="6"/>
        <v>4.510416666666667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107">
        <v>0.3125</v>
      </c>
      <c r="C29" s="95">
        <v>0.54166666666666663</v>
      </c>
      <c r="D29" s="77">
        <f t="shared" si="5"/>
        <v>0.22916666666666663</v>
      </c>
      <c r="E29" s="107">
        <v>0.66666666666666663</v>
      </c>
      <c r="F29" s="107">
        <v>0.8125</v>
      </c>
      <c r="G29" s="77">
        <f t="shared" si="1"/>
        <v>0.14583333333333337</v>
      </c>
      <c r="H29" s="77">
        <f t="shared" si="2"/>
        <v>0.375</v>
      </c>
      <c r="I29" s="77">
        <f t="shared" si="6"/>
        <v>4.885416666666667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89">
        <v>0</v>
      </c>
      <c r="C30" s="89">
        <v>0</v>
      </c>
      <c r="D30" s="77">
        <f t="shared" si="5"/>
        <v>0</v>
      </c>
      <c r="E30" s="89">
        <v>0</v>
      </c>
      <c r="F30" s="89">
        <v>0</v>
      </c>
      <c r="G30" s="77">
        <f t="shared" si="1"/>
        <v>0</v>
      </c>
      <c r="H30" s="77">
        <f t="shared" si="2"/>
        <v>0</v>
      </c>
      <c r="I30" s="77">
        <f t="shared" si="6"/>
        <v>4.885416666666667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107">
        <v>0</v>
      </c>
      <c r="C31" s="107">
        <v>0</v>
      </c>
      <c r="D31" s="77">
        <f t="shared" si="5"/>
        <v>0</v>
      </c>
      <c r="E31" s="107">
        <v>0.70833333333333337</v>
      </c>
      <c r="F31" s="107">
        <v>0.8125</v>
      </c>
      <c r="G31" s="77">
        <f t="shared" si="1"/>
        <v>0.10416666666666663</v>
      </c>
      <c r="H31" s="77">
        <f t="shared" si="2"/>
        <v>0.10416666666666663</v>
      </c>
      <c r="I31" s="77">
        <f t="shared" si="6"/>
        <v>4.9895833333333339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107">
        <v>0</v>
      </c>
      <c r="C32" s="107">
        <v>0</v>
      </c>
      <c r="D32" s="77">
        <f t="shared" si="5"/>
        <v>0</v>
      </c>
      <c r="E32" s="89">
        <v>0</v>
      </c>
      <c r="F32" s="89">
        <v>0</v>
      </c>
      <c r="G32" s="77">
        <f t="shared" si="1"/>
        <v>0</v>
      </c>
      <c r="H32" s="77">
        <f t="shared" si="2"/>
        <v>0</v>
      </c>
      <c r="I32" s="77">
        <f t="shared" si="6"/>
        <v>4.9895833333333339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 t="shared" si="6"/>
        <v>4.9895833333333339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60">
        <v>151.66999999999999</v>
      </c>
      <c r="C34" s="61"/>
      <c r="D34" s="61"/>
      <c r="E34" s="62"/>
      <c r="F34" s="59"/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60"/>
      <c r="C35" s="76"/>
      <c r="D35" s="61"/>
      <c r="E35" s="61"/>
      <c r="F35" s="59"/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60">
        <f>SUM(B34-B37)</f>
        <v>151.66999999999999</v>
      </c>
      <c r="C36" s="64"/>
      <c r="D36" s="64">
        <f>SUM(D34:D35)</f>
        <v>0</v>
      </c>
      <c r="E36" s="59"/>
      <c r="F36" s="59"/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-151.66999999999999</v>
      </c>
      <c r="F37" s="59">
        <v>13</v>
      </c>
      <c r="G37" s="66">
        <f>SUM(F37*E37)</f>
        <v>-1971.7099999999998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1.145833333333333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C8A67-7B05-4E0B-A966-7D5BA329AFF5}">
  <sheetPr codeName="Feuil8"/>
  <dimension ref="A1:R39"/>
  <sheetViews>
    <sheetView workbookViewId="0">
      <selection activeCell="E4" sqref="E4"/>
    </sheetView>
  </sheetViews>
  <sheetFormatPr baseColWidth="10" defaultRowHeight="12.75" x14ac:dyDescent="0.2"/>
  <cols>
    <col min="1" max="1" width="19.28515625" bestFit="1" customWidth="1"/>
    <col min="2" max="2" width="12.7109375" bestFit="1" customWidth="1"/>
    <col min="3" max="3" width="12.42578125" bestFit="1" customWidth="1"/>
    <col min="4" max="8" width="12.7109375" bestFit="1" customWidth="1"/>
    <col min="9" max="9" width="20.7109375" bestFit="1" customWidth="1"/>
    <col min="10" max="10" width="7.28515625" bestFit="1" customWidth="1"/>
    <col min="11" max="11" width="18" bestFit="1" customWidth="1"/>
    <col min="12" max="12" width="12.7109375" bestFit="1" customWidth="1"/>
    <col min="13" max="13" width="3" bestFit="1" customWidth="1"/>
    <col min="14" max="14" width="5.28515625" bestFit="1" customWidth="1"/>
    <col min="17" max="17" width="5.28515625" bestFit="1" customWidth="1"/>
    <col min="18" max="18" width="3" bestFit="1" customWidth="1"/>
  </cols>
  <sheetData>
    <row r="1" spans="1:18" ht="20.25" x14ac:dyDescent="0.3">
      <c r="A1" s="46" t="s">
        <v>0</v>
      </c>
      <c r="B1" s="47" t="s">
        <v>27</v>
      </c>
      <c r="C1" s="40"/>
      <c r="D1" s="40"/>
      <c r="E1" s="40"/>
      <c r="F1" s="40"/>
      <c r="G1" s="40"/>
      <c r="H1" s="40"/>
      <c r="I1" s="40"/>
      <c r="J1" s="48"/>
      <c r="K1" s="56"/>
      <c r="L1" s="49"/>
      <c r="M1" s="50"/>
      <c r="N1" s="50"/>
      <c r="O1" s="50"/>
      <c r="P1" s="50"/>
      <c r="Q1" s="50"/>
      <c r="R1" s="50"/>
    </row>
    <row r="2" spans="1:18" ht="20.25" x14ac:dyDescent="0.3">
      <c r="A2" s="41"/>
      <c r="B2" s="42" t="s">
        <v>11</v>
      </c>
      <c r="C2" s="42" t="s">
        <v>11</v>
      </c>
      <c r="D2" s="42" t="s">
        <v>11</v>
      </c>
      <c r="E2" s="43" t="s">
        <v>13</v>
      </c>
      <c r="F2" s="43" t="s">
        <v>13</v>
      </c>
      <c r="G2" s="43" t="s">
        <v>13</v>
      </c>
      <c r="H2" s="44" t="s">
        <v>14</v>
      </c>
      <c r="I2" s="45" t="s">
        <v>15</v>
      </c>
      <c r="J2" s="48"/>
      <c r="K2" s="56"/>
      <c r="L2" s="49"/>
      <c r="M2" s="50"/>
      <c r="N2" s="51" t="s">
        <v>16</v>
      </c>
      <c r="O2" s="67">
        <v>0.25</v>
      </c>
      <c r="P2" s="67">
        <v>0.5</v>
      </c>
      <c r="Q2" s="51" t="s">
        <v>17</v>
      </c>
      <c r="R2" s="51"/>
    </row>
    <row r="3" spans="1:18" ht="20.25" x14ac:dyDescent="0.3">
      <c r="A3" s="72">
        <v>45444</v>
      </c>
      <c r="B3" s="88">
        <v>0.29166666666666669</v>
      </c>
      <c r="C3" s="97">
        <v>0.54166666666666663</v>
      </c>
      <c r="D3" s="77">
        <f t="shared" ref="D3" si="0">SUM(C3-B3)</f>
        <v>0.24999999999999994</v>
      </c>
      <c r="E3" s="102">
        <v>0.70833333333333337</v>
      </c>
      <c r="F3" s="102">
        <v>0.8125</v>
      </c>
      <c r="G3" s="77">
        <f t="shared" ref="G3:G33" si="1">SUM(F3-E3)</f>
        <v>0.10416666666666663</v>
      </c>
      <c r="H3" s="77">
        <f t="shared" ref="H3:H33" si="2">SUM(G3,D3)</f>
        <v>0.35416666666666657</v>
      </c>
      <c r="I3" s="77">
        <f>SUM(H3)</f>
        <v>0.35416666666666657</v>
      </c>
      <c r="J3" s="54"/>
      <c r="K3" s="69" t="s">
        <v>18</v>
      </c>
      <c r="L3" s="57">
        <f>SUM(H3:H4)</f>
        <v>0.74999999999999989</v>
      </c>
      <c r="M3" s="50"/>
      <c r="N3" s="51">
        <v>0</v>
      </c>
      <c r="O3" s="51">
        <v>0</v>
      </c>
      <c r="P3" s="51">
        <v>0</v>
      </c>
      <c r="Q3" s="51">
        <v>0</v>
      </c>
      <c r="R3" s="51">
        <f>SUM(N3:Q3)</f>
        <v>0</v>
      </c>
    </row>
    <row r="4" spans="1:18" ht="20.25" x14ac:dyDescent="0.3">
      <c r="A4" s="72">
        <v>45445</v>
      </c>
      <c r="B4" s="88">
        <v>0.29166666666666669</v>
      </c>
      <c r="C4" s="97">
        <v>0.54166666666666663</v>
      </c>
      <c r="D4" s="77">
        <f t="shared" ref="D4:D8" si="3">SUM(C4-B4)</f>
        <v>0.24999999999999994</v>
      </c>
      <c r="E4" s="90">
        <v>0.66666666666666663</v>
      </c>
      <c r="F4" s="90">
        <v>0.8125</v>
      </c>
      <c r="G4" s="77">
        <f t="shared" si="1"/>
        <v>0.14583333333333337</v>
      </c>
      <c r="H4" s="77">
        <f t="shared" si="2"/>
        <v>0.39583333333333331</v>
      </c>
      <c r="I4" s="77">
        <f>SUM(I3+H4)</f>
        <v>0.74999999999999989</v>
      </c>
      <c r="J4" s="51"/>
      <c r="K4" s="56"/>
      <c r="L4" s="49"/>
      <c r="M4" s="50"/>
      <c r="N4" s="51"/>
      <c r="O4" s="67"/>
      <c r="P4" s="67"/>
      <c r="Q4" s="51"/>
      <c r="R4" s="51"/>
    </row>
    <row r="5" spans="1:18" ht="20.25" x14ac:dyDescent="0.3">
      <c r="A5" s="71">
        <v>45446</v>
      </c>
      <c r="B5" s="88">
        <v>0.29166666666666669</v>
      </c>
      <c r="C5" s="97">
        <v>0.54166666666666663</v>
      </c>
      <c r="D5" s="77">
        <f t="shared" si="3"/>
        <v>0.24999999999999994</v>
      </c>
      <c r="E5" s="102">
        <v>0</v>
      </c>
      <c r="F5" s="102">
        <v>0</v>
      </c>
      <c r="G5" s="77">
        <f t="shared" si="1"/>
        <v>0</v>
      </c>
      <c r="H5" s="77">
        <f t="shared" si="2"/>
        <v>0.24999999999999994</v>
      </c>
      <c r="I5" s="77">
        <f t="shared" ref="I5:I12" si="4">SUM(I4+H5)</f>
        <v>0.99999999999999978</v>
      </c>
      <c r="J5" s="54"/>
      <c r="K5" s="69" t="s">
        <v>19</v>
      </c>
      <c r="L5" s="57">
        <f>SUM(H5:H11)</f>
        <v>1.2916666666666665</v>
      </c>
      <c r="M5" s="50"/>
      <c r="N5" s="51">
        <v>0</v>
      </c>
      <c r="O5" s="51">
        <v>0</v>
      </c>
      <c r="P5" s="51">
        <v>0</v>
      </c>
      <c r="Q5" s="51">
        <v>0</v>
      </c>
      <c r="R5" s="51">
        <f>SUM(N5:Q5)</f>
        <v>0</v>
      </c>
    </row>
    <row r="6" spans="1:18" ht="20.25" x14ac:dyDescent="0.3">
      <c r="A6" s="71">
        <v>45447</v>
      </c>
      <c r="B6" s="88">
        <v>0</v>
      </c>
      <c r="C6" s="88">
        <v>0</v>
      </c>
      <c r="D6" s="77">
        <f t="shared" si="3"/>
        <v>0</v>
      </c>
      <c r="E6" s="89">
        <v>0</v>
      </c>
      <c r="F6" s="89">
        <v>0</v>
      </c>
      <c r="G6" s="77">
        <f t="shared" si="1"/>
        <v>0</v>
      </c>
      <c r="H6" s="77">
        <f t="shared" si="2"/>
        <v>0</v>
      </c>
      <c r="I6" s="77">
        <f t="shared" si="4"/>
        <v>0.99999999999999978</v>
      </c>
      <c r="J6" s="51"/>
      <c r="K6" s="56"/>
      <c r="L6" s="49"/>
      <c r="M6" s="50"/>
      <c r="N6" s="50"/>
      <c r="O6" s="50"/>
      <c r="P6" s="50"/>
      <c r="Q6" s="50"/>
      <c r="R6" s="50"/>
    </row>
    <row r="7" spans="1:18" ht="20.25" x14ac:dyDescent="0.3">
      <c r="A7" s="71">
        <v>45448</v>
      </c>
      <c r="B7" s="88">
        <v>0</v>
      </c>
      <c r="C7" s="88">
        <v>0</v>
      </c>
      <c r="D7" s="77">
        <f t="shared" si="3"/>
        <v>0</v>
      </c>
      <c r="E7" s="89">
        <v>0</v>
      </c>
      <c r="F7" s="89">
        <v>0</v>
      </c>
      <c r="G7" s="77">
        <f t="shared" si="1"/>
        <v>0</v>
      </c>
      <c r="H7" s="77">
        <f t="shared" si="2"/>
        <v>0</v>
      </c>
      <c r="I7" s="77">
        <f t="shared" si="4"/>
        <v>0.99999999999999978</v>
      </c>
      <c r="J7" s="54"/>
      <c r="K7" s="69"/>
      <c r="L7" s="49"/>
      <c r="M7" s="53"/>
      <c r="N7" s="51"/>
      <c r="O7" s="51"/>
      <c r="P7" s="51"/>
      <c r="Q7" s="51"/>
      <c r="R7" s="50"/>
    </row>
    <row r="8" spans="1:18" ht="20.25" x14ac:dyDescent="0.3">
      <c r="A8" s="71">
        <v>45449</v>
      </c>
      <c r="B8" s="88">
        <v>0.29166666666666669</v>
      </c>
      <c r="C8" s="97">
        <v>0.54166666666666663</v>
      </c>
      <c r="D8" s="77">
        <f t="shared" si="3"/>
        <v>0.24999999999999994</v>
      </c>
      <c r="E8" s="102">
        <v>0</v>
      </c>
      <c r="F8" s="102">
        <v>0</v>
      </c>
      <c r="G8" s="77">
        <f t="shared" si="1"/>
        <v>0</v>
      </c>
      <c r="H8" s="77">
        <f t="shared" si="2"/>
        <v>0.24999999999999994</v>
      </c>
      <c r="I8" s="77">
        <f t="shared" si="4"/>
        <v>1.2499999999999998</v>
      </c>
      <c r="J8" s="54"/>
      <c r="K8" s="56"/>
      <c r="L8" s="49"/>
      <c r="M8" s="50"/>
      <c r="N8" s="50"/>
      <c r="O8" s="50"/>
      <c r="P8" s="50"/>
      <c r="Q8" s="50"/>
      <c r="R8" s="50"/>
    </row>
    <row r="9" spans="1:18" ht="20.25" x14ac:dyDescent="0.3">
      <c r="A9" s="71">
        <v>45450</v>
      </c>
      <c r="B9" s="88">
        <v>0</v>
      </c>
      <c r="C9" s="88">
        <v>0</v>
      </c>
      <c r="D9" s="77">
        <f t="shared" ref="D9:D33" si="5">SUM(C9-B9)</f>
        <v>0</v>
      </c>
      <c r="E9" s="89">
        <v>0</v>
      </c>
      <c r="F9" s="89">
        <v>0</v>
      </c>
      <c r="G9" s="77">
        <f t="shared" si="1"/>
        <v>0</v>
      </c>
      <c r="H9" s="77">
        <f t="shared" si="2"/>
        <v>0</v>
      </c>
      <c r="I9" s="77">
        <f t="shared" si="4"/>
        <v>1.2499999999999998</v>
      </c>
      <c r="J9" s="54"/>
      <c r="K9" s="57"/>
      <c r="L9" s="49"/>
      <c r="M9" s="50"/>
      <c r="N9" s="50"/>
      <c r="O9" s="50"/>
      <c r="P9" s="50"/>
      <c r="Q9" s="50"/>
      <c r="R9" s="50"/>
    </row>
    <row r="10" spans="1:18" ht="20.25" x14ac:dyDescent="0.3">
      <c r="A10" s="72">
        <v>45451</v>
      </c>
      <c r="B10" s="88">
        <v>0.29166666666666669</v>
      </c>
      <c r="C10" s="97">
        <v>0.54166666666666663</v>
      </c>
      <c r="D10" s="77">
        <f t="shared" si="5"/>
        <v>0.24999999999999994</v>
      </c>
      <c r="E10" s="90">
        <v>0.66666666666666663</v>
      </c>
      <c r="F10" s="90">
        <v>0.8125</v>
      </c>
      <c r="G10" s="77">
        <f t="shared" si="1"/>
        <v>0.14583333333333337</v>
      </c>
      <c r="H10" s="77">
        <f t="shared" si="2"/>
        <v>0.39583333333333331</v>
      </c>
      <c r="I10" s="77">
        <f t="shared" si="4"/>
        <v>1.645833333333333</v>
      </c>
      <c r="J10" s="54"/>
      <c r="K10" s="56"/>
      <c r="L10" s="49"/>
      <c r="M10" s="50"/>
      <c r="N10" s="50"/>
      <c r="O10" s="50"/>
      <c r="P10" s="50"/>
      <c r="Q10" s="50"/>
      <c r="R10" s="50"/>
    </row>
    <row r="11" spans="1:18" ht="20.25" x14ac:dyDescent="0.3">
      <c r="A11" s="72">
        <v>45452</v>
      </c>
      <c r="B11" s="88">
        <v>0.29166666666666669</v>
      </c>
      <c r="C11" s="97">
        <v>0.54166666666666663</v>
      </c>
      <c r="D11" s="77">
        <f t="shared" si="5"/>
        <v>0.24999999999999994</v>
      </c>
      <c r="E11" s="90">
        <v>0.66666666666666663</v>
      </c>
      <c r="F11" s="90">
        <v>0.8125</v>
      </c>
      <c r="G11" s="77">
        <f t="shared" si="1"/>
        <v>0.14583333333333337</v>
      </c>
      <c r="H11" s="77">
        <f t="shared" si="2"/>
        <v>0.39583333333333331</v>
      </c>
      <c r="I11" s="77">
        <f t="shared" si="4"/>
        <v>2.0416666666666665</v>
      </c>
      <c r="J11" s="54"/>
      <c r="K11" s="56"/>
      <c r="L11" s="49"/>
      <c r="M11" s="50"/>
      <c r="N11" s="51"/>
      <c r="O11" s="67"/>
      <c r="P11" s="67"/>
      <c r="Q11" s="51"/>
      <c r="R11" s="51"/>
    </row>
    <row r="12" spans="1:18" ht="20.25" x14ac:dyDescent="0.3">
      <c r="A12" s="71">
        <v>45453</v>
      </c>
      <c r="B12" s="88">
        <v>0</v>
      </c>
      <c r="C12" s="88">
        <v>0</v>
      </c>
      <c r="D12" s="77">
        <f t="shared" si="5"/>
        <v>0</v>
      </c>
      <c r="E12" s="89">
        <v>0</v>
      </c>
      <c r="F12" s="89">
        <v>0</v>
      </c>
      <c r="G12" s="77">
        <f t="shared" si="1"/>
        <v>0</v>
      </c>
      <c r="H12" s="77">
        <f t="shared" si="2"/>
        <v>0</v>
      </c>
      <c r="I12" s="77">
        <f t="shared" si="4"/>
        <v>2.0416666666666665</v>
      </c>
      <c r="J12" s="54"/>
      <c r="K12" s="69" t="s">
        <v>20</v>
      </c>
      <c r="L12" s="57">
        <f>SUM(H12:H18)</f>
        <v>0.49999999999999989</v>
      </c>
      <c r="M12" s="50"/>
      <c r="N12" s="51">
        <v>0</v>
      </c>
      <c r="O12" s="51">
        <v>0</v>
      </c>
      <c r="P12" s="51">
        <v>0</v>
      </c>
      <c r="Q12" s="51">
        <v>0</v>
      </c>
      <c r="R12" s="51">
        <f>SUM(N12:Q12)</f>
        <v>0</v>
      </c>
    </row>
    <row r="13" spans="1:18" ht="20.25" x14ac:dyDescent="0.3">
      <c r="A13" s="71">
        <v>45454</v>
      </c>
      <c r="B13" s="88">
        <v>0.29166666666666669</v>
      </c>
      <c r="C13" s="97">
        <v>0.54166666666666663</v>
      </c>
      <c r="D13" s="77">
        <f t="shared" si="5"/>
        <v>0.24999999999999994</v>
      </c>
      <c r="E13" s="102">
        <v>0</v>
      </c>
      <c r="F13" s="102">
        <v>0</v>
      </c>
      <c r="G13" s="77">
        <f t="shared" si="1"/>
        <v>0</v>
      </c>
      <c r="H13" s="77">
        <f t="shared" si="2"/>
        <v>0.24999999999999994</v>
      </c>
      <c r="I13" s="77">
        <f>SUM(I12+H13)</f>
        <v>2.2916666666666665</v>
      </c>
      <c r="J13" s="51"/>
      <c r="K13" s="56"/>
      <c r="L13" s="49"/>
      <c r="M13" s="50"/>
      <c r="N13" s="50"/>
      <c r="O13" s="50"/>
      <c r="P13" s="50"/>
      <c r="Q13" s="50"/>
      <c r="R13" s="50"/>
    </row>
    <row r="14" spans="1:18" ht="20.25" x14ac:dyDescent="0.3">
      <c r="A14" s="71">
        <v>45455</v>
      </c>
      <c r="B14" s="101">
        <v>0</v>
      </c>
      <c r="C14" s="101">
        <v>0</v>
      </c>
      <c r="D14" s="77">
        <f t="shared" si="5"/>
        <v>0</v>
      </c>
      <c r="E14" s="102">
        <v>0</v>
      </c>
      <c r="F14" s="102">
        <v>0</v>
      </c>
      <c r="G14" s="77">
        <f t="shared" si="1"/>
        <v>0</v>
      </c>
      <c r="H14" s="77">
        <f t="shared" si="2"/>
        <v>0</v>
      </c>
      <c r="I14" s="77">
        <f t="shared" ref="I14:I33" si="6">SUM(I13+H14)</f>
        <v>2.2916666666666665</v>
      </c>
      <c r="J14" s="54"/>
      <c r="K14" s="69"/>
      <c r="L14" s="57"/>
      <c r="M14" s="50"/>
      <c r="N14" s="51"/>
      <c r="O14" s="51"/>
      <c r="P14" s="51"/>
      <c r="Q14" s="51"/>
      <c r="R14" s="50"/>
    </row>
    <row r="15" spans="1:18" ht="20.25" x14ac:dyDescent="0.3">
      <c r="A15" s="71">
        <v>45456</v>
      </c>
      <c r="B15" s="88">
        <v>0.29166666666666669</v>
      </c>
      <c r="C15" s="97">
        <v>0.54166666666666663</v>
      </c>
      <c r="D15" s="77">
        <f t="shared" si="5"/>
        <v>0.24999999999999994</v>
      </c>
      <c r="E15" s="102">
        <v>0</v>
      </c>
      <c r="F15" s="102">
        <v>0</v>
      </c>
      <c r="G15" s="77">
        <f t="shared" si="1"/>
        <v>0</v>
      </c>
      <c r="H15" s="77">
        <f t="shared" si="2"/>
        <v>0.24999999999999994</v>
      </c>
      <c r="I15" s="77">
        <f t="shared" si="6"/>
        <v>2.5416666666666665</v>
      </c>
      <c r="J15" s="54"/>
      <c r="K15" s="56"/>
      <c r="L15" s="49"/>
      <c r="M15" s="50"/>
      <c r="N15" s="50"/>
      <c r="O15" s="50"/>
      <c r="P15" s="50"/>
      <c r="Q15" s="50"/>
      <c r="R15" s="50"/>
    </row>
    <row r="16" spans="1:18" ht="20.25" x14ac:dyDescent="0.3">
      <c r="A16" s="71">
        <v>45457</v>
      </c>
      <c r="B16" s="88">
        <v>0</v>
      </c>
      <c r="C16" s="88">
        <v>0</v>
      </c>
      <c r="D16" s="77">
        <f t="shared" si="5"/>
        <v>0</v>
      </c>
      <c r="E16" s="89">
        <v>0</v>
      </c>
      <c r="F16" s="89">
        <v>0</v>
      </c>
      <c r="G16" s="77">
        <f t="shared" si="1"/>
        <v>0</v>
      </c>
      <c r="H16" s="77">
        <f t="shared" si="2"/>
        <v>0</v>
      </c>
      <c r="I16" s="77">
        <f t="shared" si="6"/>
        <v>2.5416666666666665</v>
      </c>
      <c r="J16" s="54"/>
      <c r="K16" s="57"/>
      <c r="L16" s="49"/>
      <c r="M16" s="50"/>
      <c r="N16" s="50"/>
      <c r="O16" s="50"/>
      <c r="P16" s="50"/>
      <c r="Q16" s="50"/>
      <c r="R16" s="50"/>
    </row>
    <row r="17" spans="1:18" ht="20.25" x14ac:dyDescent="0.3">
      <c r="A17" s="72">
        <v>45458</v>
      </c>
      <c r="B17" s="88">
        <v>0</v>
      </c>
      <c r="C17" s="88">
        <v>0</v>
      </c>
      <c r="D17" s="77">
        <f t="shared" si="5"/>
        <v>0</v>
      </c>
      <c r="E17" s="89">
        <v>0</v>
      </c>
      <c r="F17" s="89">
        <v>0</v>
      </c>
      <c r="G17" s="77">
        <f t="shared" si="1"/>
        <v>0</v>
      </c>
      <c r="H17" s="77">
        <f t="shared" si="2"/>
        <v>0</v>
      </c>
      <c r="I17" s="77">
        <f t="shared" si="6"/>
        <v>2.5416666666666665</v>
      </c>
      <c r="J17" s="54"/>
      <c r="K17" s="56"/>
      <c r="L17" s="49"/>
      <c r="M17" s="50"/>
      <c r="N17" s="50"/>
      <c r="O17" s="50"/>
      <c r="P17" s="50"/>
      <c r="Q17" s="50"/>
      <c r="R17" s="50"/>
    </row>
    <row r="18" spans="1:18" ht="20.25" x14ac:dyDescent="0.3">
      <c r="A18" s="72">
        <v>45459</v>
      </c>
      <c r="B18" s="88">
        <v>0</v>
      </c>
      <c r="C18" s="88">
        <v>0</v>
      </c>
      <c r="D18" s="77">
        <f t="shared" si="5"/>
        <v>0</v>
      </c>
      <c r="E18" s="89">
        <v>0</v>
      </c>
      <c r="F18" s="89">
        <v>0</v>
      </c>
      <c r="G18" s="77">
        <f t="shared" si="1"/>
        <v>0</v>
      </c>
      <c r="H18" s="77">
        <f t="shared" si="2"/>
        <v>0</v>
      </c>
      <c r="I18" s="77">
        <f t="shared" si="6"/>
        <v>2.5416666666666665</v>
      </c>
      <c r="J18" s="54"/>
      <c r="K18" s="69"/>
      <c r="L18" s="52"/>
      <c r="M18" s="50"/>
      <c r="N18" s="51" t="s">
        <v>16</v>
      </c>
      <c r="O18" s="67">
        <v>0.25</v>
      </c>
      <c r="P18" s="67">
        <v>0.5</v>
      </c>
      <c r="Q18" s="51" t="s">
        <v>17</v>
      </c>
      <c r="R18" s="51"/>
    </row>
    <row r="19" spans="1:18" ht="20.25" x14ac:dyDescent="0.3">
      <c r="A19" s="71">
        <v>45460</v>
      </c>
      <c r="B19" s="88">
        <v>0.29166666666666669</v>
      </c>
      <c r="C19" s="97">
        <v>0.54166666666666663</v>
      </c>
      <c r="D19" s="77">
        <f t="shared" si="5"/>
        <v>0.24999999999999994</v>
      </c>
      <c r="E19" s="102">
        <v>0</v>
      </c>
      <c r="F19" s="102">
        <v>0</v>
      </c>
      <c r="G19" s="77">
        <f t="shared" si="1"/>
        <v>0</v>
      </c>
      <c r="H19" s="77">
        <f t="shared" si="2"/>
        <v>0.24999999999999994</v>
      </c>
      <c r="I19" s="77">
        <f t="shared" si="6"/>
        <v>2.7916666666666665</v>
      </c>
      <c r="J19" s="54"/>
      <c r="K19" s="69" t="s">
        <v>21</v>
      </c>
      <c r="L19" s="57">
        <f>SUM(H19:H25)</f>
        <v>1.4791666666666665</v>
      </c>
      <c r="M19" s="50"/>
      <c r="N19" s="51">
        <v>0</v>
      </c>
      <c r="O19" s="51">
        <v>0</v>
      </c>
      <c r="P19" s="51">
        <v>0</v>
      </c>
      <c r="Q19" s="51">
        <v>0</v>
      </c>
      <c r="R19" s="51">
        <f>SUM(N19:Q19)</f>
        <v>0</v>
      </c>
    </row>
    <row r="20" spans="1:18" ht="20.25" x14ac:dyDescent="0.3">
      <c r="A20" s="71">
        <v>45461</v>
      </c>
      <c r="B20" s="88">
        <v>0.29166666666666669</v>
      </c>
      <c r="C20" s="97">
        <v>0.54166666666666663</v>
      </c>
      <c r="D20" s="77">
        <f t="shared" si="5"/>
        <v>0.24999999999999994</v>
      </c>
      <c r="E20" s="89">
        <v>0</v>
      </c>
      <c r="F20" s="89">
        <v>0</v>
      </c>
      <c r="G20" s="77">
        <f t="shared" si="1"/>
        <v>0</v>
      </c>
      <c r="H20" s="77">
        <f t="shared" si="2"/>
        <v>0.24999999999999994</v>
      </c>
      <c r="I20" s="77">
        <f t="shared" si="6"/>
        <v>3.0416666666666665</v>
      </c>
      <c r="J20" s="51"/>
      <c r="K20" s="56"/>
      <c r="L20" s="49"/>
      <c r="M20" s="50"/>
      <c r="N20" s="50"/>
      <c r="O20" s="50"/>
      <c r="P20" s="50"/>
      <c r="Q20" s="50"/>
      <c r="R20" s="50"/>
    </row>
    <row r="21" spans="1:18" ht="20.25" x14ac:dyDescent="0.3">
      <c r="A21" s="71">
        <v>45462</v>
      </c>
      <c r="B21" s="88">
        <v>0.29166666666666669</v>
      </c>
      <c r="C21" s="97">
        <v>0.54166666666666663</v>
      </c>
      <c r="D21" s="77">
        <f t="shared" si="5"/>
        <v>0.24999999999999994</v>
      </c>
      <c r="E21" s="89">
        <v>0</v>
      </c>
      <c r="F21" s="89">
        <v>0</v>
      </c>
      <c r="G21" s="77">
        <f t="shared" si="1"/>
        <v>0</v>
      </c>
      <c r="H21" s="77">
        <f t="shared" si="2"/>
        <v>0.24999999999999994</v>
      </c>
      <c r="I21" s="77">
        <f t="shared" si="6"/>
        <v>3.2916666666666665</v>
      </c>
      <c r="J21" s="54"/>
      <c r="K21" s="69"/>
      <c r="L21" s="57"/>
      <c r="M21" s="50"/>
      <c r="N21" s="51"/>
      <c r="O21" s="51"/>
      <c r="P21" s="51"/>
      <c r="Q21" s="51"/>
      <c r="R21" s="50"/>
    </row>
    <row r="22" spans="1:18" ht="20.25" x14ac:dyDescent="0.3">
      <c r="A22" s="71">
        <v>45463</v>
      </c>
      <c r="B22" s="89">
        <v>0.29166666666666669</v>
      </c>
      <c r="C22" s="98">
        <v>0.54166666666666663</v>
      </c>
      <c r="D22" s="77">
        <f t="shared" si="5"/>
        <v>0.24999999999999994</v>
      </c>
      <c r="E22" s="102">
        <v>0</v>
      </c>
      <c r="F22" s="102">
        <v>0</v>
      </c>
      <c r="G22" s="77">
        <f t="shared" si="1"/>
        <v>0</v>
      </c>
      <c r="H22" s="77">
        <f t="shared" si="2"/>
        <v>0.24999999999999994</v>
      </c>
      <c r="I22" s="77">
        <f t="shared" si="6"/>
        <v>3.5416666666666665</v>
      </c>
      <c r="J22" s="54"/>
      <c r="K22" s="56"/>
      <c r="L22" s="49"/>
      <c r="M22" s="50"/>
      <c r="N22" s="50"/>
      <c r="O22" s="50"/>
      <c r="P22" s="50"/>
      <c r="Q22" s="50"/>
      <c r="R22" s="50"/>
    </row>
    <row r="23" spans="1:18" ht="20.25" x14ac:dyDescent="0.3">
      <c r="A23" s="71">
        <v>45464</v>
      </c>
      <c r="B23" s="89">
        <v>0</v>
      </c>
      <c r="C23" s="89">
        <v>0</v>
      </c>
      <c r="D23" s="77">
        <f t="shared" si="5"/>
        <v>0</v>
      </c>
      <c r="E23" s="89">
        <v>0</v>
      </c>
      <c r="F23" s="89">
        <v>0</v>
      </c>
      <c r="G23" s="77">
        <f t="shared" si="1"/>
        <v>0</v>
      </c>
      <c r="H23" s="77">
        <f t="shared" si="2"/>
        <v>0</v>
      </c>
      <c r="I23" s="77">
        <f t="shared" si="6"/>
        <v>3.5416666666666665</v>
      </c>
      <c r="J23" s="54"/>
      <c r="K23" s="57"/>
      <c r="L23" s="49"/>
      <c r="M23" s="50"/>
      <c r="N23" s="50"/>
      <c r="O23" s="50"/>
      <c r="P23" s="50"/>
      <c r="Q23" s="50"/>
      <c r="R23" s="50"/>
    </row>
    <row r="24" spans="1:18" ht="20.25" x14ac:dyDescent="0.3">
      <c r="A24" s="72">
        <v>45465</v>
      </c>
      <c r="B24" s="89">
        <v>0.29166666666666669</v>
      </c>
      <c r="C24" s="98">
        <v>0.54166666666666663</v>
      </c>
      <c r="D24" s="77">
        <f t="shared" si="5"/>
        <v>0.24999999999999994</v>
      </c>
      <c r="E24" s="89">
        <v>0</v>
      </c>
      <c r="F24" s="89">
        <v>0</v>
      </c>
      <c r="G24" s="77">
        <f t="shared" si="1"/>
        <v>0</v>
      </c>
      <c r="H24" s="77">
        <f t="shared" si="2"/>
        <v>0.24999999999999994</v>
      </c>
      <c r="I24" s="77">
        <f t="shared" si="6"/>
        <v>3.7916666666666665</v>
      </c>
      <c r="J24" s="54"/>
      <c r="K24" s="56"/>
      <c r="L24" s="49"/>
      <c r="M24" s="50"/>
      <c r="N24" s="50"/>
      <c r="O24" s="50"/>
      <c r="P24" s="50"/>
      <c r="Q24" s="50"/>
      <c r="R24" s="50"/>
    </row>
    <row r="25" spans="1:18" ht="20.25" x14ac:dyDescent="0.3">
      <c r="A25" s="72">
        <v>45466</v>
      </c>
      <c r="B25" s="90">
        <v>0.3125</v>
      </c>
      <c r="C25" s="93">
        <v>0.54166666666666663</v>
      </c>
      <c r="D25" s="77">
        <f t="shared" si="5"/>
        <v>0.22916666666666663</v>
      </c>
      <c r="E25" s="89">
        <v>0</v>
      </c>
      <c r="F25" s="89">
        <v>0</v>
      </c>
      <c r="G25" s="77">
        <f t="shared" si="1"/>
        <v>0</v>
      </c>
      <c r="H25" s="77">
        <f t="shared" si="2"/>
        <v>0.22916666666666663</v>
      </c>
      <c r="I25" s="77">
        <f t="shared" si="6"/>
        <v>4.020833333333333</v>
      </c>
      <c r="J25" s="54"/>
      <c r="K25" s="56"/>
      <c r="L25" s="49"/>
      <c r="M25" s="50"/>
      <c r="N25" s="50"/>
      <c r="O25" s="50"/>
      <c r="P25" s="50"/>
      <c r="Q25" s="50"/>
      <c r="R25" s="50"/>
    </row>
    <row r="26" spans="1:18" ht="20.25" x14ac:dyDescent="0.3">
      <c r="A26" s="71">
        <v>45467</v>
      </c>
      <c r="B26" s="89">
        <v>0.29166666666666669</v>
      </c>
      <c r="C26" s="98">
        <v>0.54166666666666663</v>
      </c>
      <c r="D26" s="77">
        <f t="shared" si="5"/>
        <v>0.24999999999999994</v>
      </c>
      <c r="E26" s="102">
        <v>0</v>
      </c>
      <c r="F26" s="102">
        <v>0</v>
      </c>
      <c r="G26" s="77">
        <f t="shared" si="1"/>
        <v>0</v>
      </c>
      <c r="H26" s="77">
        <f t="shared" si="2"/>
        <v>0.24999999999999994</v>
      </c>
      <c r="I26" s="77">
        <f t="shared" si="6"/>
        <v>4.270833333333333</v>
      </c>
      <c r="J26" s="54"/>
      <c r="K26" s="69" t="s">
        <v>22</v>
      </c>
      <c r="L26" s="57">
        <f>SUM(H26:H32)</f>
        <v>1.9687499999999998</v>
      </c>
      <c r="M26" s="50"/>
      <c r="N26" s="51" t="s">
        <v>16</v>
      </c>
      <c r="O26" s="67">
        <v>0.25</v>
      </c>
      <c r="P26" s="67">
        <v>0.5</v>
      </c>
      <c r="Q26" s="51" t="s">
        <v>17</v>
      </c>
      <c r="R26" s="51"/>
    </row>
    <row r="27" spans="1:18" ht="20.25" x14ac:dyDescent="0.3">
      <c r="A27" s="71">
        <v>45468</v>
      </c>
      <c r="B27" s="89">
        <v>0.29166666666666669</v>
      </c>
      <c r="C27" s="98">
        <v>0.54166666666666663</v>
      </c>
      <c r="D27" s="77">
        <f t="shared" si="5"/>
        <v>0.24999999999999994</v>
      </c>
      <c r="E27" s="102">
        <v>0</v>
      </c>
      <c r="F27" s="102">
        <v>0</v>
      </c>
      <c r="G27" s="77">
        <f t="shared" si="1"/>
        <v>0</v>
      </c>
      <c r="H27" s="77">
        <f t="shared" si="2"/>
        <v>0.24999999999999994</v>
      </c>
      <c r="I27" s="77">
        <f t="shared" si="6"/>
        <v>4.520833333333333</v>
      </c>
      <c r="J27" s="51"/>
      <c r="K27" s="69"/>
      <c r="L27" s="52"/>
      <c r="M27" s="50"/>
      <c r="N27" s="51">
        <v>0</v>
      </c>
      <c r="O27" s="51">
        <v>0</v>
      </c>
      <c r="P27" s="51">
        <v>0</v>
      </c>
      <c r="Q27" s="51">
        <v>0</v>
      </c>
      <c r="R27" s="51">
        <f>SUM(N27:Q27)</f>
        <v>0</v>
      </c>
    </row>
    <row r="28" spans="1:18" ht="20.25" x14ac:dyDescent="0.3">
      <c r="A28" s="71">
        <v>45469</v>
      </c>
      <c r="B28" s="105">
        <v>0</v>
      </c>
      <c r="C28" s="105">
        <v>0</v>
      </c>
      <c r="D28" s="77">
        <f t="shared" si="5"/>
        <v>0</v>
      </c>
      <c r="E28" s="90">
        <v>0.66666666666666663</v>
      </c>
      <c r="F28" s="90">
        <v>0.8125</v>
      </c>
      <c r="G28" s="77">
        <f t="shared" si="1"/>
        <v>0.14583333333333337</v>
      </c>
      <c r="H28" s="77">
        <f t="shared" si="2"/>
        <v>0.14583333333333337</v>
      </c>
      <c r="I28" s="78">
        <f t="shared" si="6"/>
        <v>4.6666666666666661</v>
      </c>
      <c r="J28" s="54"/>
      <c r="K28" s="69"/>
      <c r="L28" s="57"/>
      <c r="M28" s="50"/>
      <c r="N28" s="51"/>
      <c r="O28" s="51"/>
      <c r="P28" s="51"/>
      <c r="Q28" s="51"/>
      <c r="R28" s="50"/>
    </row>
    <row r="29" spans="1:18" ht="20.25" x14ac:dyDescent="0.3">
      <c r="A29" s="71">
        <v>45470</v>
      </c>
      <c r="B29" s="89">
        <v>0.29166666666666669</v>
      </c>
      <c r="C29" s="98">
        <v>0.54166666666666663</v>
      </c>
      <c r="D29" s="77">
        <f t="shared" si="5"/>
        <v>0.24999999999999994</v>
      </c>
      <c r="E29" s="102">
        <v>0</v>
      </c>
      <c r="F29" s="102">
        <v>0</v>
      </c>
      <c r="G29" s="77">
        <f t="shared" si="1"/>
        <v>0</v>
      </c>
      <c r="H29" s="77">
        <f t="shared" si="2"/>
        <v>0.24999999999999994</v>
      </c>
      <c r="I29" s="77">
        <f t="shared" si="6"/>
        <v>4.9166666666666661</v>
      </c>
      <c r="J29" s="54"/>
      <c r="K29" s="56"/>
      <c r="L29" s="49"/>
      <c r="M29" s="50"/>
      <c r="N29" s="50"/>
      <c r="O29" s="50"/>
      <c r="P29" s="50"/>
      <c r="Q29" s="50"/>
      <c r="R29" s="50"/>
    </row>
    <row r="30" spans="1:18" ht="20.25" x14ac:dyDescent="0.3">
      <c r="A30" s="71">
        <v>45471</v>
      </c>
      <c r="B30" s="105">
        <v>0</v>
      </c>
      <c r="C30" s="105">
        <v>0</v>
      </c>
      <c r="D30" s="77">
        <f t="shared" si="5"/>
        <v>0</v>
      </c>
      <c r="E30" s="102">
        <v>0.54166666666666663</v>
      </c>
      <c r="F30" s="102">
        <v>0.82291666666666663</v>
      </c>
      <c r="G30" s="77">
        <f t="shared" si="1"/>
        <v>0.28125</v>
      </c>
      <c r="H30" s="77">
        <f t="shared" si="2"/>
        <v>0.28125</v>
      </c>
      <c r="I30" s="77">
        <f t="shared" si="6"/>
        <v>5.1979166666666661</v>
      </c>
      <c r="J30" s="54"/>
      <c r="K30" s="57"/>
      <c r="L30" s="49"/>
      <c r="M30" s="50"/>
      <c r="N30" s="50"/>
      <c r="O30" s="50"/>
      <c r="P30" s="50"/>
      <c r="Q30" s="50"/>
      <c r="R30" s="50"/>
    </row>
    <row r="31" spans="1:18" ht="20.25" x14ac:dyDescent="0.3">
      <c r="A31" s="72">
        <v>45472</v>
      </c>
      <c r="B31" s="89">
        <v>0.29166666666666669</v>
      </c>
      <c r="C31" s="98">
        <v>0.54166666666666663</v>
      </c>
      <c r="D31" s="77">
        <f t="shared" si="5"/>
        <v>0.24999999999999994</v>
      </c>
      <c r="E31" s="90">
        <v>0.66666666666666663</v>
      </c>
      <c r="F31" s="90">
        <v>0.8125</v>
      </c>
      <c r="G31" s="77">
        <f t="shared" si="1"/>
        <v>0.14583333333333337</v>
      </c>
      <c r="H31" s="77">
        <f t="shared" si="2"/>
        <v>0.39583333333333331</v>
      </c>
      <c r="I31" s="77">
        <f t="shared" si="6"/>
        <v>5.5937499999999991</v>
      </c>
      <c r="J31" s="54"/>
      <c r="K31" s="56"/>
      <c r="L31" s="49"/>
      <c r="M31" s="50"/>
      <c r="N31" s="50"/>
      <c r="O31" s="50"/>
      <c r="P31" s="50"/>
      <c r="Q31" s="50"/>
      <c r="R31" s="50"/>
    </row>
    <row r="32" spans="1:18" ht="20.25" x14ac:dyDescent="0.3">
      <c r="A32" s="72">
        <v>45473</v>
      </c>
      <c r="B32" s="89">
        <v>0.29166666666666669</v>
      </c>
      <c r="C32" s="98">
        <v>0.54166666666666663</v>
      </c>
      <c r="D32" s="77">
        <f t="shared" si="5"/>
        <v>0.24999999999999994</v>
      </c>
      <c r="E32" s="90">
        <v>0.66666666666666663</v>
      </c>
      <c r="F32" s="90">
        <v>0.8125</v>
      </c>
      <c r="G32" s="77">
        <f t="shared" si="1"/>
        <v>0.14583333333333337</v>
      </c>
      <c r="H32" s="77">
        <f t="shared" si="2"/>
        <v>0.39583333333333331</v>
      </c>
      <c r="I32" s="77">
        <f t="shared" si="6"/>
        <v>5.9895833333333321</v>
      </c>
      <c r="J32" s="54"/>
      <c r="K32" s="56"/>
      <c r="L32" s="49"/>
      <c r="M32" s="50"/>
      <c r="N32" s="50"/>
      <c r="O32" s="50"/>
      <c r="P32" s="50"/>
      <c r="Q32" s="50"/>
      <c r="R32" s="50"/>
    </row>
    <row r="33" spans="1:18" ht="20.25" x14ac:dyDescent="0.3">
      <c r="A33" s="71"/>
      <c r="B33" s="79"/>
      <c r="C33" s="79"/>
      <c r="D33" s="77">
        <f t="shared" si="5"/>
        <v>0</v>
      </c>
      <c r="E33" s="79"/>
      <c r="F33" s="79"/>
      <c r="G33" s="77">
        <f t="shared" si="1"/>
        <v>0</v>
      </c>
      <c r="H33" s="77">
        <f t="shared" si="2"/>
        <v>0</v>
      </c>
      <c r="I33" s="77">
        <f t="shared" si="6"/>
        <v>5.9895833333333321</v>
      </c>
      <c r="J33" s="54"/>
      <c r="K33" s="57"/>
      <c r="L33" s="57"/>
      <c r="M33" s="49"/>
      <c r="N33" s="51"/>
      <c r="O33" s="51"/>
      <c r="P33" s="51"/>
      <c r="Q33" s="51"/>
      <c r="R33" s="51"/>
    </row>
    <row r="34" spans="1:18" ht="20.25" x14ac:dyDescent="0.3">
      <c r="A34" s="59"/>
      <c r="B34" s="60">
        <v>151.66999999999999</v>
      </c>
      <c r="C34" s="61"/>
      <c r="D34" s="61"/>
      <c r="E34" s="62"/>
      <c r="F34" s="59"/>
      <c r="G34" s="63"/>
      <c r="H34" s="63"/>
      <c r="I34" s="50"/>
      <c r="J34" s="54">
        <f>SUM(J9+J16+J23+J30)</f>
        <v>0</v>
      </c>
      <c r="K34" s="58" t="s">
        <v>23</v>
      </c>
      <c r="L34" s="49"/>
      <c r="M34" s="50"/>
      <c r="N34" s="50"/>
      <c r="O34" s="50"/>
      <c r="P34" s="50"/>
      <c r="Q34" s="50"/>
      <c r="R34" s="50"/>
    </row>
    <row r="35" spans="1:18" ht="20.25" x14ac:dyDescent="0.3">
      <c r="A35" s="59"/>
      <c r="B35" s="60"/>
      <c r="C35" s="76"/>
      <c r="D35" s="61"/>
      <c r="E35" s="61"/>
      <c r="F35" s="59"/>
      <c r="G35" s="63"/>
      <c r="H35" s="63"/>
      <c r="I35" s="50"/>
      <c r="J35" s="54">
        <f>SUM(J3)</f>
        <v>0</v>
      </c>
      <c r="K35" s="58" t="s">
        <v>24</v>
      </c>
      <c r="L35" s="49"/>
      <c r="M35" s="49">
        <f>SUM(L34:L35)</f>
        <v>0</v>
      </c>
      <c r="N35" s="68">
        <f>SUM(N3+N5+N12+N19+N27)</f>
        <v>0</v>
      </c>
      <c r="O35" s="68">
        <f>SUM(O3+O5+O12+O19+O27)</f>
        <v>0</v>
      </c>
      <c r="P35" s="68">
        <f>SUM(P3+P5+P12+P19+P27)</f>
        <v>0</v>
      </c>
      <c r="Q35" s="68">
        <f>SUM(Q3+Q5+Q12+Q19+Q27)</f>
        <v>0</v>
      </c>
      <c r="R35" s="68">
        <f>SUM(R3:R33)</f>
        <v>0</v>
      </c>
    </row>
    <row r="36" spans="1:18" ht="20.25" x14ac:dyDescent="0.3">
      <c r="A36" s="59" t="s">
        <v>25</v>
      </c>
      <c r="B36" s="60">
        <f>SUM(B34-B37)</f>
        <v>151.66999999999999</v>
      </c>
      <c r="C36" s="64"/>
      <c r="D36" s="64">
        <f>SUM(D34:D35)</f>
        <v>0</v>
      </c>
      <c r="E36" s="59"/>
      <c r="F36" s="59"/>
      <c r="G36" s="63"/>
      <c r="H36" s="63"/>
      <c r="I36" s="50"/>
      <c r="J36" s="51"/>
      <c r="K36" s="56"/>
      <c r="L36" s="49"/>
      <c r="M36" s="50"/>
      <c r="N36" s="50"/>
      <c r="O36" s="50"/>
      <c r="P36" s="50"/>
      <c r="Q36" s="50"/>
      <c r="R36" s="50"/>
    </row>
    <row r="37" spans="1:18" ht="20.25" x14ac:dyDescent="0.3">
      <c r="A37" s="65" t="s">
        <v>26</v>
      </c>
      <c r="B37" s="62"/>
      <c r="C37" s="64"/>
      <c r="D37" s="64"/>
      <c r="E37" s="66">
        <f>SUM(D36-B34)</f>
        <v>-151.66999999999999</v>
      </c>
      <c r="F37" s="59">
        <v>13</v>
      </c>
      <c r="G37" s="66">
        <f>SUM(F37*E37)</f>
        <v>-1971.7099999999998</v>
      </c>
      <c r="H37" s="63"/>
      <c r="I37" s="50"/>
      <c r="J37" s="51"/>
      <c r="K37" s="73">
        <f>SUM(J5+J12+J19+J26)</f>
        <v>0</v>
      </c>
      <c r="L37" s="55">
        <v>1</v>
      </c>
      <c r="M37" s="50"/>
      <c r="N37" s="68">
        <f>SUM(N35+O35+P35+Q35)</f>
        <v>0</v>
      </c>
      <c r="O37" s="50"/>
      <c r="P37" s="50"/>
      <c r="Q37" s="50"/>
      <c r="R37" s="50"/>
    </row>
    <row r="38" spans="1:18" ht="20.25" x14ac:dyDescent="0.3">
      <c r="A38" s="65"/>
      <c r="B38" s="62"/>
      <c r="C38" s="64"/>
      <c r="D38" s="64"/>
      <c r="E38" s="66"/>
      <c r="F38" s="59"/>
      <c r="G38" s="66"/>
      <c r="H38" s="63"/>
      <c r="I38" s="50"/>
      <c r="J38" s="51"/>
      <c r="K38" s="58"/>
      <c r="L38" s="55"/>
      <c r="M38" s="50"/>
      <c r="N38" s="68"/>
      <c r="O38" s="50"/>
      <c r="P38" s="50"/>
      <c r="Q38" s="50"/>
      <c r="R38" s="50"/>
    </row>
    <row r="39" spans="1:18" ht="20.25" x14ac:dyDescent="0.3">
      <c r="A39" s="70"/>
      <c r="B39" s="62"/>
      <c r="C39" s="74"/>
      <c r="D39" s="75">
        <f>D3+D5+D7+D9+D10+D12+D14+D16+D17+D19+D21+D23+D24+D26+D28+D29+D31</f>
        <v>2.2499999999999996</v>
      </c>
      <c r="E39" s="59"/>
      <c r="F39" s="59"/>
      <c r="G39" s="63"/>
      <c r="H39" s="63"/>
      <c r="I39" s="50"/>
      <c r="J39" s="51"/>
      <c r="K39" s="56"/>
      <c r="L39" s="49"/>
      <c r="M39" s="50"/>
      <c r="N39" s="50"/>
      <c r="O39" s="50"/>
      <c r="P39" s="50"/>
      <c r="Q39" s="50"/>
      <c r="R39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Emploi du temps collectif 06</vt:lpstr>
      <vt:lpstr>S1</vt:lpstr>
      <vt:lpstr>S2</vt:lpstr>
      <vt:lpstr>S3</vt:lpstr>
      <vt:lpstr>S4</vt:lpstr>
      <vt:lpstr>S5</vt:lpstr>
      <vt:lpstr>S6</vt:lpstr>
      <vt:lpstr>S7</vt:lpstr>
      <vt:lpstr>Excel_BuiltIn_Print_Area_1</vt:lpstr>
      <vt:lpstr>'Emploi du temps collectif 06'!Zone_d_impression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</dc:creator>
  <cp:lastModifiedBy>LouReeD</cp:lastModifiedBy>
  <cp:lastPrinted>2024-04-20T17:14:12Z</cp:lastPrinted>
  <dcterms:created xsi:type="dcterms:W3CDTF">2019-01-17T12:57:44Z</dcterms:created>
  <dcterms:modified xsi:type="dcterms:W3CDTF">2024-04-22T19:02:40Z</dcterms:modified>
</cp:coreProperties>
</file>