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1D865450-1D77-423D-97BE-8C26953010A8}" xr6:coauthVersionLast="47" xr6:coauthVersionMax="47" xr10:uidLastSave="{00000000-0000-0000-0000-000000000000}"/>
  <bookViews>
    <workbookView xWindow="-120" yWindow="-120" windowWidth="24240" windowHeight="13020" activeTab="2" xr2:uid="{991A4086-8367-4C83-8C84-C9827D3CA60D}"/>
  </bookViews>
  <sheets>
    <sheet name="Horaire de bus" sheetId="3" r:id="rId1"/>
    <sheet name="2023 S38" sheetId="1" r:id="rId2"/>
    <sheet name="2023 S39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2" l="1"/>
  <c r="E3" i="2"/>
  <c r="F3" i="2"/>
  <c r="G3" i="2"/>
  <c r="H3" i="2"/>
  <c r="C3" i="2"/>
  <c r="H2" i="2"/>
  <c r="H20" i="2" s="1"/>
  <c r="D2" i="2"/>
  <c r="D20" i="2" s="1"/>
  <c r="E2" i="2"/>
  <c r="E20" i="2" s="1"/>
  <c r="F2" i="2"/>
  <c r="F20" i="2" s="1"/>
  <c r="G2" i="2"/>
  <c r="G20" i="2" s="1"/>
  <c r="C2" i="2"/>
  <c r="C20" i="2" s="1"/>
  <c r="B20" i="2"/>
  <c r="C1" i="1"/>
  <c r="D1" i="1" s="1"/>
  <c r="E1" i="1" s="1"/>
  <c r="F1" i="1" s="1"/>
  <c r="G1" i="1" s="1"/>
  <c r="H1" i="1" s="1"/>
  <c r="C1" i="2"/>
  <c r="D1" i="2" s="1"/>
  <c r="E1" i="2" s="1"/>
  <c r="F1" i="2" s="1"/>
  <c r="G1" i="2" s="1"/>
  <c r="H1" i="2" s="1"/>
  <c r="H19" i="2"/>
  <c r="G19" i="2"/>
  <c r="F19" i="2"/>
  <c r="E19" i="2"/>
  <c r="D19" i="2"/>
  <c r="C19" i="2"/>
  <c r="B19" i="2"/>
  <c r="H17" i="2"/>
  <c r="G17" i="2"/>
  <c r="F17" i="2"/>
  <c r="E17" i="2"/>
  <c r="D17" i="2"/>
  <c r="C17" i="2"/>
  <c r="B17" i="2"/>
  <c r="H8" i="2"/>
  <c r="G8" i="2"/>
  <c r="F8" i="2"/>
  <c r="E8" i="2"/>
  <c r="D8" i="2"/>
  <c r="C8" i="2"/>
  <c r="B8" i="2"/>
  <c r="C20" i="1"/>
  <c r="D20" i="1"/>
  <c r="E20" i="1"/>
  <c r="F20" i="1"/>
  <c r="G20" i="1"/>
  <c r="H20" i="1"/>
  <c r="B20" i="1"/>
  <c r="I19" i="1"/>
  <c r="C19" i="1"/>
  <c r="D19" i="1"/>
  <c r="E19" i="1"/>
  <c r="F19" i="1"/>
  <c r="G19" i="1"/>
  <c r="H19" i="1"/>
  <c r="B19" i="1"/>
  <c r="B8" i="1"/>
  <c r="C17" i="1"/>
  <c r="D17" i="1"/>
  <c r="E17" i="1"/>
  <c r="F17" i="1"/>
  <c r="G17" i="1"/>
  <c r="H17" i="1"/>
  <c r="B17" i="1"/>
  <c r="C8" i="1"/>
  <c r="D8" i="1"/>
  <c r="E8" i="1"/>
  <c r="F8" i="1"/>
  <c r="G8" i="1"/>
  <c r="H8" i="1"/>
  <c r="I20" i="2" l="1"/>
  <c r="I19" i="2"/>
  <c r="I20" i="1"/>
</calcChain>
</file>

<file path=xl/sharedStrings.xml><?xml version="1.0" encoding="utf-8"?>
<sst xmlns="http://schemas.openxmlformats.org/spreadsheetml/2006/main" count="147" uniqueCount="58">
  <si>
    <t>Dimanche</t>
  </si>
  <si>
    <t>Lundi</t>
  </si>
  <si>
    <t>Mardi</t>
  </si>
  <si>
    <t>Mercredi</t>
  </si>
  <si>
    <t>Jeudi</t>
  </si>
  <si>
    <t>Vendredi</t>
  </si>
  <si>
    <t>Samedi</t>
  </si>
  <si>
    <t>Service du midi</t>
  </si>
  <si>
    <t>Heure arrivé bus Neuves-Maisons</t>
  </si>
  <si>
    <t>Heure départ bus Pierreville</t>
  </si>
  <si>
    <t>Heure de commencement</t>
  </si>
  <si>
    <t>Heure de fin</t>
  </si>
  <si>
    <t>Heure départ bus Neuves-Maisons</t>
  </si>
  <si>
    <t>Heure arrivé bus Pierreville</t>
  </si>
  <si>
    <t>Temps de travail</t>
  </si>
  <si>
    <t>Service du soir</t>
  </si>
  <si>
    <t>Temps total de travail</t>
  </si>
  <si>
    <t>Amplitude journée</t>
  </si>
  <si>
    <t>Total semaine</t>
  </si>
  <si>
    <t>Semaine</t>
  </si>
  <si>
    <t>Neuves-Maison</t>
  </si>
  <si>
    <t>Ligne</t>
  </si>
  <si>
    <t>6h36</t>
  </si>
  <si>
    <t>A</t>
  </si>
  <si>
    <t>7h34</t>
  </si>
  <si>
    <t>8h18</t>
  </si>
  <si>
    <t>7h58</t>
  </si>
  <si>
    <t>E</t>
  </si>
  <si>
    <t>10h04</t>
  </si>
  <si>
    <t>10h48</t>
  </si>
  <si>
    <t>9h05</t>
  </si>
  <si>
    <t>10h30</t>
  </si>
  <si>
    <t>10h52</t>
  </si>
  <si>
    <t>11h05</t>
  </si>
  <si>
    <t>12h04</t>
  </si>
  <si>
    <t>12h48</t>
  </si>
  <si>
    <t>13h30</t>
  </si>
  <si>
    <t>13h52</t>
  </si>
  <si>
    <t>13h20</t>
  </si>
  <si>
    <t>14h02</t>
  </si>
  <si>
    <t>14h19</t>
  </si>
  <si>
    <t>15h03</t>
  </si>
  <si>
    <t>14h05</t>
  </si>
  <si>
    <t>15h35</t>
  </si>
  <si>
    <t>16h40</t>
  </si>
  <si>
    <t>17h02</t>
  </si>
  <si>
    <t>17h15</t>
  </si>
  <si>
    <t>17h36</t>
  </si>
  <si>
    <t>18h20</t>
  </si>
  <si>
    <t>8h28</t>
  </si>
  <si>
    <t>10h05</t>
  </si>
  <si>
    <t>10h49</t>
  </si>
  <si>
    <t>13h40</t>
  </si>
  <si>
    <t>14h15</t>
  </si>
  <si>
    <t>16h34</t>
  </si>
  <si>
    <t>17h18</t>
  </si>
  <si>
    <t>17h25</t>
  </si>
  <si>
    <t>Pierreville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</si>
</sst>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h]:mm"/>
    <numFmt numFmtId="166" formatCode="ddd\ dd\ mmm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</fills>
  <borders count="2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4" xfId="0" applyFont="1" applyBorder="1"/>
    <xf numFmtId="0" fontId="3" fillId="0" borderId="4" xfId="0" applyFont="1" applyBorder="1"/>
    <xf numFmtId="0" fontId="1" fillId="0" borderId="10" xfId="0" applyFont="1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3" fillId="0" borderId="16" xfId="0" applyFont="1" applyBorder="1" applyAlignment="1">
      <alignment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64" fontId="4" fillId="0" borderId="5" xfId="0" applyNumberFormat="1" applyFont="1" applyBorder="1" applyAlignment="1">
      <alignment horizontal="center"/>
    </xf>
    <xf numFmtId="164" fontId="4" fillId="0" borderId="6" xfId="0" applyNumberFormat="1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20" fontId="4" fillId="0" borderId="5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0" fontId="5" fillId="0" borderId="7" xfId="0" applyFont="1" applyBorder="1"/>
    <xf numFmtId="164" fontId="6" fillId="0" borderId="8" xfId="0" applyNumberFormat="1" applyFont="1" applyBorder="1" applyAlignment="1">
      <alignment horizontal="center"/>
    </xf>
    <xf numFmtId="0" fontId="5" fillId="0" borderId="4" xfId="0" applyFont="1" applyBorder="1"/>
    <xf numFmtId="164" fontId="6" fillId="0" borderId="5" xfId="0" applyNumberFormat="1" applyFont="1" applyBorder="1" applyAlignment="1">
      <alignment horizontal="center"/>
    </xf>
    <xf numFmtId="164" fontId="0" fillId="0" borderId="0" xfId="0" applyNumberFormat="1"/>
    <xf numFmtId="20" fontId="4" fillId="0" borderId="6" xfId="0" applyNumberFormat="1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0" fontId="3" fillId="0" borderId="1" xfId="0" applyFont="1" applyBorder="1" applyAlignment="1">
      <alignment wrapText="1"/>
    </xf>
    <xf numFmtId="0" fontId="7" fillId="2" borderId="17" xfId="0" applyFont="1" applyFill="1" applyBorder="1"/>
    <xf numFmtId="0" fontId="1" fillId="0" borderId="1" xfId="0" applyFont="1" applyBorder="1"/>
    <xf numFmtId="0" fontId="1" fillId="0" borderId="2" xfId="0" applyFont="1" applyBorder="1"/>
    <xf numFmtId="0" fontId="0" fillId="0" borderId="18" xfId="0" applyBorder="1"/>
    <xf numFmtId="0" fontId="1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19" xfId="0" applyBorder="1"/>
    <xf numFmtId="0" fontId="0" fillId="0" borderId="6" xfId="0" applyBorder="1"/>
    <xf numFmtId="0" fontId="0" fillId="0" borderId="20" xfId="0" applyBorder="1"/>
    <xf numFmtId="0" fontId="0" fillId="0" borderId="21" xfId="0" applyBorder="1"/>
    <xf numFmtId="0" fontId="0" fillId="0" borderId="8" xfId="0" applyBorder="1"/>
    <xf numFmtId="0" fontId="0" fillId="0" borderId="9" xfId="0" applyBorder="1"/>
    <xf numFmtId="0" fontId="0" fillId="0" borderId="22" xfId="0" applyBorder="1"/>
    <xf numFmtId="0" fontId="1" fillId="0" borderId="23" xfId="0" applyFont="1" applyBorder="1"/>
    <xf numFmtId="0" fontId="1" fillId="0" borderId="24" xfId="0" applyFont="1" applyBorder="1"/>
    <xf numFmtId="0" fontId="0" fillId="0" borderId="25" xfId="0" applyBorder="1"/>
    <xf numFmtId="0" fontId="0" fillId="0" borderId="7" xfId="0" applyBorder="1"/>
    <xf numFmtId="166" fontId="1" fillId="0" borderId="13" xfId="0" applyNumberFormat="1" applyFont="1" applyBorder="1" applyAlignment="1">
      <alignment horizontal="center"/>
    </xf>
    <xf numFmtId="166" fontId="1" fillId="0" borderId="3" xfId="0" applyNumberFormat="1" applyFont="1" applyBorder="1" applyAlignment="1">
      <alignment horizontal="center"/>
    </xf>
    <xf numFmtId="165" fontId="6" fillId="0" borderId="12" xfId="0" applyNumberFormat="1" applyFont="1" applyBorder="1" applyAlignment="1">
      <alignment horizontal="center"/>
    </xf>
    <xf numFmtId="165" fontId="6" fillId="0" borderId="27" xfId="0" applyNumberFormat="1" applyFont="1" applyBorder="1" applyAlignment="1">
      <alignment horizontal="center"/>
    </xf>
    <xf numFmtId="0" fontId="0" fillId="0" borderId="28" xfId="0" applyBorder="1"/>
    <xf numFmtId="0" fontId="2" fillId="0" borderId="26" xfId="0" applyFont="1" applyBorder="1" applyAlignment="1">
      <alignment horizontal="center" wrapText="1"/>
    </xf>
    <xf numFmtId="0" fontId="2" fillId="0" borderId="12" xfId="0" applyFont="1" applyBorder="1" applyAlignment="1">
      <alignment horizontal="center" wrapText="1"/>
    </xf>
    <xf numFmtId="20" fontId="0" fillId="0" borderId="5" xfId="0" applyNumberFormat="1" applyBorder="1"/>
    <xf numFmtId="20" fontId="0" fillId="0" borderId="8" xfId="0" applyNumberFormat="1" applyBorder="1"/>
    <xf numFmtId="164" fontId="4" fillId="0" borderId="5" xfId="0" applyNumberFormat="1" applyFont="1" applyFill="1" applyBorder="1" applyAlignment="1">
      <alignment horizontal="center"/>
    </xf>
    <xf numFmtId="164" fontId="4" fillId="3" borderId="5" xfId="0" applyNumberFormat="1" applyFont="1" applyFill="1" applyBorder="1" applyAlignment="1">
      <alignment horizontal="center"/>
    </xf>
    <xf numFmtId="164" fontId="4" fillId="3" borderId="6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FFFDF6-BCD3-4656-84C4-1D3501E00946}">
  <dimension ref="A1:G24"/>
  <sheetViews>
    <sheetView workbookViewId="0">
      <selection activeCell="B25" sqref="B25"/>
    </sheetView>
  </sheetViews>
  <sheetFormatPr baseColWidth="10" defaultRowHeight="15" x14ac:dyDescent="0.25"/>
  <cols>
    <col min="1" max="7" width="15.7109375" customWidth="1"/>
  </cols>
  <sheetData>
    <row r="1" spans="1:7" ht="16.5" thickBot="1" x14ac:dyDescent="0.3">
      <c r="A1" s="25" t="s">
        <v>19</v>
      </c>
    </row>
    <row r="2" spans="1:7" ht="15.75" x14ac:dyDescent="0.25">
      <c r="A2" s="26" t="s">
        <v>57</v>
      </c>
      <c r="B2" s="27" t="s">
        <v>20</v>
      </c>
      <c r="C2" s="27" t="s">
        <v>21</v>
      </c>
      <c r="D2" s="28"/>
      <c r="E2" s="27" t="s">
        <v>20</v>
      </c>
      <c r="F2" s="27" t="s">
        <v>57</v>
      </c>
      <c r="G2" s="29" t="s">
        <v>21</v>
      </c>
    </row>
    <row r="3" spans="1:7" x14ac:dyDescent="0.25">
      <c r="A3" s="30" t="s">
        <v>22</v>
      </c>
      <c r="B3" s="50">
        <v>0.30416666666666664</v>
      </c>
      <c r="C3" s="31" t="s">
        <v>23</v>
      </c>
      <c r="D3" s="32"/>
      <c r="E3" s="31" t="s">
        <v>24</v>
      </c>
      <c r="F3" s="31" t="s">
        <v>25</v>
      </c>
      <c r="G3" s="33" t="s">
        <v>23</v>
      </c>
    </row>
    <row r="4" spans="1:7" x14ac:dyDescent="0.25">
      <c r="A4" s="30" t="s">
        <v>26</v>
      </c>
      <c r="B4" s="50">
        <v>0.34722222222222227</v>
      </c>
      <c r="C4" s="31" t="s">
        <v>27</v>
      </c>
      <c r="D4" s="32"/>
      <c r="E4" s="31" t="s">
        <v>28</v>
      </c>
      <c r="F4" s="31" t="s">
        <v>29</v>
      </c>
      <c r="G4" s="33" t="s">
        <v>23</v>
      </c>
    </row>
    <row r="5" spans="1:7" x14ac:dyDescent="0.25">
      <c r="A5" s="30" t="s">
        <v>30</v>
      </c>
      <c r="B5" s="50">
        <v>0.40763888888888888</v>
      </c>
      <c r="C5" s="31" t="s">
        <v>23</v>
      </c>
      <c r="D5" s="32"/>
      <c r="E5" s="31" t="s">
        <v>31</v>
      </c>
      <c r="F5" s="31" t="s">
        <v>32</v>
      </c>
      <c r="G5" s="33" t="s">
        <v>27</v>
      </c>
    </row>
    <row r="6" spans="1:7" x14ac:dyDescent="0.25">
      <c r="A6" s="30" t="s">
        <v>33</v>
      </c>
      <c r="B6" s="50">
        <v>0.4770833333333333</v>
      </c>
      <c r="C6" s="31" t="s">
        <v>27</v>
      </c>
      <c r="D6" s="32"/>
      <c r="E6" s="34"/>
      <c r="F6" s="4"/>
      <c r="G6" s="5"/>
    </row>
    <row r="7" spans="1:7" x14ac:dyDescent="0.25">
      <c r="A7" s="30" t="s">
        <v>33</v>
      </c>
      <c r="B7" s="50">
        <v>0.4909722222222222</v>
      </c>
      <c r="C7" s="31" t="s">
        <v>23</v>
      </c>
      <c r="D7" s="32"/>
      <c r="E7" s="31" t="s">
        <v>34</v>
      </c>
      <c r="F7" s="31" t="s">
        <v>35</v>
      </c>
      <c r="G7" s="33" t="s">
        <v>23</v>
      </c>
    </row>
    <row r="8" spans="1:7" x14ac:dyDescent="0.25">
      <c r="A8" s="30" t="s">
        <v>38</v>
      </c>
      <c r="B8" s="50">
        <v>0.58472222222222225</v>
      </c>
      <c r="C8" s="31" t="s">
        <v>23</v>
      </c>
      <c r="D8" s="32"/>
      <c r="E8" s="31" t="s">
        <v>36</v>
      </c>
      <c r="F8" s="31" t="s">
        <v>37</v>
      </c>
      <c r="G8" s="33" t="s">
        <v>27</v>
      </c>
    </row>
    <row r="9" spans="1:7" x14ac:dyDescent="0.25">
      <c r="A9" s="30" t="s">
        <v>42</v>
      </c>
      <c r="B9" s="50">
        <v>0.6020833333333333</v>
      </c>
      <c r="C9" s="31" t="s">
        <v>27</v>
      </c>
      <c r="D9" s="32"/>
      <c r="E9" s="31" t="s">
        <v>40</v>
      </c>
      <c r="F9" s="31" t="s">
        <v>41</v>
      </c>
      <c r="G9" s="33" t="s">
        <v>23</v>
      </c>
    </row>
    <row r="10" spans="1:7" x14ac:dyDescent="0.25">
      <c r="A10" s="30" t="s">
        <v>43</v>
      </c>
      <c r="B10" s="50">
        <v>0.67847222222222225</v>
      </c>
      <c r="C10" s="31" t="s">
        <v>23</v>
      </c>
      <c r="D10" s="32"/>
      <c r="E10" s="31" t="s">
        <v>44</v>
      </c>
      <c r="F10" s="31" t="s">
        <v>45</v>
      </c>
      <c r="G10" s="33" t="s">
        <v>27</v>
      </c>
    </row>
    <row r="11" spans="1:7" ht="15.75" thickBot="1" x14ac:dyDescent="0.3">
      <c r="A11" s="42" t="s">
        <v>46</v>
      </c>
      <c r="B11" s="51">
        <v>0.73402777777777783</v>
      </c>
      <c r="C11" s="37" t="s">
        <v>27</v>
      </c>
      <c r="D11" s="38"/>
      <c r="E11" s="36" t="s">
        <v>47</v>
      </c>
      <c r="F11" s="36" t="s">
        <v>48</v>
      </c>
      <c r="G11" s="37" t="s">
        <v>23</v>
      </c>
    </row>
    <row r="13" spans="1:7" ht="15.75" thickBot="1" x14ac:dyDescent="0.3"/>
    <row r="14" spans="1:7" ht="16.5" thickBot="1" x14ac:dyDescent="0.3">
      <c r="A14" s="25" t="s">
        <v>6</v>
      </c>
    </row>
    <row r="15" spans="1:7" ht="16.5" thickBot="1" x14ac:dyDescent="0.3">
      <c r="A15" s="39" t="s">
        <v>57</v>
      </c>
      <c r="B15" s="40" t="s">
        <v>20</v>
      </c>
      <c r="C15" s="40" t="s">
        <v>21</v>
      </c>
    </row>
    <row r="16" spans="1:7" ht="15.75" x14ac:dyDescent="0.25">
      <c r="A16" s="30" t="s">
        <v>49</v>
      </c>
      <c r="B16" s="50">
        <v>0.36805555555555558</v>
      </c>
      <c r="C16" s="31" t="s">
        <v>27</v>
      </c>
      <c r="D16" s="28"/>
      <c r="E16" s="27" t="s">
        <v>20</v>
      </c>
      <c r="F16" s="27" t="s">
        <v>57</v>
      </c>
      <c r="G16" s="29" t="s">
        <v>21</v>
      </c>
    </row>
    <row r="17" spans="1:7" x14ac:dyDescent="0.25">
      <c r="A17" s="30" t="s">
        <v>30</v>
      </c>
      <c r="B17" s="50">
        <v>0.40763888888888888</v>
      </c>
      <c r="C17" s="31" t="s">
        <v>23</v>
      </c>
      <c r="D17" s="32"/>
      <c r="E17" s="31" t="s">
        <v>50</v>
      </c>
      <c r="F17" s="31" t="s">
        <v>51</v>
      </c>
      <c r="G17" s="33" t="s">
        <v>23</v>
      </c>
    </row>
    <row r="18" spans="1:7" x14ac:dyDescent="0.25">
      <c r="A18" s="30" t="s">
        <v>33</v>
      </c>
      <c r="B18" s="50">
        <v>0.4770833333333333</v>
      </c>
      <c r="C18" s="31" t="s">
        <v>27</v>
      </c>
      <c r="D18" s="32"/>
      <c r="E18" s="31" t="s">
        <v>31</v>
      </c>
      <c r="F18" s="31" t="s">
        <v>32</v>
      </c>
      <c r="G18" s="33" t="s">
        <v>27</v>
      </c>
    </row>
    <row r="19" spans="1:7" x14ac:dyDescent="0.25">
      <c r="A19" s="30" t="s">
        <v>33</v>
      </c>
      <c r="B19" s="50">
        <v>0.4770833333333333</v>
      </c>
      <c r="C19" s="31" t="s">
        <v>23</v>
      </c>
      <c r="D19" s="32"/>
      <c r="E19" s="34"/>
      <c r="F19" s="4"/>
      <c r="G19" s="5"/>
    </row>
    <row r="20" spans="1:7" x14ac:dyDescent="0.25">
      <c r="A20" s="30" t="s">
        <v>38</v>
      </c>
      <c r="B20" s="50">
        <v>0.58472222222222225</v>
      </c>
      <c r="C20" s="31" t="s">
        <v>23</v>
      </c>
      <c r="D20" s="32"/>
      <c r="E20" s="31" t="s">
        <v>34</v>
      </c>
      <c r="F20" s="31" t="s">
        <v>35</v>
      </c>
      <c r="G20" s="33" t="s">
        <v>23</v>
      </c>
    </row>
    <row r="21" spans="1:7" x14ac:dyDescent="0.25">
      <c r="A21" s="30" t="s">
        <v>53</v>
      </c>
      <c r="B21" s="50">
        <v>0.60902777777777783</v>
      </c>
      <c r="C21" s="31" t="s">
        <v>27</v>
      </c>
      <c r="D21" s="32"/>
      <c r="E21" s="31" t="s">
        <v>52</v>
      </c>
      <c r="F21" s="31" t="s">
        <v>39</v>
      </c>
      <c r="G21" s="33" t="s">
        <v>27</v>
      </c>
    </row>
    <row r="22" spans="1:7" x14ac:dyDescent="0.25">
      <c r="A22" s="30" t="s">
        <v>43</v>
      </c>
      <c r="B22" s="50">
        <v>0.67847222222222225</v>
      </c>
      <c r="C22" s="31" t="s">
        <v>23</v>
      </c>
      <c r="D22" s="35"/>
      <c r="E22" s="31" t="s">
        <v>40</v>
      </c>
      <c r="F22" s="31" t="s">
        <v>41</v>
      </c>
      <c r="G22" s="33" t="s">
        <v>23</v>
      </c>
    </row>
    <row r="23" spans="1:7" x14ac:dyDescent="0.25">
      <c r="A23" s="30" t="s">
        <v>46</v>
      </c>
      <c r="B23" s="50">
        <v>0.73402777777777783</v>
      </c>
      <c r="C23" s="33" t="s">
        <v>27</v>
      </c>
      <c r="D23" s="35"/>
      <c r="E23" s="31" t="s">
        <v>54</v>
      </c>
      <c r="F23" s="31" t="s">
        <v>55</v>
      </c>
      <c r="G23" s="33" t="s">
        <v>23</v>
      </c>
    </row>
    <row r="24" spans="1:7" ht="15.75" thickBot="1" x14ac:dyDescent="0.3">
      <c r="A24" s="42" t="s">
        <v>56</v>
      </c>
      <c r="B24" s="51">
        <v>0.75486111111111109</v>
      </c>
      <c r="C24" s="37" t="s">
        <v>23</v>
      </c>
      <c r="D24" s="41"/>
      <c r="E24" s="36" t="s">
        <v>44</v>
      </c>
      <c r="F24" s="36" t="s">
        <v>45</v>
      </c>
      <c r="G24" s="37" t="s">
        <v>27</v>
      </c>
    </row>
  </sheetData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headerFooter>
    <oddFooter>&amp;C&amp;A&amp;RLe &amp;D à &amp;T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49C32F-189B-4420-8BFC-E90CADEC1E25}">
  <sheetPr>
    <pageSetUpPr fitToPage="1"/>
  </sheetPr>
  <dimension ref="A1:I34"/>
  <sheetViews>
    <sheetView workbookViewId="0">
      <selection activeCell="E2" sqref="E2"/>
    </sheetView>
  </sheetViews>
  <sheetFormatPr baseColWidth="10" defaultRowHeight="15" x14ac:dyDescent="0.25"/>
  <cols>
    <col min="1" max="1" width="35" bestFit="1" customWidth="1"/>
    <col min="2" max="8" width="13.7109375" customWidth="1"/>
    <col min="9" max="9" width="10.7109375" customWidth="1"/>
    <col min="10" max="10" width="12.42578125" bestFit="1" customWidth="1"/>
  </cols>
  <sheetData>
    <row r="1" spans="1:8" ht="18.75" x14ac:dyDescent="0.3">
      <c r="A1" s="24" t="s">
        <v>7</v>
      </c>
      <c r="B1" s="43">
        <v>45186</v>
      </c>
      <c r="C1" s="43">
        <f>B1+1</f>
        <v>45187</v>
      </c>
      <c r="D1" s="43">
        <f t="shared" ref="D1:H1" si="0">C1+1</f>
        <v>45188</v>
      </c>
      <c r="E1" s="43">
        <f t="shared" si="0"/>
        <v>45189</v>
      </c>
      <c r="F1" s="43">
        <f t="shared" si="0"/>
        <v>45190</v>
      </c>
      <c r="G1" s="43">
        <f t="shared" si="0"/>
        <v>45191</v>
      </c>
      <c r="H1" s="44">
        <f t="shared" si="0"/>
        <v>45192</v>
      </c>
    </row>
    <row r="2" spans="1:8" ht="15.75" x14ac:dyDescent="0.25">
      <c r="A2" s="1" t="s">
        <v>9</v>
      </c>
      <c r="B2" s="11"/>
      <c r="C2" s="11"/>
      <c r="D2" s="11"/>
      <c r="E2" s="11">
        <v>0.33194444444444443</v>
      </c>
      <c r="F2" s="11">
        <v>0.46180555555555558</v>
      </c>
      <c r="G2" s="11">
        <v>0.46180555555555558</v>
      </c>
      <c r="H2" s="12">
        <v>0.46180555555555558</v>
      </c>
    </row>
    <row r="3" spans="1:8" ht="15.75" x14ac:dyDescent="0.25">
      <c r="A3" s="1" t="s">
        <v>8</v>
      </c>
      <c r="B3" s="11"/>
      <c r="C3" s="11"/>
      <c r="D3" s="11"/>
      <c r="E3" s="11">
        <v>0.34722222222222227</v>
      </c>
      <c r="F3" s="11">
        <v>0.4770833333333333</v>
      </c>
      <c r="G3" s="11">
        <v>0.4770833333333333</v>
      </c>
      <c r="H3" s="12">
        <v>0.4770833333333333</v>
      </c>
    </row>
    <row r="4" spans="1:8" ht="15.75" x14ac:dyDescent="0.25">
      <c r="A4" s="1" t="s">
        <v>10</v>
      </c>
      <c r="B4" s="11"/>
      <c r="C4" s="11"/>
      <c r="D4" s="11"/>
      <c r="E4" s="11">
        <v>0.375</v>
      </c>
      <c r="F4" s="11">
        <v>0.48958333333333331</v>
      </c>
      <c r="G4" s="11">
        <v>0.48958333333333331</v>
      </c>
      <c r="H4" s="12">
        <v>0.48958333333333331</v>
      </c>
    </row>
    <row r="5" spans="1:8" ht="15.75" x14ac:dyDescent="0.25">
      <c r="A5" s="1" t="s">
        <v>11</v>
      </c>
      <c r="B5" s="11"/>
      <c r="C5" s="11"/>
      <c r="D5" s="11"/>
      <c r="E5" s="11">
        <v>0.45833333333333331</v>
      </c>
      <c r="F5" s="11">
        <v>0.625</v>
      </c>
      <c r="G5" s="11">
        <v>0.58333333333333337</v>
      </c>
      <c r="H5" s="12">
        <v>0.625</v>
      </c>
    </row>
    <row r="6" spans="1:8" ht="15.75" x14ac:dyDescent="0.25">
      <c r="A6" s="1" t="s">
        <v>12</v>
      </c>
      <c r="B6" s="11"/>
      <c r="C6" s="11"/>
      <c r="D6" s="11"/>
      <c r="E6" s="11"/>
      <c r="F6" s="11">
        <v>0.69444444444444453</v>
      </c>
      <c r="G6" s="11">
        <v>0.59652777777777777</v>
      </c>
      <c r="H6" s="12"/>
    </row>
    <row r="7" spans="1:8" ht="15.75" x14ac:dyDescent="0.25">
      <c r="A7" s="1" t="s">
        <v>13</v>
      </c>
      <c r="B7" s="11"/>
      <c r="C7" s="11"/>
      <c r="D7" s="11"/>
      <c r="E7" s="11"/>
      <c r="F7" s="11">
        <v>0.70972222222222225</v>
      </c>
      <c r="G7" s="11">
        <v>0.62708333333333333</v>
      </c>
      <c r="H7" s="12"/>
    </row>
    <row r="8" spans="1:8" ht="18.75" x14ac:dyDescent="0.3">
      <c r="A8" s="2" t="s">
        <v>14</v>
      </c>
      <c r="B8" s="16" t="str">
        <f>IF(B5-B4=0,"",B5-B4)</f>
        <v/>
      </c>
      <c r="C8" s="16" t="str">
        <f t="shared" ref="C8:H8" si="1">IF(C5-C4=0,"",C5-C4)</f>
        <v/>
      </c>
      <c r="D8" s="16" t="str">
        <f t="shared" si="1"/>
        <v/>
      </c>
      <c r="E8" s="16">
        <f t="shared" si="1"/>
        <v>8.3333333333333315E-2</v>
      </c>
      <c r="F8" s="16">
        <f t="shared" si="1"/>
        <v>0.13541666666666669</v>
      </c>
      <c r="G8" s="16">
        <f t="shared" si="1"/>
        <v>9.3750000000000056E-2</v>
      </c>
      <c r="H8" s="23">
        <f t="shared" si="1"/>
        <v>0.13541666666666669</v>
      </c>
    </row>
    <row r="9" spans="1:8" ht="15.75" x14ac:dyDescent="0.25">
      <c r="A9" s="3"/>
      <c r="B9" s="6"/>
      <c r="C9" s="6"/>
      <c r="D9" s="6"/>
      <c r="E9" s="6"/>
      <c r="F9" s="6"/>
      <c r="G9" s="6"/>
      <c r="H9" s="7"/>
    </row>
    <row r="10" spans="1:8" ht="18.75" x14ac:dyDescent="0.3">
      <c r="A10" s="8" t="s">
        <v>15</v>
      </c>
      <c r="B10" s="9" t="s">
        <v>0</v>
      </c>
      <c r="C10" s="9" t="s">
        <v>1</v>
      </c>
      <c r="D10" s="9" t="s">
        <v>2</v>
      </c>
      <c r="E10" s="9" t="s">
        <v>3</v>
      </c>
      <c r="F10" s="9" t="s">
        <v>4</v>
      </c>
      <c r="G10" s="9" t="s">
        <v>5</v>
      </c>
      <c r="H10" s="10" t="s">
        <v>6</v>
      </c>
    </row>
    <row r="11" spans="1:8" ht="15.75" x14ac:dyDescent="0.25">
      <c r="A11" s="1" t="s">
        <v>9</v>
      </c>
      <c r="B11" s="15"/>
      <c r="C11" s="13"/>
      <c r="D11" s="13"/>
      <c r="E11" s="13"/>
      <c r="F11" s="13"/>
      <c r="G11" s="15">
        <v>0.71875</v>
      </c>
      <c r="H11" s="14"/>
    </row>
    <row r="12" spans="1:8" ht="15.75" x14ac:dyDescent="0.25">
      <c r="A12" s="1" t="s">
        <v>8</v>
      </c>
      <c r="B12" s="13"/>
      <c r="C12" s="13"/>
      <c r="D12" s="13"/>
      <c r="E12" s="13"/>
      <c r="F12" s="13"/>
      <c r="G12" s="15">
        <v>0.73402777777777783</v>
      </c>
      <c r="H12" s="14"/>
    </row>
    <row r="13" spans="1:8" ht="15.75" x14ac:dyDescent="0.25">
      <c r="A13" s="1" t="s">
        <v>10</v>
      </c>
      <c r="B13" s="15"/>
      <c r="C13" s="13"/>
      <c r="D13" s="13"/>
      <c r="E13" s="15">
        <v>0.47916666666666669</v>
      </c>
      <c r="F13" s="13"/>
      <c r="G13" s="15">
        <v>0.75</v>
      </c>
      <c r="H13" s="22">
        <v>0.6875</v>
      </c>
    </row>
    <row r="14" spans="1:8" ht="15.75" x14ac:dyDescent="0.25">
      <c r="A14" s="1" t="s">
        <v>11</v>
      </c>
      <c r="B14" s="15"/>
      <c r="C14" s="13"/>
      <c r="D14" s="13"/>
      <c r="E14" s="15">
        <v>0.625</v>
      </c>
      <c r="F14" s="13"/>
      <c r="G14" s="15">
        <v>0.875</v>
      </c>
      <c r="H14" s="22">
        <v>0.85416666666666663</v>
      </c>
    </row>
    <row r="15" spans="1:8" ht="15.75" x14ac:dyDescent="0.25">
      <c r="A15" s="1" t="s">
        <v>12</v>
      </c>
      <c r="B15" s="15"/>
      <c r="C15" s="13"/>
      <c r="D15" s="13"/>
      <c r="E15" s="15">
        <v>0.69444444444444453</v>
      </c>
      <c r="F15" s="13"/>
      <c r="G15" s="15">
        <v>0.875</v>
      </c>
      <c r="H15" s="22">
        <v>0.85416666666666663</v>
      </c>
    </row>
    <row r="16" spans="1:8" ht="16.5" thickBot="1" x14ac:dyDescent="0.3">
      <c r="A16" s="1" t="s">
        <v>13</v>
      </c>
      <c r="B16" s="15"/>
      <c r="C16" s="13"/>
      <c r="D16" s="13"/>
      <c r="E16" s="15">
        <v>0.70972222222222225</v>
      </c>
      <c r="F16" s="13"/>
      <c r="G16" s="15">
        <v>0.88888888888888884</v>
      </c>
      <c r="H16" s="22">
        <v>0.86805555555555547</v>
      </c>
    </row>
    <row r="17" spans="1:9" ht="18.75" x14ac:dyDescent="0.3">
      <c r="A17" s="2" t="s">
        <v>14</v>
      </c>
      <c r="B17" s="16" t="str">
        <f>IF(B14-B13=0,"",B14-B13)</f>
        <v/>
      </c>
      <c r="C17" s="16" t="str">
        <f t="shared" ref="C17:H17" si="2">IF(C14-C13=0,"",C14-C13)</f>
        <v/>
      </c>
      <c r="D17" s="16" t="str">
        <f t="shared" si="2"/>
        <v/>
      </c>
      <c r="E17" s="16">
        <f t="shared" si="2"/>
        <v>0.14583333333333331</v>
      </c>
      <c r="F17" s="16" t="str">
        <f t="shared" si="2"/>
        <v/>
      </c>
      <c r="G17" s="16">
        <f t="shared" si="2"/>
        <v>0.125</v>
      </c>
      <c r="H17" s="16">
        <f t="shared" si="2"/>
        <v>0.16666666666666663</v>
      </c>
      <c r="I17" s="48" t="s">
        <v>18</v>
      </c>
    </row>
    <row r="18" spans="1:9" ht="15.75" x14ac:dyDescent="0.25">
      <c r="A18" s="3"/>
      <c r="B18" s="4"/>
      <c r="C18" s="4"/>
      <c r="D18" s="4"/>
      <c r="E18" s="4"/>
      <c r="F18" s="4"/>
      <c r="G18" s="4"/>
      <c r="H18" s="47"/>
      <c r="I18" s="49"/>
    </row>
    <row r="19" spans="1:9" ht="21" x14ac:dyDescent="0.35">
      <c r="A19" s="19" t="s">
        <v>16</v>
      </c>
      <c r="B19" s="20" t="str">
        <f>IF(B5-B4+(B14-B13)=0,"",B5-B4+(B14-B13))</f>
        <v/>
      </c>
      <c r="C19" s="20" t="str">
        <f t="shared" ref="C19:H19" si="3">IF(C5-C4+(C14-C13)=0,"",C5-C4+(C14-C13))</f>
        <v/>
      </c>
      <c r="D19" s="20" t="str">
        <f t="shared" si="3"/>
        <v/>
      </c>
      <c r="E19" s="20">
        <f t="shared" si="3"/>
        <v>0.22916666666666663</v>
      </c>
      <c r="F19" s="20">
        <f t="shared" si="3"/>
        <v>0.13541666666666669</v>
      </c>
      <c r="G19" s="20">
        <f t="shared" si="3"/>
        <v>0.21875000000000006</v>
      </c>
      <c r="H19" s="20">
        <f t="shared" si="3"/>
        <v>0.30208333333333331</v>
      </c>
      <c r="I19" s="45">
        <f>SUM(B19:H19)</f>
        <v>0.88541666666666674</v>
      </c>
    </row>
    <row r="20" spans="1:9" ht="21.75" thickBot="1" x14ac:dyDescent="0.4">
      <c r="A20" s="17" t="s">
        <v>17</v>
      </c>
      <c r="B20" s="18" t="str">
        <f>IF(B2=0,IF(B11=0,"",B16-B11),IF(B16=0,B7-B2,B16-B2))</f>
        <v/>
      </c>
      <c r="C20" s="18" t="str">
        <f t="shared" ref="C20:H20" si="4">IF(C2=0,IF(C11=0,"",C16-C11),IF(C16=0,C7-C2,C16-C2))</f>
        <v/>
      </c>
      <c r="D20" s="18" t="str">
        <f t="shared" si="4"/>
        <v/>
      </c>
      <c r="E20" s="18">
        <f t="shared" si="4"/>
        <v>0.37777777777777782</v>
      </c>
      <c r="F20" s="18">
        <f t="shared" si="4"/>
        <v>0.24791666666666667</v>
      </c>
      <c r="G20" s="18">
        <f t="shared" si="4"/>
        <v>0.42708333333333326</v>
      </c>
      <c r="H20" s="18">
        <f t="shared" si="4"/>
        <v>0.40624999999999989</v>
      </c>
      <c r="I20" s="46">
        <f>SUM(B20:H20)</f>
        <v>1.4590277777777776</v>
      </c>
    </row>
    <row r="34" spans="2:2" x14ac:dyDescent="0.25">
      <c r="B34" s="21"/>
    </row>
  </sheetData>
  <mergeCells count="1">
    <mergeCell ref="I17:I18"/>
  </mergeCells>
  <pageMargins left="0.70866141732283472" right="0.70866141732283472" top="0.74803149606299213" bottom="0.74803149606299213" header="0.31496062992125984" footer="0.31496062992125984"/>
  <pageSetup paperSize="9" scale="93" orientation="landscape" horizontalDpi="0" verticalDpi="0" r:id="rId1"/>
  <headerFooter>
    <oddFooter>&amp;C&amp;A&amp;RLe &amp;D à &amp;T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12F781-AE23-4302-8AC2-F2BAE67076B1}">
  <sheetPr>
    <pageSetUpPr fitToPage="1"/>
  </sheetPr>
  <dimension ref="A1:I34"/>
  <sheetViews>
    <sheetView tabSelected="1" workbookViewId="0">
      <selection activeCell="L12" sqref="L12"/>
    </sheetView>
  </sheetViews>
  <sheetFormatPr baseColWidth="10" defaultRowHeight="15" x14ac:dyDescent="0.25"/>
  <cols>
    <col min="1" max="1" width="35" bestFit="1" customWidth="1"/>
    <col min="2" max="4" width="13.7109375" customWidth="1"/>
    <col min="5" max="7" width="15.42578125" customWidth="1"/>
    <col min="8" max="8" width="17.28515625" customWidth="1"/>
    <col min="9" max="9" width="10.7109375" customWidth="1"/>
    <col min="10" max="10" width="12.42578125" bestFit="1" customWidth="1"/>
  </cols>
  <sheetData>
    <row r="1" spans="1:8" ht="18.75" x14ac:dyDescent="0.3">
      <c r="A1" s="24" t="s">
        <v>7</v>
      </c>
      <c r="B1" s="43">
        <v>45193</v>
      </c>
      <c r="C1" s="43">
        <f>B1+1</f>
        <v>45194</v>
      </c>
      <c r="D1" s="43">
        <f t="shared" ref="D1:H1" si="0">C1+1</f>
        <v>45195</v>
      </c>
      <c r="E1" s="43">
        <f t="shared" si="0"/>
        <v>45196</v>
      </c>
      <c r="F1" s="43">
        <f t="shared" si="0"/>
        <v>45197</v>
      </c>
      <c r="G1" s="43">
        <f t="shared" si="0"/>
        <v>45198</v>
      </c>
      <c r="H1" s="44">
        <f t="shared" si="0"/>
        <v>45199</v>
      </c>
    </row>
    <row r="2" spans="1:8" ht="15.75" x14ac:dyDescent="0.25">
      <c r="A2" s="1" t="s">
        <v>9</v>
      </c>
      <c r="B2" s="11">
        <v>0.46875</v>
      </c>
      <c r="C2" s="53" t="str">
        <f>IFERROR(INDEX('Horaire de bus'!$A$3:$A$11,MATCH(C4,'Horaire de bus'!$B$3:$B$11,1))&amp;" ligne "&amp; INDEX('Horaire de bus'!$C$3:$C$11,MATCH(C4,'Horaire de bus'!$B$3:$B$11,1)),"")</f>
        <v/>
      </c>
      <c r="D2" s="53" t="str">
        <f>IFERROR(INDEX('Horaire de bus'!$A$3:$A$11,MATCH(D4,'Horaire de bus'!$B$3:$B$11,1))&amp;" ligne "&amp; INDEX('Horaire de bus'!$C$3:$C$11,MATCH(D4,'Horaire de bus'!$B$3:$B$11,1)),"")</f>
        <v/>
      </c>
      <c r="E2" s="53" t="str">
        <f>IFERROR(INDEX('Horaire de bus'!$A$3:$A$11,MATCH(E4,'Horaire de bus'!$B$3:$B$11,1))&amp;" ligne "&amp; INDEX('Horaire de bus'!$C$3:$C$11,MATCH(E4,'Horaire de bus'!$B$3:$B$11,1)),"")</f>
        <v>11h05 ligne E</v>
      </c>
      <c r="F2" s="53" t="str">
        <f>IFERROR(INDEX('Horaire de bus'!$A$3:$A$11,MATCH(F4,'Horaire de bus'!$B$3:$B$11,1))&amp;" ligne "&amp; INDEX('Horaire de bus'!$C$3:$C$11,MATCH(F4,'Horaire de bus'!$B$3:$B$11,1)),"")</f>
        <v>11h05 ligne A</v>
      </c>
      <c r="G2" s="53" t="str">
        <f>IFERROR(INDEX('Horaire de bus'!$A$3:$A$11,MATCH(G4,'Horaire de bus'!$B$3:$B$11,1))&amp;" ligne "&amp; INDEX('Horaire de bus'!$C$3:$C$11,MATCH(G4,'Horaire de bus'!$B$3:$B$11,1)),"")</f>
        <v>11h05 ligne E</v>
      </c>
      <c r="H2" s="54" t="str">
        <f>IFERROR(INDEX('Horaire de bus'!$A$16:$A$24,MATCH(H4,'Horaire de bus'!$B$16:$B$24,1))&amp;" ligne "&amp; INDEX('Horaire de bus'!$C$16:$C$24,MATCH(H4,'Horaire de bus'!$B$16:$B$24,1)),"")</f>
        <v>11h05 ligne A</v>
      </c>
    </row>
    <row r="3" spans="1:8" ht="15.75" x14ac:dyDescent="0.25">
      <c r="A3" s="1" t="s">
        <v>8</v>
      </c>
      <c r="B3" s="11">
        <v>0.4826388888888889</v>
      </c>
      <c r="C3" s="53" t="str">
        <f>IFERROR(INDEX('Horaire de bus'!$B$3:$B$11,MATCH(C4,'Horaire de bus'!$B$3:$B$11,1)),"")</f>
        <v/>
      </c>
      <c r="D3" s="53" t="str">
        <f>IFERROR(INDEX('Horaire de bus'!$B$3:$B$11,MATCH(D4,'Horaire de bus'!$B$3:$B$11,1)),"")</f>
        <v/>
      </c>
      <c r="E3" s="53">
        <f>IFERROR(INDEX('Horaire de bus'!$B$3:$B$11,MATCH(E4,'Horaire de bus'!$B$3:$B$11,1)),"")</f>
        <v>0.4770833333333333</v>
      </c>
      <c r="F3" s="53">
        <f>IFERROR(INDEX('Horaire de bus'!$B$3:$B$11,MATCH(F4,'Horaire de bus'!$B$3:$B$11,1)),"")</f>
        <v>0.4909722222222222</v>
      </c>
      <c r="G3" s="53">
        <f>IFERROR(INDEX('Horaire de bus'!$B$3:$B$11,MATCH(G4,'Horaire de bus'!$B$3:$B$11,1)),"")</f>
        <v>0.4770833333333333</v>
      </c>
      <c r="H3" s="54">
        <f>IFERROR(INDEX('Horaire de bus'!$B$3:$B$11,MATCH(H4,'Horaire de bus'!$B$3:$B$11,1)),"")</f>
        <v>0.4909722222222222</v>
      </c>
    </row>
    <row r="4" spans="1:8" ht="15.75" x14ac:dyDescent="0.25">
      <c r="A4" s="1" t="s">
        <v>10</v>
      </c>
      <c r="B4" s="11">
        <v>0.48958333333333331</v>
      </c>
      <c r="C4" s="11"/>
      <c r="D4" s="11"/>
      <c r="E4" s="52">
        <v>0.48958333333333331</v>
      </c>
      <c r="F4" s="11">
        <v>0.5</v>
      </c>
      <c r="G4" s="11">
        <v>0.48958333333333331</v>
      </c>
      <c r="H4" s="12">
        <v>0.5</v>
      </c>
    </row>
    <row r="5" spans="1:8" ht="15.75" x14ac:dyDescent="0.25">
      <c r="A5" s="1" t="s">
        <v>11</v>
      </c>
      <c r="B5" s="11">
        <v>0.57291666666666663</v>
      </c>
      <c r="C5" s="11"/>
      <c r="D5" s="11"/>
      <c r="E5" s="11">
        <v>0.625</v>
      </c>
      <c r="F5" s="11">
        <v>0.625</v>
      </c>
      <c r="G5" s="11">
        <v>0.625</v>
      </c>
      <c r="H5" s="12">
        <v>0.64583333333333337</v>
      </c>
    </row>
    <row r="6" spans="1:8" ht="15.75" x14ac:dyDescent="0.25">
      <c r="A6" s="1" t="s">
        <v>12</v>
      </c>
      <c r="B6" s="11">
        <v>0.57986111111111105</v>
      </c>
      <c r="C6" s="11"/>
      <c r="D6" s="11"/>
      <c r="E6" s="11">
        <v>0.69444444444444453</v>
      </c>
      <c r="F6" s="11">
        <v>0.69444444444444453</v>
      </c>
      <c r="G6" s="11"/>
      <c r="H6" s="12">
        <v>0.65277777777777779</v>
      </c>
    </row>
    <row r="7" spans="1:8" ht="15.75" x14ac:dyDescent="0.25">
      <c r="A7" s="1" t="s">
        <v>13</v>
      </c>
      <c r="B7" s="11">
        <v>0.59375</v>
      </c>
      <c r="C7" s="11"/>
      <c r="D7" s="11"/>
      <c r="E7" s="11">
        <v>0.70972222222222225</v>
      </c>
      <c r="F7" s="11">
        <v>0.70972222222222225</v>
      </c>
      <c r="G7" s="11"/>
      <c r="H7" s="12">
        <v>0.66666666666666663</v>
      </c>
    </row>
    <row r="8" spans="1:8" ht="18.75" x14ac:dyDescent="0.3">
      <c r="A8" s="2" t="s">
        <v>14</v>
      </c>
      <c r="B8" s="16">
        <f>IF(B5-B4=0,"",B5-B4)</f>
        <v>8.3333333333333315E-2</v>
      </c>
      <c r="C8" s="16" t="str">
        <f t="shared" ref="C8:H8" si="1">IF(C5-C4=0,"",C5-C4)</f>
        <v/>
      </c>
      <c r="D8" s="16" t="str">
        <f t="shared" si="1"/>
        <v/>
      </c>
      <c r="E8" s="16">
        <f t="shared" si="1"/>
        <v>0.13541666666666669</v>
      </c>
      <c r="F8" s="16">
        <f t="shared" si="1"/>
        <v>0.125</v>
      </c>
      <c r="G8" s="16">
        <f t="shared" si="1"/>
        <v>0.13541666666666669</v>
      </c>
      <c r="H8" s="23">
        <f t="shared" si="1"/>
        <v>0.14583333333333337</v>
      </c>
    </row>
    <row r="9" spans="1:8" ht="15.75" x14ac:dyDescent="0.25">
      <c r="A9" s="3"/>
      <c r="B9" s="6"/>
      <c r="C9" s="6"/>
      <c r="D9" s="6"/>
      <c r="E9" s="6"/>
      <c r="F9" s="6"/>
      <c r="G9" s="6"/>
      <c r="H9" s="7"/>
    </row>
    <row r="10" spans="1:8" ht="18.75" x14ac:dyDescent="0.3">
      <c r="A10" s="8" t="s">
        <v>15</v>
      </c>
      <c r="B10" s="9" t="s">
        <v>0</v>
      </c>
      <c r="C10" s="9" t="s">
        <v>1</v>
      </c>
      <c r="D10" s="9" t="s">
        <v>2</v>
      </c>
      <c r="E10" s="9" t="s">
        <v>3</v>
      </c>
      <c r="F10" s="9" t="s">
        <v>4</v>
      </c>
      <c r="G10" s="9" t="s">
        <v>5</v>
      </c>
      <c r="H10" s="10" t="s">
        <v>6</v>
      </c>
    </row>
    <row r="11" spans="1:8" ht="15.75" x14ac:dyDescent="0.25">
      <c r="A11" s="1" t="s">
        <v>9</v>
      </c>
      <c r="B11" s="15">
        <v>0.70833333333333337</v>
      </c>
      <c r="C11" s="13"/>
      <c r="D11" s="13"/>
      <c r="E11" s="13"/>
      <c r="F11" s="13"/>
      <c r="G11" s="15"/>
      <c r="H11" s="22">
        <v>0.73958333333333337</v>
      </c>
    </row>
    <row r="12" spans="1:8" ht="15.75" x14ac:dyDescent="0.25">
      <c r="A12" s="1" t="s">
        <v>8</v>
      </c>
      <c r="B12" s="15">
        <v>0.72222222222222221</v>
      </c>
      <c r="C12" s="13"/>
      <c r="D12" s="13"/>
      <c r="E12" s="13"/>
      <c r="F12" s="13"/>
      <c r="G12" s="15"/>
      <c r="H12" s="22">
        <v>0.75347222222222221</v>
      </c>
    </row>
    <row r="13" spans="1:8" ht="15.75" x14ac:dyDescent="0.25">
      <c r="A13" s="1" t="s">
        <v>10</v>
      </c>
      <c r="B13" s="15">
        <v>0.72916666666666663</v>
      </c>
      <c r="C13" s="13"/>
      <c r="D13" s="13"/>
      <c r="E13" s="15"/>
      <c r="F13" s="13"/>
      <c r="G13" s="15">
        <v>0.77083333333333337</v>
      </c>
      <c r="H13" s="22">
        <v>0.76041666666666663</v>
      </c>
    </row>
    <row r="14" spans="1:8" ht="15.75" x14ac:dyDescent="0.25">
      <c r="A14" s="1" t="s">
        <v>11</v>
      </c>
      <c r="B14" s="15">
        <v>0.83333333333333337</v>
      </c>
      <c r="C14" s="13"/>
      <c r="D14" s="13"/>
      <c r="E14" s="15"/>
      <c r="F14" s="13"/>
      <c r="G14" s="15">
        <v>0.875</v>
      </c>
      <c r="H14" s="22">
        <v>0.875</v>
      </c>
    </row>
    <row r="15" spans="1:8" ht="15.75" x14ac:dyDescent="0.25">
      <c r="A15" s="1" t="s">
        <v>12</v>
      </c>
      <c r="B15" s="15">
        <v>0.84027777777777779</v>
      </c>
      <c r="C15" s="13"/>
      <c r="D15" s="13"/>
      <c r="E15" s="15"/>
      <c r="F15" s="13"/>
      <c r="G15" s="15">
        <v>0.88194444444444453</v>
      </c>
      <c r="H15" s="22">
        <v>0.88194444444444453</v>
      </c>
    </row>
    <row r="16" spans="1:8" ht="16.5" thickBot="1" x14ac:dyDescent="0.3">
      <c r="A16" s="1" t="s">
        <v>13</v>
      </c>
      <c r="B16" s="15">
        <v>0.85416666666666663</v>
      </c>
      <c r="C16" s="13"/>
      <c r="D16" s="13"/>
      <c r="E16" s="15"/>
      <c r="F16" s="13"/>
      <c r="G16" s="15">
        <v>0.89583333333333337</v>
      </c>
      <c r="H16" s="22">
        <v>0.89583333333333337</v>
      </c>
    </row>
    <row r="17" spans="1:9" ht="18.75" x14ac:dyDescent="0.3">
      <c r="A17" s="2" t="s">
        <v>14</v>
      </c>
      <c r="B17" s="16">
        <f>IF(B14-B13=0,"",B14-B13)</f>
        <v>0.10416666666666674</v>
      </c>
      <c r="C17" s="16" t="str">
        <f t="shared" ref="C17:H17" si="2">IF(C14-C13=0,"",C14-C13)</f>
        <v/>
      </c>
      <c r="D17" s="16" t="str">
        <f t="shared" si="2"/>
        <v/>
      </c>
      <c r="E17" s="16" t="str">
        <f t="shared" si="2"/>
        <v/>
      </c>
      <c r="F17" s="16" t="str">
        <f t="shared" si="2"/>
        <v/>
      </c>
      <c r="G17" s="16">
        <f t="shared" si="2"/>
        <v>0.10416666666666663</v>
      </c>
      <c r="H17" s="16">
        <f t="shared" si="2"/>
        <v>0.11458333333333337</v>
      </c>
      <c r="I17" s="48" t="s">
        <v>18</v>
      </c>
    </row>
    <row r="18" spans="1:9" ht="15.75" x14ac:dyDescent="0.25">
      <c r="A18" s="3"/>
      <c r="B18" s="4"/>
      <c r="C18" s="4"/>
      <c r="D18" s="4"/>
      <c r="E18" s="4"/>
      <c r="F18" s="4"/>
      <c r="G18" s="4"/>
      <c r="H18" s="47"/>
      <c r="I18" s="49"/>
    </row>
    <row r="19" spans="1:9" ht="21" x14ac:dyDescent="0.35">
      <c r="A19" s="19" t="s">
        <v>16</v>
      </c>
      <c r="B19" s="20">
        <f>IF(B5-B4+(B14-B13)=0,"",B5-B4+(B14-B13))</f>
        <v>0.18750000000000006</v>
      </c>
      <c r="C19" s="20" t="str">
        <f t="shared" ref="C19:H19" si="3">IF(C5-C4+(C14-C13)=0,"",C5-C4+(C14-C13))</f>
        <v/>
      </c>
      <c r="D19" s="20" t="str">
        <f t="shared" si="3"/>
        <v/>
      </c>
      <c r="E19" s="20">
        <f t="shared" si="3"/>
        <v>0.13541666666666669</v>
      </c>
      <c r="F19" s="20">
        <f t="shared" si="3"/>
        <v>0.125</v>
      </c>
      <c r="G19" s="20">
        <f t="shared" si="3"/>
        <v>0.23958333333333331</v>
      </c>
      <c r="H19" s="20">
        <f t="shared" si="3"/>
        <v>0.26041666666666674</v>
      </c>
      <c r="I19" s="45">
        <f>SUM(B19:H19)</f>
        <v>0.94791666666666674</v>
      </c>
    </row>
    <row r="20" spans="1:9" ht="21.75" thickBot="1" x14ac:dyDescent="0.4">
      <c r="A20" s="17" t="s">
        <v>17</v>
      </c>
      <c r="B20" s="18">
        <f>B16-B11+(B7-B2)</f>
        <v>0.27083333333333326</v>
      </c>
      <c r="C20" s="18" t="e">
        <f t="shared" ref="C20:G20" si="4">IF(C2=0,IF(C11=0,"",C16-C11),IF(C16=0,C7-C2,C16-C2))</f>
        <v>#VALUE!</v>
      </c>
      <c r="D20" s="18" t="e">
        <f t="shared" si="4"/>
        <v>#VALUE!</v>
      </c>
      <c r="E20" s="18" t="e">
        <f t="shared" si="4"/>
        <v>#VALUE!</v>
      </c>
      <c r="F20" s="18" t="e">
        <f t="shared" si="4"/>
        <v>#VALUE!</v>
      </c>
      <c r="G20" s="18" t="e">
        <f t="shared" si="4"/>
        <v>#VALUE!</v>
      </c>
      <c r="H20" s="18" t="e">
        <f>H16-H11+(H7-H2)</f>
        <v>#VALUE!</v>
      </c>
      <c r="I20" s="46" t="e">
        <f>SUM(B20:H20)</f>
        <v>#VALUE!</v>
      </c>
    </row>
    <row r="34" spans="2:2" x14ac:dyDescent="0.25">
      <c r="B34" s="21"/>
    </row>
  </sheetData>
  <mergeCells count="1">
    <mergeCell ref="I17:I18"/>
  </mergeCells>
  <pageMargins left="0.70866141732283472" right="0.70866141732283472" top="0.74803149606299213" bottom="0.74803149606299213" header="0.31496062992125984" footer="0.31496062992125984"/>
  <pageSetup paperSize="9" scale="93" orientation="landscape" horizontalDpi="0" verticalDpi="0" r:id="rId1"/>
  <headerFooter>
    <oddFooter>&amp;C&amp;A&amp;RLe &amp;D à &amp;T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Horaire de bus</vt:lpstr>
      <vt:lpstr>2023 S38</vt:lpstr>
      <vt:lpstr>2023 S39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POLINSKY</dc:creator>
  <cp:lastModifiedBy>LouReeD</cp:lastModifiedBy>
  <cp:lastPrinted>2023-09-21T19:05:09Z</cp:lastPrinted>
  <dcterms:created xsi:type="dcterms:W3CDTF">2023-09-20T17:42:58Z</dcterms:created>
  <dcterms:modified xsi:type="dcterms:W3CDTF">2023-09-21T20:15:04Z</dcterms:modified>
</cp:coreProperties>
</file>