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F0A1276-B801-491C-A6D0-3B037C3ADD3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Inscriptions" sheetId="7" r:id="rId1"/>
    <sheet name="Finances" sheetId="2" r:id="rId2"/>
    <sheet name="Liste déroulante" sheetId="5" r:id="rId3"/>
  </sheets>
  <externalReferences>
    <externalReference r:id="rId4"/>
    <externalReference r:id="rId5"/>
    <externalReference r:id="rId6"/>
  </externalReferences>
  <definedNames>
    <definedName name="_xlnm._FilterDatabase" localSheetId="2" hidden="1">'Liste déroulante'!$L$28:$M$28</definedName>
    <definedName name="Décision" localSheetId="1">'[1]Liste déroulante'!$B$33:$B$37</definedName>
    <definedName name="Décision" localSheetId="2">'Liste déroulante'!$B$32:$B$37</definedName>
    <definedName name="Décision">'[2]Liste déroulante'!$B$33:$B$37</definedName>
    <definedName name="Décisioncomité" localSheetId="2">'Liste déroulante'!$B$32:$B$37</definedName>
    <definedName name="Décisioncomité">'Liste déroulante'!$B$33:$B$37</definedName>
    <definedName name="Décisions" localSheetId="1">'[1]Liste déroulante'!$B$33:$B$35</definedName>
    <definedName name="Décisions" localSheetId="2">'Liste déroulante'!$B$33:$B$35</definedName>
    <definedName name="Décisions">'[2]Liste déroulante'!$B$33:$B$35</definedName>
    <definedName name="heuresASaisir">#REF!</definedName>
    <definedName name="Inscriptions">Inscriptions!$1:$1048576</definedName>
    <definedName name="Intervenants" localSheetId="1">#REF!</definedName>
    <definedName name="Intervenants" localSheetId="2">#REF!</definedName>
    <definedName name="Intervenants">#REF!</definedName>
    <definedName name="IntervenantsSAD" localSheetId="1">OFFSET(Finances!Intervenants,0,0,COUNTA(Finances!ListeIntervenants),1)</definedName>
    <definedName name="IntervenantsSAD" localSheetId="2">OFFSET('Liste déroulante'!Intervenants,0,0,COUNTA('Liste déroulante'!ListeIntervenants),1)</definedName>
    <definedName name="IntervenantsSAD">OFFSET(Intervenants,0,0,COUNTA(ListeIntervenants),1)</definedName>
    <definedName name="Liste_bassins">'Liste déroulante'!$C$108:$C$109</definedName>
    <definedName name="Liste_date">Tableau1[Date OEMC]</definedName>
    <definedName name="Liste_dates">[2]!Tableau1[Date OEMC]</definedName>
    <definedName name="Liste_demande">Tableau2[Demande]</definedName>
    <definedName name="Liste_demandes">[2]!Tableau2[Demande]</definedName>
    <definedName name="Liste_heures">'Liste déroulante'!$A$108:$A$203</definedName>
    <definedName name="Liste_Iso">'Liste déroulante'!$F$108:$F$117</definedName>
    <definedName name="Liste_langue">'Liste déroulante'!$H$108:$H$109</definedName>
    <definedName name="Liste_langues">'Liste déroulante'!$H$107:$H$109</definedName>
    <definedName name="Liste_numéros">'Liste déroulante'!$B$108:$B$127</definedName>
    <definedName name="Liste_profil">Tableau3[Profil intervention]</definedName>
    <definedName name="Liste_profils">[2]!Tableau3[Profil intervention]</definedName>
    <definedName name="Liste_RLS">'Liste déroulante'!$D$108:$D$114</definedName>
    <definedName name="ListeIntervenants" localSheetId="1">#REF!</definedName>
    <definedName name="ListeIntervenants" localSheetId="2">#REF!</definedName>
    <definedName name="ListeIntervenants">#REF!</definedName>
    <definedName name="NumLigne">Tableau7[[#Headers],[Numero Ligne]]</definedName>
    <definedName name="période_1">[3]CES!$A$1:$B$488</definedName>
    <definedName name="période_10">[3]CES!$S$1:$T$477</definedName>
    <definedName name="période_11">[3]CES!$U$1:$V$483</definedName>
    <definedName name="période_12">[3]CES!$W$1:$X$471</definedName>
    <definedName name="période_13">[3]CES!$Y$1:$Z$446</definedName>
    <definedName name="période_2">[3]CES!$C$1:$D$541</definedName>
    <definedName name="période_3">[3]CES!$E$1:$F$478</definedName>
    <definedName name="période_4">[3]CES!$G$1:$H$499</definedName>
    <definedName name="période_5">[3]CES!$I$1:$J$471</definedName>
    <definedName name="période_6">[3]CES!$K$1:$L$486</definedName>
    <definedName name="période_7">[3]CES!$M$1:$N$488</definedName>
    <definedName name="période_8">[3]CES!$O:$P</definedName>
    <definedName name="période_9">[3]CES!$Q:$R</definedName>
    <definedName name="Profil_Iso_Smaf">'Liste déroulante'!$F$108:$F$117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7" i="5" l="1"/>
  <c r="E115" i="5"/>
  <c r="E114" i="5"/>
  <c r="E113" i="5"/>
  <c r="E112" i="5"/>
  <c r="E111" i="5"/>
  <c r="E110" i="5"/>
  <c r="E109" i="5"/>
  <c r="E108" i="5"/>
  <c r="L24" i="5"/>
  <c r="L22" i="5"/>
  <c r="L21" i="5"/>
  <c r="L20" i="5"/>
  <c r="L19" i="5"/>
  <c r="L18" i="5"/>
  <c r="L17" i="5"/>
  <c r="L16" i="5"/>
  <c r="L15" i="5"/>
  <c r="H7" i="2"/>
  <c r="N7" i="2"/>
  <c r="D7" i="2"/>
  <c r="E7" i="2"/>
  <c r="K7" i="2"/>
  <c r="I7" i="2"/>
  <c r="M7" i="2"/>
  <c r="O7" i="2"/>
  <c r="B7" i="2"/>
  <c r="C7" i="2"/>
  <c r="J7" i="2"/>
  <c r="L7" i="2"/>
  <c r="F7" i="2"/>
  <c r="G7" i="2"/>
  <c r="G10" i="2"/>
  <c r="C9" i="2"/>
  <c r="N9" i="2"/>
  <c r="F10" i="2"/>
  <c r="G9" i="2"/>
  <c r="K8" i="2"/>
  <c r="J10" i="2"/>
  <c r="I9" i="2"/>
  <c r="I8" i="2"/>
  <c r="K9" i="2"/>
  <c r="C8" i="2"/>
  <c r="B10" i="2"/>
  <c r="O10" i="2"/>
  <c r="F8" i="2"/>
  <c r="O9" i="2"/>
  <c r="E9" i="2"/>
  <c r="B8" i="2"/>
  <c r="C10" i="2"/>
  <c r="L8" i="2"/>
  <c r="D8" i="2"/>
  <c r="O8" i="2"/>
  <c r="H8" i="2"/>
  <c r="M8" i="2"/>
  <c r="J8" i="2"/>
  <c r="E8" i="2"/>
  <c r="D9" i="2"/>
  <c r="I10" i="2"/>
  <c r="M9" i="2"/>
  <c r="H10" i="2"/>
  <c r="L10" i="2"/>
  <c r="M10" i="2"/>
  <c r="D10" i="2"/>
  <c r="N8" i="2"/>
  <c r="N10" i="2"/>
  <c r="B9" i="2"/>
  <c r="H9" i="2"/>
  <c r="G8" i="2"/>
  <c r="J9" i="2"/>
  <c r="L9" i="2"/>
  <c r="F9" i="2"/>
  <c r="E10" i="2"/>
  <c r="K10" i="2"/>
</calcChain>
</file>

<file path=xl/sharedStrings.xml><?xml version="1.0" encoding="utf-8"?>
<sst xmlns="http://schemas.openxmlformats.org/spreadsheetml/2006/main" count="426" uniqueCount="175">
  <si>
    <t>Complet, prêt à être saisi par AA aux alloc.</t>
  </si>
  <si>
    <t>Bassin</t>
  </si>
  <si>
    <t>RLS</t>
  </si>
  <si>
    <t>#</t>
  </si>
  <si>
    <t>Heure</t>
  </si>
  <si>
    <t>Nom, Prénom
de l'usager</t>
  </si>
  <si>
    <t xml:space="preserve">NAM                   
</t>
  </si>
  <si>
    <t>Type de demande</t>
  </si>
  <si>
    <t>Intervenant 
pivot poste tél.</t>
  </si>
  <si>
    <t>Code Raison     (à inscrire)</t>
  </si>
  <si>
    <t>Sud</t>
  </si>
  <si>
    <t>STJ</t>
  </si>
  <si>
    <t>Français</t>
  </si>
  <si>
    <t>Reconduction</t>
  </si>
  <si>
    <t xml:space="preserve">Nouvelle 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</si>
  <si>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</si>
  <si>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</si>
  <si>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</si>
  <si>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</si>
  <si>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</si>
  <si>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</si>
  <si>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</si>
  <si>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</si>
  <si>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</si>
  <si>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</si>
  <si>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</si>
  <si>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</si>
  <si>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</si>
  <si>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</si>
  <si>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</si>
  <si>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</si>
  <si>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</si>
  <si>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CES</t>
  </si>
  <si>
    <t>NAM</t>
  </si>
  <si>
    <t>Agence</t>
  </si>
  <si>
    <t>EESAD</t>
  </si>
  <si>
    <t>RPA</t>
  </si>
  <si>
    <t>LDDM</t>
  </si>
  <si>
    <t>Refusé</t>
  </si>
  <si>
    <t>410 - Santé mentale</t>
  </si>
  <si>
    <t>Modification</t>
  </si>
  <si>
    <t>Langue</t>
  </si>
  <si>
    <t>Intervenant autre</t>
  </si>
  <si>
    <t>Liste déroulante</t>
  </si>
  <si>
    <t>Demande</t>
  </si>
  <si>
    <t xml:space="preserve">Baisse </t>
  </si>
  <si>
    <t>Fermeture</t>
  </si>
  <si>
    <t>Profil 1-2-3</t>
  </si>
  <si>
    <t>Répit</t>
  </si>
  <si>
    <t>Mileu de vie</t>
  </si>
  <si>
    <t>Profil intervention</t>
  </si>
  <si>
    <t>nom</t>
  </si>
  <si>
    <t>Appartement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</si>
  <si>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</si>
  <si>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</si>
  <si>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</si>
  <si>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</si>
  <si>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</si>
  <si>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</si>
  <si>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</si>
  <si>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</si>
  <si>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S. Phys. C.T.</t>
  </si>
  <si>
    <t>Maison</t>
  </si>
  <si>
    <t>PDH</t>
  </si>
  <si>
    <t>S. Phys. L.T.</t>
  </si>
  <si>
    <t>RPA avec service</t>
  </si>
  <si>
    <t>SOM</t>
  </si>
  <si>
    <t>DP (0-17)</t>
  </si>
  <si>
    <t>RPA sans service</t>
  </si>
  <si>
    <t>DP (18 et +)</t>
  </si>
  <si>
    <t>TDB</t>
  </si>
  <si>
    <t>DI</t>
  </si>
  <si>
    <t>État du comité</t>
  </si>
  <si>
    <t>TSA</t>
  </si>
  <si>
    <t>Aucune info à saisir par AA aux alloc.</t>
  </si>
  <si>
    <t xml:space="preserve">Santé mentale </t>
  </si>
  <si>
    <t>SAPA</t>
  </si>
  <si>
    <t>Incomplet</t>
  </si>
  <si>
    <t>Saisie terminée par AA aux alloc.</t>
  </si>
  <si>
    <t>Décision</t>
  </si>
  <si>
    <t>FONDS</t>
  </si>
  <si>
    <t>Accepté avec modifications</t>
  </si>
  <si>
    <t>Accepté avec un nombre d'heures mises en attente</t>
  </si>
  <si>
    <t>Accepté tel quel</t>
  </si>
  <si>
    <t>En attente de décision</t>
  </si>
  <si>
    <t>Informations incomplètes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</si>
  <si>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</si>
  <si>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</si>
  <si>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</si>
  <si>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</si>
  <si>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</si>
  <si>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</si>
  <si>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</si>
  <si>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Installation de bas spéciaux</t>
  </si>
  <si>
    <t>Pansement</t>
  </si>
  <si>
    <t>Signes vitaux</t>
  </si>
  <si>
    <t>Prélèvement de selles ou urine</t>
  </si>
  <si>
    <t>Établissement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</si>
  <si>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</si>
  <si>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</si>
  <si>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</si>
  <si>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</si>
  <si>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</si>
  <si>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</si>
  <si>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</si>
  <si>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</si>
  <si>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</si>
  <si>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</si>
  <si>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</si>
  <si>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</si>
  <si>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</si>
  <si>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</si>
  <si>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</si>
  <si>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</si>
  <si>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</si>
  <si>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</si>
  <si>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</si>
  <si>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</si>
  <si>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</si>
  <si>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</si>
  <si>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</si>
  <si>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</si>
  <si>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</si>
  <si>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>Heures</t>
  </si>
  <si>
    <t>Numéro</t>
  </si>
  <si>
    <t>BASSIN</t>
  </si>
  <si>
    <t xml:space="preserve">RLS </t>
  </si>
  <si>
    <t>Profils d'intervention</t>
  </si>
  <si>
    <t>Profil Iso_Smaf</t>
  </si>
  <si>
    <t>Date OEMC</t>
  </si>
  <si>
    <t>Nord</t>
  </si>
  <si>
    <t>AL</t>
  </si>
  <si>
    <t xml:space="preserve">DDN
</t>
  </si>
  <si>
    <t xml:space="preserve">Langue
</t>
  </si>
  <si>
    <r>
      <t xml:space="preserve">Intervenant
</t>
    </r>
    <r>
      <rPr>
        <sz val="14"/>
        <color theme="0"/>
        <rFont val="Arial Narrow"/>
        <family val="2"/>
      </rPr>
      <t xml:space="preserve"> (à remplir si pas pivot)</t>
    </r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</si>
  <si>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</si>
  <si>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</si>
  <si>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</si>
  <si>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</si>
  <si>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</si>
  <si>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>Numero Ligne</t>
  </si>
  <si>
    <t>DÉCISION DU COMITÉ - Information prise de la feuille évaluation</t>
  </si>
  <si>
    <t>2</t>
  </si>
  <si>
    <t>1</t>
  </si>
  <si>
    <t>t</t>
  </si>
  <si>
    <t>110 - Post-hosp.</t>
  </si>
  <si>
    <t>gosm00000000</t>
  </si>
  <si>
    <t>f</t>
  </si>
  <si>
    <t>test5, test5</t>
  </si>
  <si>
    <t>2021-01-01</t>
  </si>
  <si>
    <t>fg</t>
  </si>
  <si>
    <t>ghg</t>
  </si>
  <si>
    <t>gfgghf</t>
  </si>
  <si>
    <t>test 6</t>
  </si>
  <si>
    <t>GOSM00000000</t>
  </si>
  <si>
    <t>2021-01-02</t>
  </si>
  <si>
    <t>efdsf</t>
  </si>
  <si>
    <t>ffgdgdf</t>
  </si>
  <si>
    <t>test 7</t>
  </si>
  <si>
    <t>ty</t>
  </si>
  <si>
    <t xml:space="preserve">test 8 </t>
  </si>
  <si>
    <t>test 9</t>
  </si>
  <si>
    <t>test 13</t>
  </si>
  <si>
    <t>test 14</t>
  </si>
  <si>
    <t>test</t>
  </si>
  <si>
    <t>tttt00000000</t>
  </si>
  <si>
    <t>2023-01-01</t>
  </si>
  <si>
    <t>1989-05-02</t>
  </si>
  <si>
    <t>sdf</t>
  </si>
  <si>
    <t>1,5</t>
  </si>
  <si>
    <t>fff</t>
  </si>
  <si>
    <t>asdfasfadsfa</t>
  </si>
  <si>
    <t>dfsd</t>
  </si>
  <si>
    <t>121 - S. Pall</t>
  </si>
  <si>
    <t>asdfasd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</si>
</sst>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)\ &quot;$&quot;_ ;_ * \(#,##0.00\)\ &quot;$&quot;_ ;_ * &quot;-&quot;??_)\ &quot;$&quot;_ ;_ @_ "/>
    <numFmt numFmtId="165" formatCode="[$-F800]dddd\,\ mmmm\ dd\,\ yyyy"/>
    <numFmt numFmtId="166" formatCode="_ * #,##0.00_)\ _$_ ;_ * \(#,##0.00\)\ _$_ ;_ * &quot;-&quot;??_)\ _$_ ;_ @_ "/>
    <numFmt numFmtId="167" formatCode="[$-F400]h:mm:ss\ AM/PM"/>
    <numFmt numFmtId="168" formatCode="yyyy/mm/dd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1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Arial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  <fill>
      <patternFill patternType="lightUp">
        <bgColor theme="0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2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/>
    </xf>
    <xf numFmtId="0" fontId="3" fillId="2" borderId="11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Alignment="1" applyProtection="1">
      <alignment vertical="center" wrapText="1"/>
      <protection hidden="1"/>
    </xf>
    <xf numFmtId="0" fontId="1" fillId="0" borderId="9" xfId="0" applyFont="1" applyBorder="1"/>
    <xf numFmtId="0" fontId="1" fillId="0" borderId="5" xfId="0" applyFont="1" applyBorder="1"/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5" fillId="0" borderId="0" xfId="0" applyFont="1"/>
    <xf numFmtId="0" fontId="7" fillId="0" borderId="0" xfId="0" applyFont="1" applyProtection="1">
      <protection hidden="1"/>
    </xf>
    <xf numFmtId="0" fontId="7" fillId="0" borderId="0" xfId="0" applyFont="1"/>
    <xf numFmtId="0" fontId="7" fillId="0" borderId="1" xfId="0" applyFont="1" applyBorder="1"/>
    <xf numFmtId="0" fontId="0" fillId="0" borderId="12" xfId="0" applyBorder="1"/>
    <xf numFmtId="0" fontId="0" fillId="0" borderId="13" xfId="0" applyBorder="1"/>
    <xf numFmtId="0" fontId="0" fillId="0" borderId="0" xfId="0" applyProtection="1">
      <protection hidden="1"/>
    </xf>
    <xf numFmtId="0" fontId="0" fillId="0" borderId="8" xfId="0" quotePrefix="1" applyBorder="1" applyAlignment="1">
      <alignment horizontal="center"/>
    </xf>
    <xf numFmtId="0" fontId="0" fillId="0" borderId="13" xfId="0" quotePrefix="1" applyBorder="1" applyAlignment="1">
      <alignment horizontal="center"/>
    </xf>
    <xf numFmtId="0" fontId="0" fillId="0" borderId="13" xfId="0" applyBorder="1" applyAlignment="1">
      <alignment horizontal="center"/>
    </xf>
    <xf numFmtId="0" fontId="11" fillId="2" borderId="0" xfId="0" applyFont="1" applyFill="1"/>
    <xf numFmtId="0" fontId="0" fillId="0" borderId="0" xfId="0" applyAlignment="1">
      <alignment horizontal="center"/>
    </xf>
    <xf numFmtId="0" fontId="4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/>
    <xf numFmtId="0" fontId="0" fillId="0" borderId="14" xfId="0" quotePrefix="1" applyBorder="1" applyAlignment="1">
      <alignment horizontal="center"/>
    </xf>
    <xf numFmtId="0" fontId="3" fillId="0" borderId="0" xfId="0" applyFont="1" applyAlignment="1" applyProtection="1">
      <alignment horizontal="center" vertical="center" wrapText="1"/>
      <protection hidden="1"/>
    </xf>
    <xf numFmtId="0" fontId="7" fillId="0" borderId="5" xfId="0" applyFont="1" applyBorder="1"/>
    <xf numFmtId="0" fontId="7" fillId="0" borderId="5" xfId="0" applyFont="1" applyBorder="1" applyAlignment="1">
      <alignment wrapText="1"/>
    </xf>
    <xf numFmtId="0" fontId="10" fillId="7" borderId="15" xfId="2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0" fillId="0" borderId="5" xfId="0" applyBorder="1" applyProtection="1">
      <protection locked="0"/>
    </xf>
    <xf numFmtId="0" fontId="0" fillId="0" borderId="0" xfId="0" applyAlignment="1">
      <alignment wrapText="1"/>
    </xf>
    <xf numFmtId="0" fontId="13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/>
    </xf>
    <xf numFmtId="0" fontId="14" fillId="0" borderId="0" xfId="4" applyBorder="1" applyAlignment="1"/>
    <xf numFmtId="0" fontId="14" fillId="0" borderId="0" xfId="4" applyBorder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0" borderId="0" xfId="1" applyFont="1"/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quotePrefix="1" applyBorder="1" applyAlignment="1">
      <alignment horizontal="center"/>
    </xf>
    <xf numFmtId="0" fontId="0" fillId="4" borderId="0" xfId="0" applyFill="1" applyAlignment="1">
      <alignment horizontal="center" vertical="center"/>
    </xf>
    <xf numFmtId="167" fontId="0" fillId="0" borderId="0" xfId="0" applyNumberFormat="1"/>
    <xf numFmtId="0" fontId="15" fillId="2" borderId="0" xfId="0" applyFont="1" applyFill="1"/>
    <xf numFmtId="0" fontId="18" fillId="8" borderId="0" xfId="0" applyFont="1" applyFill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wrapText="1"/>
    </xf>
    <xf numFmtId="0" fontId="16" fillId="6" borderId="0" xfId="0" applyFont="1" applyFill="1"/>
    <xf numFmtId="0" fontId="20" fillId="6" borderId="0" xfId="0" applyFont="1" applyFill="1"/>
    <xf numFmtId="0" fontId="0" fillId="6" borderId="0" xfId="0" applyFill="1"/>
    <xf numFmtId="165" fontId="17" fillId="2" borderId="17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indent="1"/>
    </xf>
    <xf numFmtId="0" fontId="18" fillId="8" borderId="5" xfId="0" applyFont="1" applyFill="1" applyBorder="1" applyAlignment="1" applyProtection="1">
      <alignment horizontal="center" vertical="center" wrapText="1"/>
      <protection hidden="1"/>
    </xf>
    <xf numFmtId="0" fontId="18" fillId="8" borderId="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  <protection hidden="1"/>
    </xf>
    <xf numFmtId="0" fontId="3" fillId="5" borderId="9" xfId="0" applyFont="1" applyFill="1" applyBorder="1" applyAlignment="1" applyProtection="1">
      <alignment horizontal="center" vertical="center" wrapText="1"/>
      <protection hidden="1"/>
    </xf>
    <xf numFmtId="0" fontId="3" fillId="5" borderId="20" xfId="0" applyFont="1" applyFill="1" applyBorder="1" applyAlignment="1" applyProtection="1">
      <alignment horizontal="center" vertical="center" wrapText="1"/>
      <protection hidden="1"/>
    </xf>
    <xf numFmtId="0" fontId="18" fillId="8" borderId="6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 applyProtection="1">
      <alignment horizontal="center" vertical="center"/>
      <protection hidden="1"/>
    </xf>
    <xf numFmtId="14" fontId="18" fillId="8" borderId="7" xfId="0" applyNumberFormat="1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/>
    <xf numFmtId="0" fontId="3" fillId="2" borderId="16" xfId="0" applyFont="1" applyFill="1" applyBorder="1" applyAlignment="1">
      <alignment horizontal="center" vertical="center" wrapText="1"/>
    </xf>
    <xf numFmtId="14" fontId="0" fillId="9" borderId="6" xfId="0" applyNumberFormat="1" applyFill="1" applyBorder="1"/>
    <xf numFmtId="0" fontId="0" fillId="9" borderId="5" xfId="0" applyFill="1" applyBorder="1"/>
    <xf numFmtId="0" fontId="0" fillId="9" borderId="7" xfId="0" applyFill="1" applyBorder="1"/>
    <xf numFmtId="14" fontId="0" fillId="10" borderId="6" xfId="0" applyNumberFormat="1" applyFill="1" applyBorder="1"/>
    <xf numFmtId="0" fontId="0" fillId="10" borderId="5" xfId="0" applyFill="1" applyBorder="1"/>
    <xf numFmtId="0" fontId="0" fillId="10" borderId="7" xfId="0" applyFill="1" applyBorder="1"/>
    <xf numFmtId="14" fontId="0" fillId="9" borderId="2" xfId="0" applyNumberFormat="1" applyFill="1" applyBorder="1"/>
    <xf numFmtId="0" fontId="0" fillId="9" borderId="3" xfId="0" applyFill="1" applyBorder="1"/>
    <xf numFmtId="0" fontId="0" fillId="9" borderId="10" xfId="0" applyFill="1" applyBorder="1"/>
    <xf numFmtId="0" fontId="7" fillId="3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167" fontId="7" fillId="2" borderId="18" xfId="0" applyNumberFormat="1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7" fillId="3" borderId="18" xfId="0" applyNumberFormat="1" applyFont="1" applyFill="1" applyBorder="1" applyAlignment="1">
      <alignment horizontal="center" vertical="center"/>
    </xf>
    <xf numFmtId="167" fontId="7" fillId="3" borderId="18" xfId="0" applyNumberFormat="1" applyFont="1" applyFill="1" applyBorder="1" applyAlignment="1">
      <alignment horizontal="center" vertical="center"/>
    </xf>
    <xf numFmtId="14" fontId="7" fillId="3" borderId="18" xfId="0" applyNumberFormat="1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4" fontId="3" fillId="2" borderId="19" xfId="0" applyNumberFormat="1" applyFont="1" applyFill="1" applyBorder="1" applyAlignment="1">
      <alignment horizontal="center" vertical="center" wrapText="1"/>
    </xf>
    <xf numFmtId="21" fontId="3" fillId="2" borderId="19" xfId="0" applyNumberFormat="1" applyFont="1" applyFill="1" applyBorder="1" applyAlignment="1">
      <alignment horizontal="center" vertical="center" wrapText="1"/>
    </xf>
    <xf numFmtId="15" fontId="21" fillId="2" borderId="0" xfId="0" applyNumberFormat="1" applyFont="1" applyFill="1" applyAlignment="1">
      <alignment horizontal="center"/>
    </xf>
    <xf numFmtId="0" fontId="22" fillId="2" borderId="19" xfId="0" applyFont="1" applyFill="1" applyBorder="1" applyAlignment="1">
      <alignment horizontal="center" vertical="center" wrapText="1"/>
    </xf>
    <xf numFmtId="14" fontId="22" fillId="2" borderId="19" xfId="0" applyNumberFormat="1" applyFont="1" applyFill="1" applyBorder="1" applyAlignment="1">
      <alignment horizontal="center" vertical="center" wrapText="1"/>
    </xf>
    <xf numFmtId="21" fontId="22" fillId="2" borderId="19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/>
    </xf>
    <xf numFmtId="0" fontId="22" fillId="2" borderId="16" xfId="0" applyNumberFormat="1" applyFont="1" applyFill="1" applyBorder="1" applyAlignment="1" applyProtection="1">
      <alignment horizontal="center" vertical="center" wrapText="1"/>
    </xf>
    <xf numFmtId="168" fontId="22" fillId="2" borderId="16" xfId="0" applyNumberFormat="1" applyFont="1" applyFill="1" applyBorder="1" applyAlignment="1" applyProtection="1">
      <alignment horizontal="center" vertical="center" wrapText="1"/>
    </xf>
    <xf numFmtId="0" fontId="22" fillId="2" borderId="19" xfId="0" applyNumberFormat="1" applyFont="1" applyFill="1" applyBorder="1" applyAlignment="1" applyProtection="1">
      <alignment horizontal="center" vertical="center" wrapText="1"/>
    </xf>
    <xf numFmtId="168" fontId="22" fillId="2" borderId="19" xfId="0" applyNumberFormat="1" applyFont="1" applyFill="1" applyBorder="1" applyAlignment="1" applyProtection="1">
      <alignment horizontal="center" vertical="center" wrapText="1"/>
    </xf>
  </cellXfs>
  <cellStyles count="5">
    <cellStyle name="Lien hypertexte" xfId="4" builtinId="8"/>
    <cellStyle name="Milliers 2" xfId="3" xr:uid="{00000000-0005-0000-0000-000001000000}"/>
    <cellStyle name="Monétaire" xfId="1" builtinId="4"/>
    <cellStyle name="Normal" xfId="0" builtinId="0"/>
    <cellStyle name="Normal 2" xfId="2" xr:uid="{00000000-0005-0000-0000-000004000000}"/>
  </cellStyles>
  <dxfs count="95">
    <dxf>
      <font>
        <color theme="0" tint="-0.14996795556505021"/>
      </font>
    </dxf>
    <dxf>
      <font>
        <color theme="0"/>
      </font>
    </dxf>
    <dxf>
      <font>
        <color theme="2" tint="-9.9948118533890809E-2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168" formatCode="yyyy/mm/dd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47625</xdr:rowOff>
    </xdr:from>
    <xdr:to>
      <xdr:col>4</xdr:col>
      <xdr:colOff>514350</xdr:colOff>
      <xdr:row>0</xdr:row>
      <xdr:rowOff>1295400</xdr:rowOff>
    </xdr:to>
    <xdr:sp macro="[0]!OuvreFormulaire" textlink="">
      <xdr:nvSpPr>
        <xdr:cNvPr id="2" name="Rectangle avec coins arrondis en diagon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2900" y="47625"/>
          <a:ext cx="2752725" cy="12477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 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1046389</xdr:colOff>
      <xdr:row>0</xdr:row>
      <xdr:rowOff>216353</xdr:rowOff>
    </xdr:from>
    <xdr:to>
      <xdr:col>8</xdr:col>
      <xdr:colOff>1260021</xdr:colOff>
      <xdr:row>0</xdr:row>
      <xdr:rowOff>616403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08246" y="216353"/>
          <a:ext cx="2771775" cy="4000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400" b="1"/>
            <a:t>COMITÉ D'ALLOCATION</a:t>
          </a:r>
          <a:r>
            <a:rPr lang="fr-CA" sz="1400" b="1" baseline="0"/>
            <a:t> SECTEUR 6</a:t>
          </a:r>
          <a:endParaRPr lang="fr-CA" sz="1400" b="1"/>
        </a:p>
      </xdr:txBody>
    </xdr:sp>
    <xdr:clientData/>
  </xdr:twoCellAnchor>
  <xdr:twoCellAnchor>
    <xdr:from>
      <xdr:col>7</xdr:col>
      <xdr:colOff>4083</xdr:colOff>
      <xdr:row>0</xdr:row>
      <xdr:rowOff>888546</xdr:rowOff>
    </xdr:from>
    <xdr:to>
      <xdr:col>8</xdr:col>
      <xdr:colOff>1227365</xdr:colOff>
      <xdr:row>0</xdr:row>
      <xdr:rowOff>1251857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113690" y="888546"/>
          <a:ext cx="2733675" cy="36331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  <xdr:twoCellAnchor>
    <xdr:from>
      <xdr:col>5</xdr:col>
      <xdr:colOff>13607</xdr:colOff>
      <xdr:row>0</xdr:row>
      <xdr:rowOff>95250</xdr:rowOff>
    </xdr:from>
    <xdr:to>
      <xdr:col>6</xdr:col>
      <xdr:colOff>13607</xdr:colOff>
      <xdr:row>0</xdr:row>
      <xdr:rowOff>1211036</xdr:rowOff>
    </xdr:to>
    <xdr:sp macro="[0]!Supprime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60964" y="95250"/>
          <a:ext cx="1714500" cy="11157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</a:t>
          </a:r>
          <a:r>
            <a:rPr lang="fr-CA" sz="1800" b="1" baseline="0">
              <a:solidFill>
                <a:sysClr val="windowText" lastClr="000000"/>
              </a:solidFill>
            </a:rPr>
            <a:t> UN USAGER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inscription" displayName="T_inscription" ref="B2:P21" totalsRowShown="0" headerRowDxfId="41" dataDxfId="40" tableBorderDxfId="39">
  <autoFilter ref="B2:P21" xr:uid="{00000000-0009-0000-0100-000005000000}"/>
  <tableColumns count="15">
    <tableColumn id="1" xr3:uid="{00000000-0010-0000-0000-000001000000}" name="Bassin" dataDxfId="38"/>
    <tableColumn id="2" xr3:uid="{00000000-0010-0000-0000-000002000000}" name="RLS" dataDxfId="37"/>
    <tableColumn id="3" xr3:uid="{00000000-0010-0000-0000-000003000000}" name="# " dataDxfId="36"/>
    <tableColumn id="4" xr3:uid="{00000000-0010-0000-0000-000004000000}" name="Heure" dataDxfId="35"/>
    <tableColumn id="5" xr3:uid="{00000000-0010-0000-0000-000005000000}" name="Nom, Prénom_x000a_de l'usager" dataDxfId="34"/>
    <tableColumn id="6" xr3:uid="{00000000-0010-0000-0000-000006000000}" name="Langue_x000a_" dataDxfId="33"/>
    <tableColumn id="7" xr3:uid="{00000000-0010-0000-0000-000007000000}" name="NAM                   _x000a_" dataDxfId="32"/>
    <tableColumn id="8" xr3:uid="{00000000-0010-0000-0000-000008000000}" name="DDN_x000a_" dataDxfId="31"/>
    <tableColumn id="9" xr3:uid="{00000000-0010-0000-0000-000009000000}" name="Type de demande" dataDxfId="30"/>
    <tableColumn id="10" xr3:uid="{00000000-0010-0000-0000-00000A000000}" name="Intervenant _x000a_pivot poste tél." dataDxfId="29"/>
    <tableColumn id="11" xr3:uid="{00000000-0010-0000-0000-00000B000000}" name="Intervenant_x000a_ (à remplir si pas pivot)" dataDxfId="28"/>
    <tableColumn id="12" xr3:uid="{00000000-0010-0000-0000-00000C000000}" name="Profil_x000a_intervention_x000a_(Type de clientèle)" dataDxfId="27"/>
    <tableColumn id="13" xr3:uid="{00000000-0010-0000-0000-00000D000000}" name="Profil _x000a_SMAF_x000a_(ISO)" dataDxfId="26"/>
    <tableColumn id="14" xr3:uid="{00000000-0010-0000-0000-00000E000000}" name="Date OEMC_x000a_" dataDxfId="25"/>
    <tableColumn id="15" xr3:uid="{00000000-0010-0000-0000-00000F000000}" name="Code Raison     (à inscrire)" dataDxfId="24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6" displayName="Tableau6" ref="B6:O29" totalsRowShown="0" headerRowDxfId="94" dataDxfId="92" headerRowBorderDxfId="93" tableBorderDxfId="91" totalsRowBorderDxfId="90">
  <autoFilter ref="B6:O29" xr:uid="{00000000-0009-0000-0100-000006000000}"/>
  <tableColumns count="14">
    <tableColumn id="1" xr3:uid="{00000000-0010-0000-0100-000001000000}" name="Bassin" dataDxfId="89">
      <calculatedColumnFormula>Inscriptions!#REF!</calculatedColumnFormula>
    </tableColumn>
    <tableColumn id="2" xr3:uid="{00000000-0010-0000-0100-000002000000}" name="RLS" dataDxfId="88"/>
    <tableColumn id="3" xr3:uid="{00000000-0010-0000-0100-000003000000}" name="# " dataDxfId="87"/>
    <tableColumn id="4" xr3:uid="{00000000-0010-0000-0100-000004000000}" name="HEURE" dataDxfId="86"/>
    <tableColumn id="5" xr3:uid="{00000000-0010-0000-0100-000005000000}" name="Nom, Prénom" dataDxfId="85"/>
    <tableColumn id="6" xr3:uid="{00000000-0010-0000-0100-000006000000}" name="Langue" dataDxfId="84"/>
    <tableColumn id="7" xr3:uid="{00000000-0010-0000-0100-000007000000}" name="NAM" dataDxfId="83"/>
    <tableColumn id="8" xr3:uid="{00000000-0010-0000-0100-000008000000}" name="DDN_x000a_" dataDxfId="82"/>
    <tableColumn id="9" xr3:uid="{00000000-0010-0000-0100-000009000000}" name="Type de demande" dataDxfId="81"/>
    <tableColumn id="10" xr3:uid="{00000000-0010-0000-0100-00000A000000}" name="Intervenant _x000a_pivot" dataDxfId="80"/>
    <tableColumn id="11" xr3:uid="{00000000-0010-0000-0100-00000B000000}" name="Intervenant autre" dataDxfId="79"/>
    <tableColumn id="12" xr3:uid="{00000000-0010-0000-0100-00000C000000}" name="Profil_x000a_intervention_x000a_(Type de clientèle)" dataDxfId="78"/>
    <tableColumn id="13" xr3:uid="{00000000-0010-0000-0100-00000D000000}" name="Profil _x000a_SMAF_x000a_(ISO)" dataDxfId="77"/>
    <tableColumn id="14" xr3:uid="{00000000-0010-0000-0100-00000E000000}" name="Date OEMC_x000a_" dataDxfId="76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9" displayName="Tableau9" ref="P6:AB29" totalsRowShown="0" headerRowDxfId="75" dataDxfId="73" headerRowBorderDxfId="74" tableBorderDxfId="72" totalsRowBorderDxfId="71">
  <autoFilter ref="P6:AB29" xr:uid="{00000000-0009-0000-0100-000009000000}"/>
  <tableColumns count="13">
    <tableColumn id="1" xr3:uid="{00000000-0010-0000-0200-000001000000}" name="Budget" dataDxfId="70">
      <calculatedColumnFormula>#REF!</calculatedColumnFormula>
    </tableColumn>
    <tableColumn id="2" xr3:uid="{00000000-0010-0000-0200-000002000000}" name="Nom du dispensataire de service" dataDxfId="69">
      <calculatedColumnFormula>#REF!</calculatedColumnFormula>
    </tableColumn>
    <tableColumn id="3" xr3:uid="{00000000-0010-0000-0200-000003000000}" name="Type de dispensataire" dataDxfId="68"/>
    <tableColumn id="4" xr3:uid="{00000000-0010-0000-0200-000004000000}" name="Date du comité" dataDxfId="67"/>
    <tableColumn id="5" xr3:uid="{00000000-0010-0000-0200-000005000000}" name="Date de début" dataDxfId="66"/>
    <tableColumn id="6" xr3:uid="{00000000-0010-0000-0200-000006000000}" name="Date de fin" dataDxfId="65"/>
    <tableColumn id="7" xr3:uid="{00000000-0010-0000-0200-000007000000}" name="AVQ en heure" dataDxfId="64"/>
    <tableColumn id="8" xr3:uid="{00000000-0010-0000-0200-000008000000}" name="AVD en heure" dataDxfId="63"/>
    <tableColumn id="9" xr3:uid="{00000000-0010-0000-0200-000009000000}" name="Loi 90 en heure" dataDxfId="62"/>
    <tableColumn id="10" xr3:uid="{00000000-0010-0000-0200-00000A000000}" name="Ass. à la personne _x000a_Répit-gardiennage_x000a_(en heure)" dataDxfId="61"/>
    <tableColumn id="11" xr3:uid="{00000000-0010-0000-0200-00000B000000}" name="Travaux lourd _x000a_(en heure)                                                                          Soutien civique)" dataDxfId="60"/>
    <tableColumn id="12" xr3:uid="{00000000-0010-0000-0200-00000C000000}" name="Heures accordées_x000a_/sem." dataDxfId="59"/>
    <tableColumn id="13" xr3:uid="{00000000-0010-0000-0200-00000D000000}" name="heures en attente en heure" dataDxfId="58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A107:H839" totalsRowShown="0" headerRowDxfId="57">
  <autoFilter ref="A107:H839" xr:uid="{00000000-0009-0000-0100-000001000000}"/>
  <tableColumns count="8">
    <tableColumn id="1" xr3:uid="{00000000-0010-0000-0300-000001000000}" name="Heures"/>
    <tableColumn id="2" xr3:uid="{00000000-0010-0000-0300-000002000000}" name="Numéro"/>
    <tableColumn id="3" xr3:uid="{00000000-0010-0000-0300-000003000000}" name="BASSIN"/>
    <tableColumn id="4" xr3:uid="{00000000-0010-0000-0300-000004000000}" name="RLS "/>
    <tableColumn id="5" xr3:uid="{00000000-0010-0000-0300-000005000000}" name="Profils d'intervention"/>
    <tableColumn id="6" xr3:uid="{00000000-0010-0000-0300-000006000000}" name="Profil Iso_Smaf"/>
    <tableColumn id="7" xr3:uid="{00000000-0010-0000-0300-000007000000}" name="Date OEMC" dataDxfId="56"/>
    <tableColumn id="8" xr3:uid="{00000000-0010-0000-0300-000008000000}" name="Lang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B4:B12" totalsRowShown="0" headerRowDxfId="55" dataDxfId="53" headerRowBorderDxfId="54" tableBorderDxfId="52">
  <autoFilter ref="B4:B12" xr:uid="{00000000-0009-0000-0100-000002000000}"/>
  <tableColumns count="1">
    <tableColumn id="1" xr3:uid="{00000000-0010-0000-0400-000001000000}" name="Demande" dataDxfId="5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3" displayName="Tableau3" ref="L14:L24" totalsRowShown="0" headerRowDxfId="50" dataDxfId="48" headerRowBorderDxfId="49" tableBorderDxfId="47" totalsRowBorderDxfId="46">
  <autoFilter ref="L14:L24" xr:uid="{00000000-0009-0000-0100-000003000000}"/>
  <tableColumns count="1">
    <tableColumn id="1" xr3:uid="{00000000-0010-0000-0500-000001000000}" name="Profil intervention" dataDxfId="45">
      <calculatedColumnFormula>N15&amp;" - "&amp;M15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J107:J108" totalsRowShown="0">
  <autoFilter ref="J107:J108" xr:uid="{00000000-0009-0000-0100-000007000000}"/>
  <tableColumns count="1">
    <tableColumn id="1" xr3:uid="{00000000-0010-0000-0600-000001000000}" name="Numero Lign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P21"/>
  <sheetViews>
    <sheetView tabSelected="1" zoomScale="70" zoomScaleNormal="70" workbookViewId="0">
      <pane ySplit="2" topLeftCell="A3" activePane="bottomLeft" state="frozen"/>
      <selection pane="bottomLeft" activeCell="G24" sqref="G24"/>
    </sheetView>
  </sheetViews>
  <sheetFormatPr baseColWidth="10" defaultRowHeight="15" x14ac:dyDescent="0.25"/>
  <cols>
    <col min="1" max="1" width="4.42578125" customWidth="1"/>
    <col min="6" max="6" width="25.7109375" customWidth="1"/>
    <col min="7" max="7" width="15.7109375" customWidth="1"/>
    <col min="8" max="10" width="22.7109375" customWidth="1"/>
    <col min="11" max="14" width="25.7109375" customWidth="1"/>
    <col min="15" max="15" width="17.7109375" customWidth="1"/>
    <col min="16" max="16" width="17.140625" customWidth="1"/>
  </cols>
  <sheetData>
    <row r="1" spans="1:16" ht="102.75" customHeight="1" thickBot="1" x14ac:dyDescent="0.4">
      <c r="A1" s="5"/>
      <c r="B1" s="5"/>
      <c r="C1" s="5"/>
      <c r="D1" s="5"/>
      <c r="E1" s="5"/>
      <c r="F1" s="5"/>
      <c r="G1" s="5"/>
      <c r="H1" s="60"/>
      <c r="I1" s="5"/>
      <c r="J1" s="93">
        <v>44724</v>
      </c>
      <c r="K1" s="5"/>
      <c r="L1" s="5"/>
      <c r="M1" s="5"/>
      <c r="N1" s="5"/>
      <c r="O1" s="5"/>
      <c r="P1" s="5"/>
    </row>
    <row r="2" spans="1:16" ht="69" customHeight="1" thickBot="1" x14ac:dyDescent="0.3">
      <c r="A2" s="5"/>
      <c r="B2" s="54" t="s">
        <v>1</v>
      </c>
      <c r="C2" s="55" t="s">
        <v>2</v>
      </c>
      <c r="D2" s="55" t="s">
        <v>139</v>
      </c>
      <c r="E2" s="55" t="s">
        <v>4</v>
      </c>
      <c r="F2" s="55" t="s">
        <v>5</v>
      </c>
      <c r="G2" s="56" t="s">
        <v>133</v>
      </c>
      <c r="H2" s="56" t="s">
        <v>6</v>
      </c>
      <c r="I2" s="56" t="s">
        <v>132</v>
      </c>
      <c r="J2" s="55" t="s">
        <v>7</v>
      </c>
      <c r="K2" s="55" t="s">
        <v>8</v>
      </c>
      <c r="L2" s="55" t="s">
        <v>134</v>
      </c>
      <c r="M2" s="55" t="s">
        <v>135</v>
      </c>
      <c r="N2" s="55" t="s">
        <v>136</v>
      </c>
      <c r="O2" s="56" t="s">
        <v>137</v>
      </c>
      <c r="P2" s="55" t="s">
        <v>9</v>
      </c>
    </row>
    <row r="3" spans="1:16" ht="16.5" thickBot="1" x14ac:dyDescent="0.3">
      <c r="B3" s="90" t="s">
        <v>130</v>
      </c>
      <c r="C3" s="90" t="s">
        <v>131</v>
      </c>
      <c r="D3" s="90" t="s">
        <v>143</v>
      </c>
      <c r="E3" s="92">
        <v>0</v>
      </c>
      <c r="F3" s="90" t="s">
        <v>148</v>
      </c>
      <c r="G3" s="90" t="s">
        <v>12</v>
      </c>
      <c r="H3" s="90" t="s">
        <v>146</v>
      </c>
      <c r="I3" s="90" t="s">
        <v>149</v>
      </c>
      <c r="J3" s="90" t="s">
        <v>15</v>
      </c>
      <c r="K3" s="90" t="s">
        <v>150</v>
      </c>
      <c r="L3" s="90" t="s">
        <v>151</v>
      </c>
      <c r="M3" s="90" t="s">
        <v>145</v>
      </c>
      <c r="N3" s="90" t="s">
        <v>143</v>
      </c>
      <c r="O3" s="91">
        <v>44652</v>
      </c>
      <c r="P3" s="90" t="s">
        <v>152</v>
      </c>
    </row>
    <row r="4" spans="1:16" ht="16.5" thickBot="1" x14ac:dyDescent="0.3">
      <c r="B4" s="90" t="s">
        <v>130</v>
      </c>
      <c r="C4" s="90" t="s">
        <v>131</v>
      </c>
      <c r="D4" s="90" t="s">
        <v>143</v>
      </c>
      <c r="E4" s="92">
        <v>0</v>
      </c>
      <c r="F4" s="90" t="s">
        <v>153</v>
      </c>
      <c r="G4" s="90" t="s">
        <v>12</v>
      </c>
      <c r="H4" s="90" t="s">
        <v>154</v>
      </c>
      <c r="I4" s="90" t="s">
        <v>155</v>
      </c>
      <c r="J4" s="90" t="s">
        <v>15</v>
      </c>
      <c r="K4" s="90" t="s">
        <v>156</v>
      </c>
      <c r="L4" s="90" t="s">
        <v>157</v>
      </c>
      <c r="M4" s="90" t="s">
        <v>145</v>
      </c>
      <c r="N4" s="90" t="s">
        <v>143</v>
      </c>
      <c r="O4" s="91">
        <v>44652</v>
      </c>
      <c r="P4" s="90" t="s">
        <v>150</v>
      </c>
    </row>
    <row r="5" spans="1:16" ht="16.5" thickBot="1" x14ac:dyDescent="0.3">
      <c r="B5" s="90" t="s">
        <v>130</v>
      </c>
      <c r="C5" s="90" t="s">
        <v>131</v>
      </c>
      <c r="D5" s="90" t="s">
        <v>143</v>
      </c>
      <c r="E5" s="92">
        <v>0</v>
      </c>
      <c r="F5" s="90" t="s">
        <v>158</v>
      </c>
      <c r="G5" s="90" t="s">
        <v>12</v>
      </c>
      <c r="H5" s="90" t="s">
        <v>146</v>
      </c>
      <c r="I5" s="90" t="s">
        <v>149</v>
      </c>
      <c r="J5" s="90" t="s">
        <v>15</v>
      </c>
      <c r="K5" s="90" t="s">
        <v>144</v>
      </c>
      <c r="L5" s="90" t="s">
        <v>159</v>
      </c>
      <c r="M5" s="90" t="s">
        <v>145</v>
      </c>
      <c r="N5" s="90" t="s">
        <v>143</v>
      </c>
      <c r="O5" s="91">
        <v>44652</v>
      </c>
      <c r="P5" s="90" t="s">
        <v>144</v>
      </c>
    </row>
    <row r="6" spans="1:16" ht="16.5" thickBot="1" x14ac:dyDescent="0.3">
      <c r="B6" s="90" t="s">
        <v>130</v>
      </c>
      <c r="C6" s="90" t="s">
        <v>131</v>
      </c>
      <c r="D6" s="90" t="s">
        <v>143</v>
      </c>
      <c r="E6" s="92">
        <v>0</v>
      </c>
      <c r="F6" s="90" t="s">
        <v>160</v>
      </c>
      <c r="G6" s="90" t="s">
        <v>12</v>
      </c>
      <c r="H6" s="90" t="s">
        <v>146</v>
      </c>
      <c r="I6" s="90" t="s">
        <v>149</v>
      </c>
      <c r="J6" s="90" t="s">
        <v>15</v>
      </c>
      <c r="K6" s="90" t="s">
        <v>147</v>
      </c>
      <c r="L6" s="90" t="s">
        <v>147</v>
      </c>
      <c r="M6" s="90" t="s">
        <v>145</v>
      </c>
      <c r="N6" s="90" t="s">
        <v>143</v>
      </c>
      <c r="O6" s="91">
        <v>44652</v>
      </c>
      <c r="P6" s="90" t="s">
        <v>147</v>
      </c>
    </row>
    <row r="7" spans="1:16" ht="16.5" thickBot="1" x14ac:dyDescent="0.3">
      <c r="B7" s="71" t="s">
        <v>130</v>
      </c>
      <c r="C7" s="71" t="s">
        <v>131</v>
      </c>
      <c r="D7" s="71" t="s">
        <v>143</v>
      </c>
      <c r="E7" s="71">
        <v>0</v>
      </c>
      <c r="F7" s="71" t="s">
        <v>161</v>
      </c>
      <c r="G7" s="71" t="s">
        <v>12</v>
      </c>
      <c r="H7" s="71" t="s">
        <v>154</v>
      </c>
      <c r="I7" s="71" t="s">
        <v>155</v>
      </c>
      <c r="J7" s="71" t="s">
        <v>15</v>
      </c>
      <c r="K7" s="71" t="s">
        <v>156</v>
      </c>
      <c r="L7" s="71" t="s">
        <v>157</v>
      </c>
      <c r="M7" s="71" t="s">
        <v>145</v>
      </c>
      <c r="N7" s="71" t="s">
        <v>143</v>
      </c>
      <c r="O7" s="89">
        <v>44652</v>
      </c>
      <c r="P7" s="71" t="s">
        <v>150</v>
      </c>
    </row>
    <row r="8" spans="1:16" ht="16.5" thickBot="1" x14ac:dyDescent="0.3">
      <c r="B8" s="71" t="s">
        <v>130</v>
      </c>
      <c r="C8" s="71" t="s">
        <v>131</v>
      </c>
      <c r="D8" s="71" t="s">
        <v>143</v>
      </c>
      <c r="E8" s="71">
        <v>0</v>
      </c>
      <c r="F8" s="71" t="s">
        <v>162</v>
      </c>
      <c r="G8" s="71" t="s">
        <v>12</v>
      </c>
      <c r="H8" s="71" t="s">
        <v>146</v>
      </c>
      <c r="I8" s="71" t="s">
        <v>149</v>
      </c>
      <c r="J8" s="71" t="s">
        <v>15</v>
      </c>
      <c r="K8" s="71" t="s">
        <v>147</v>
      </c>
      <c r="L8" s="71" t="s">
        <v>147</v>
      </c>
      <c r="M8" s="71" t="s">
        <v>145</v>
      </c>
      <c r="N8" s="71" t="s">
        <v>143</v>
      </c>
      <c r="O8" s="89">
        <v>44652</v>
      </c>
      <c r="P8" s="71" t="s">
        <v>147</v>
      </c>
    </row>
    <row r="9" spans="1:16" ht="16.5" thickBot="1" x14ac:dyDescent="0.3">
      <c r="B9" s="90" t="s">
        <v>130</v>
      </c>
      <c r="C9" s="90" t="s">
        <v>131</v>
      </c>
      <c r="D9" s="90" t="s">
        <v>143</v>
      </c>
      <c r="E9" s="90">
        <v>0</v>
      </c>
      <c r="F9" s="90" t="s">
        <v>163</v>
      </c>
      <c r="G9" s="90" t="s">
        <v>12</v>
      </c>
      <c r="H9" s="90" t="s">
        <v>154</v>
      </c>
      <c r="I9" s="90" t="s">
        <v>155</v>
      </c>
      <c r="J9" s="90" t="s">
        <v>15</v>
      </c>
      <c r="K9" s="90" t="s">
        <v>156</v>
      </c>
      <c r="L9" s="90" t="s">
        <v>157</v>
      </c>
      <c r="M9" s="90" t="s">
        <v>145</v>
      </c>
      <c r="N9" s="90" t="s">
        <v>143</v>
      </c>
      <c r="O9" s="91">
        <v>44652</v>
      </c>
      <c r="P9" s="90" t="s">
        <v>150</v>
      </c>
    </row>
    <row r="10" spans="1:16" ht="16.5" thickBot="1" x14ac:dyDescent="0.3">
      <c r="B10" s="90" t="s">
        <v>130</v>
      </c>
      <c r="C10" s="90" t="s">
        <v>131</v>
      </c>
      <c r="D10" s="90" t="s">
        <v>143</v>
      </c>
      <c r="E10" s="92">
        <v>0</v>
      </c>
      <c r="F10" s="90" t="s">
        <v>164</v>
      </c>
      <c r="G10" s="90" t="s">
        <v>12</v>
      </c>
      <c r="H10" s="90" t="s">
        <v>165</v>
      </c>
      <c r="I10" s="90" t="s">
        <v>166</v>
      </c>
      <c r="J10" s="90" t="s">
        <v>15</v>
      </c>
      <c r="K10" s="90" t="s">
        <v>144</v>
      </c>
      <c r="L10" s="90" t="s">
        <v>144</v>
      </c>
      <c r="M10" s="90" t="s">
        <v>145</v>
      </c>
      <c r="N10" s="90" t="s">
        <v>143</v>
      </c>
      <c r="O10" s="91">
        <v>44652</v>
      </c>
      <c r="P10" s="90" t="s">
        <v>144</v>
      </c>
    </row>
    <row r="11" spans="1:16" ht="16.5" thickBot="1" x14ac:dyDescent="0.3">
      <c r="B11" s="94" t="s">
        <v>130</v>
      </c>
      <c r="C11" s="94" t="s">
        <v>37</v>
      </c>
      <c r="D11" s="94" t="s">
        <v>169</v>
      </c>
      <c r="E11" s="96">
        <v>3.125E-2</v>
      </c>
      <c r="F11" s="94" t="s">
        <v>170</v>
      </c>
      <c r="G11" s="94" t="s">
        <v>57</v>
      </c>
      <c r="H11" s="94" t="s">
        <v>171</v>
      </c>
      <c r="I11" s="94" t="s">
        <v>167</v>
      </c>
      <c r="J11" s="94" t="s">
        <v>14</v>
      </c>
      <c r="K11" s="94" t="s">
        <v>172</v>
      </c>
      <c r="L11" s="94" t="s">
        <v>168</v>
      </c>
      <c r="M11" s="94" t="s">
        <v>173</v>
      </c>
      <c r="N11" s="94" t="s">
        <v>142</v>
      </c>
      <c r="O11" s="95">
        <v>44654</v>
      </c>
      <c r="P11" s="94" t="s">
        <v>174</v>
      </c>
    </row>
    <row r="12" spans="1:16" ht="16.5" thickBot="1" x14ac:dyDescent="0.3">
      <c r="B12" s="94" t="s">
        <v>130</v>
      </c>
      <c r="C12" s="94" t="s">
        <v>37</v>
      </c>
      <c r="D12" s="94" t="s">
        <v>169</v>
      </c>
      <c r="E12" s="96">
        <v>3.125E-2</v>
      </c>
      <c r="F12" s="94" t="s">
        <v>170</v>
      </c>
      <c r="G12" s="94" t="s">
        <v>57</v>
      </c>
      <c r="H12" s="94" t="s">
        <v>171</v>
      </c>
      <c r="I12" s="94" t="s">
        <v>167</v>
      </c>
      <c r="J12" s="94" t="s">
        <v>14</v>
      </c>
      <c r="K12" s="94" t="s">
        <v>172</v>
      </c>
      <c r="L12" s="94" t="s">
        <v>168</v>
      </c>
      <c r="M12" s="94" t="s">
        <v>173</v>
      </c>
      <c r="N12" s="94" t="s">
        <v>142</v>
      </c>
      <c r="O12" s="95">
        <v>44654</v>
      </c>
      <c r="P12" s="94" t="s">
        <v>174</v>
      </c>
    </row>
    <row r="13" spans="1:16" ht="16.5" thickBot="1" x14ac:dyDescent="0.3">
      <c r="B13" s="98" t="s">
        <v>130</v>
      </c>
      <c r="C13" s="98" t="s">
        <v>131</v>
      </c>
      <c r="D13" s="98" t="s">
        <v>143</v>
      </c>
      <c r="E13" s="98">
        <v>0</v>
      </c>
      <c r="F13" s="98" t="s">
        <v>153</v>
      </c>
      <c r="G13" s="98" t="s">
        <v>12</v>
      </c>
      <c r="H13" s="98" t="s">
        <v>154</v>
      </c>
      <c r="I13" s="98" t="s">
        <v>155</v>
      </c>
      <c r="J13" s="98" t="s">
        <v>15</v>
      </c>
      <c r="K13" s="98" t="s">
        <v>156</v>
      </c>
      <c r="L13" s="98" t="s">
        <v>157</v>
      </c>
      <c r="M13" s="98" t="s">
        <v>145</v>
      </c>
      <c r="N13" s="98" t="s">
        <v>143</v>
      </c>
      <c r="O13" s="99">
        <v>44652</v>
      </c>
      <c r="P13" s="98" t="s">
        <v>150</v>
      </c>
    </row>
    <row r="14" spans="1:16" ht="16.5" thickBot="1" x14ac:dyDescent="0.3">
      <c r="B14" s="98" t="s">
        <v>130</v>
      </c>
      <c r="C14" s="98" t="s">
        <v>131</v>
      </c>
      <c r="D14" s="98" t="s">
        <v>143</v>
      </c>
      <c r="E14" s="98">
        <v>0</v>
      </c>
      <c r="F14" s="98" t="s">
        <v>158</v>
      </c>
      <c r="G14" s="98" t="s">
        <v>12</v>
      </c>
      <c r="H14" s="98" t="s">
        <v>146</v>
      </c>
      <c r="I14" s="98" t="s">
        <v>149</v>
      </c>
      <c r="J14" s="98" t="s">
        <v>15</v>
      </c>
      <c r="K14" s="98" t="s">
        <v>144</v>
      </c>
      <c r="L14" s="98" t="s">
        <v>159</v>
      </c>
      <c r="M14" s="98" t="s">
        <v>145</v>
      </c>
      <c r="N14" s="98" t="s">
        <v>143</v>
      </c>
      <c r="O14" s="99">
        <v>44652</v>
      </c>
      <c r="P14" s="98" t="s">
        <v>144</v>
      </c>
    </row>
    <row r="15" spans="1:16" ht="16.5" thickBot="1" x14ac:dyDescent="0.3">
      <c r="B15" s="98" t="s">
        <v>130</v>
      </c>
      <c r="C15" s="98" t="s">
        <v>131</v>
      </c>
      <c r="D15" s="98" t="s">
        <v>143</v>
      </c>
      <c r="E15" s="98">
        <v>0</v>
      </c>
      <c r="F15" s="98" t="s">
        <v>160</v>
      </c>
      <c r="G15" s="98" t="s">
        <v>12</v>
      </c>
      <c r="H15" s="98" t="s">
        <v>146</v>
      </c>
      <c r="I15" s="98" t="s">
        <v>149</v>
      </c>
      <c r="J15" s="98" t="s">
        <v>15</v>
      </c>
      <c r="K15" s="98" t="s">
        <v>147</v>
      </c>
      <c r="L15" s="98" t="s">
        <v>147</v>
      </c>
      <c r="M15" s="98" t="s">
        <v>145</v>
      </c>
      <c r="N15" s="98" t="s">
        <v>143</v>
      </c>
      <c r="O15" s="99">
        <v>44652</v>
      </c>
      <c r="P15" s="98" t="s">
        <v>147</v>
      </c>
    </row>
    <row r="16" spans="1:16" ht="16.5" thickBot="1" x14ac:dyDescent="0.3">
      <c r="B16" s="98" t="s">
        <v>130</v>
      </c>
      <c r="C16" s="98" t="s">
        <v>131</v>
      </c>
      <c r="D16" s="98" t="s">
        <v>143</v>
      </c>
      <c r="E16" s="98">
        <v>0</v>
      </c>
      <c r="F16" s="98" t="s">
        <v>161</v>
      </c>
      <c r="G16" s="98" t="s">
        <v>12</v>
      </c>
      <c r="H16" s="98" t="s">
        <v>154</v>
      </c>
      <c r="I16" s="98" t="s">
        <v>155</v>
      </c>
      <c r="J16" s="98" t="s">
        <v>15</v>
      </c>
      <c r="K16" s="98" t="s">
        <v>156</v>
      </c>
      <c r="L16" s="98" t="s">
        <v>157</v>
      </c>
      <c r="M16" s="98" t="s">
        <v>145</v>
      </c>
      <c r="N16" s="98" t="s">
        <v>143</v>
      </c>
      <c r="O16" s="99">
        <v>44652</v>
      </c>
      <c r="P16" s="98" t="s">
        <v>150</v>
      </c>
    </row>
    <row r="17" spans="2:16" ht="16.5" thickBot="1" x14ac:dyDescent="0.3">
      <c r="B17" s="98" t="s">
        <v>130</v>
      </c>
      <c r="C17" s="98" t="s">
        <v>131</v>
      </c>
      <c r="D17" s="98" t="s">
        <v>143</v>
      </c>
      <c r="E17" s="98">
        <v>0</v>
      </c>
      <c r="F17" s="98" t="s">
        <v>162</v>
      </c>
      <c r="G17" s="98" t="s">
        <v>12</v>
      </c>
      <c r="H17" s="98" t="s">
        <v>146</v>
      </c>
      <c r="I17" s="98" t="s">
        <v>149</v>
      </c>
      <c r="J17" s="98" t="s">
        <v>15</v>
      </c>
      <c r="K17" s="98" t="s">
        <v>147</v>
      </c>
      <c r="L17" s="98" t="s">
        <v>147</v>
      </c>
      <c r="M17" s="98" t="s">
        <v>145</v>
      </c>
      <c r="N17" s="98" t="s">
        <v>143</v>
      </c>
      <c r="O17" s="99">
        <v>44652</v>
      </c>
      <c r="P17" s="98" t="s">
        <v>147</v>
      </c>
    </row>
    <row r="18" spans="2:16" ht="16.5" thickBot="1" x14ac:dyDescent="0.3">
      <c r="B18" s="98" t="s">
        <v>130</v>
      </c>
      <c r="C18" s="98" t="s">
        <v>131</v>
      </c>
      <c r="D18" s="98" t="s">
        <v>143</v>
      </c>
      <c r="E18" s="98">
        <v>0</v>
      </c>
      <c r="F18" s="98" t="s">
        <v>163</v>
      </c>
      <c r="G18" s="98" t="s">
        <v>12</v>
      </c>
      <c r="H18" s="98" t="s">
        <v>154</v>
      </c>
      <c r="I18" s="98" t="s">
        <v>155</v>
      </c>
      <c r="J18" s="98" t="s">
        <v>15</v>
      </c>
      <c r="K18" s="98" t="s">
        <v>156</v>
      </c>
      <c r="L18" s="98" t="s">
        <v>157</v>
      </c>
      <c r="M18" s="98" t="s">
        <v>145</v>
      </c>
      <c r="N18" s="98" t="s">
        <v>143</v>
      </c>
      <c r="O18" s="99">
        <v>44652</v>
      </c>
      <c r="P18" s="98" t="s">
        <v>150</v>
      </c>
    </row>
    <row r="19" spans="2:16" ht="16.5" thickBot="1" x14ac:dyDescent="0.3">
      <c r="B19" s="98" t="s">
        <v>130</v>
      </c>
      <c r="C19" s="98" t="s">
        <v>131</v>
      </c>
      <c r="D19" s="98" t="s">
        <v>143</v>
      </c>
      <c r="E19" s="98">
        <v>0</v>
      </c>
      <c r="F19" s="98" t="s">
        <v>164</v>
      </c>
      <c r="G19" s="98" t="s">
        <v>12</v>
      </c>
      <c r="H19" s="98" t="s">
        <v>165</v>
      </c>
      <c r="I19" s="98" t="s">
        <v>166</v>
      </c>
      <c r="J19" s="98" t="s">
        <v>15</v>
      </c>
      <c r="K19" s="98" t="s">
        <v>144</v>
      </c>
      <c r="L19" s="98" t="s">
        <v>144</v>
      </c>
      <c r="M19" s="98" t="s">
        <v>145</v>
      </c>
      <c r="N19" s="98" t="s">
        <v>143</v>
      </c>
      <c r="O19" s="99">
        <v>44652</v>
      </c>
      <c r="P19" s="98" t="s">
        <v>144</v>
      </c>
    </row>
    <row r="20" spans="2:16" ht="16.5" thickBot="1" x14ac:dyDescent="0.3">
      <c r="B20" s="98" t="s">
        <v>130</v>
      </c>
      <c r="C20" s="98" t="s">
        <v>37</v>
      </c>
      <c r="D20" s="98" t="s">
        <v>169</v>
      </c>
      <c r="E20" s="98">
        <v>3.125E-2</v>
      </c>
      <c r="F20" s="98" t="s">
        <v>170</v>
      </c>
      <c r="G20" s="98" t="s">
        <v>57</v>
      </c>
      <c r="H20" s="98" t="s">
        <v>171</v>
      </c>
      <c r="I20" s="98" t="s">
        <v>167</v>
      </c>
      <c r="J20" s="98" t="s">
        <v>14</v>
      </c>
      <c r="K20" s="98" t="s">
        <v>172</v>
      </c>
      <c r="L20" s="98" t="s">
        <v>168</v>
      </c>
      <c r="M20" s="98" t="s">
        <v>173</v>
      </c>
      <c r="N20" s="98" t="s">
        <v>142</v>
      </c>
      <c r="O20" s="99">
        <v>44654</v>
      </c>
      <c r="P20" s="98" t="s">
        <v>174</v>
      </c>
    </row>
    <row r="21" spans="2:16" ht="15.75" x14ac:dyDescent="0.25">
      <c r="B21" s="100" t="s">
        <v>130</v>
      </c>
      <c r="C21" s="100" t="s">
        <v>37</v>
      </c>
      <c r="D21" s="100" t="s">
        <v>169</v>
      </c>
      <c r="E21" s="100">
        <v>3.125E-2</v>
      </c>
      <c r="F21" s="100" t="s">
        <v>170</v>
      </c>
      <c r="G21" s="100" t="s">
        <v>57</v>
      </c>
      <c r="H21" s="100" t="s">
        <v>171</v>
      </c>
      <c r="I21" s="100" t="s">
        <v>167</v>
      </c>
      <c r="J21" s="100" t="s">
        <v>14</v>
      </c>
      <c r="K21" s="100" t="s">
        <v>172</v>
      </c>
      <c r="L21" s="100" t="s">
        <v>168</v>
      </c>
      <c r="M21" s="100" t="s">
        <v>173</v>
      </c>
      <c r="N21" s="100" t="s">
        <v>142</v>
      </c>
      <c r="O21" s="101">
        <v>44654</v>
      </c>
      <c r="P21" s="100" t="s">
        <v>174</v>
      </c>
    </row>
  </sheetData>
  <conditionalFormatting sqref="B3:P21">
    <cfRule type="expression" dxfId="17" priority="26">
      <formula>(MOD(ROW(),2))</formula>
    </cfRule>
    <cfRule type="cellIs" dxfId="16" priority="34" operator="equal">
      <formula>0</formula>
    </cfRule>
    <cfRule type="expression" priority="35">
      <formula>MOD(_xludf.ROW(),2)=0</formula>
    </cfRule>
  </conditionalFormatting>
  <conditionalFormatting sqref="B3:P21">
    <cfRule type="cellIs" dxfId="15" priority="13" operator="equal">
      <formula>"#REF"</formula>
    </cfRule>
  </conditionalFormatting>
  <conditionalFormatting sqref="B7:P7">
    <cfRule type="expression" dxfId="14" priority="10">
      <formula>(MOD(ROW(),2))</formula>
    </cfRule>
    <cfRule type="cellIs" dxfId="13" priority="11" operator="equal">
      <formula>0</formula>
    </cfRule>
    <cfRule type="expression" priority="12">
      <formula>MOD(_xludf.ROW(),2)=0</formula>
    </cfRule>
  </conditionalFormatting>
  <conditionalFormatting sqref="B7:P7">
    <cfRule type="cellIs" dxfId="12" priority="9" operator="equal">
      <formula>"#REF"</formula>
    </cfRule>
  </conditionalFormatting>
  <conditionalFormatting sqref="B8:P9">
    <cfRule type="expression" dxfId="11" priority="6">
      <formula>(MOD(ROW(),2))</formula>
    </cfRule>
    <cfRule type="cellIs" dxfId="10" priority="7" operator="equal">
      <formula>0</formula>
    </cfRule>
    <cfRule type="expression" priority="8">
      <formula>MOD(_xludf.ROW(),2)=0</formula>
    </cfRule>
  </conditionalFormatting>
  <conditionalFormatting sqref="B8:P9">
    <cfRule type="cellIs" dxfId="9" priority="5" operator="equal">
      <formula>"#REF"</formula>
    </cfRule>
  </conditionalFormatting>
  <conditionalFormatting sqref="B9:P9">
    <cfRule type="expression" dxfId="8" priority="2">
      <formula>(MOD(ROW(),2))</formula>
    </cfRule>
    <cfRule type="cellIs" dxfId="7" priority="3" operator="equal">
      <formula>0</formula>
    </cfRule>
    <cfRule type="expression" priority="4">
      <formula>MOD(_xludf.ROW(),2)=0</formula>
    </cfRule>
  </conditionalFormatting>
  <conditionalFormatting sqref="B9:P9">
    <cfRule type="cellIs" dxfId="6" priority="1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AB29"/>
  <sheetViews>
    <sheetView showZeros="0" zoomScale="80" zoomScaleNormal="80" workbookViewId="0">
      <selection activeCell="B9" sqref="B9"/>
    </sheetView>
  </sheetViews>
  <sheetFormatPr baseColWidth="10" defaultColWidth="11.42578125" defaultRowHeight="15" x14ac:dyDescent="0.25"/>
  <cols>
    <col min="1" max="1" width="3.85546875" style="5" customWidth="1"/>
    <col min="2" max="4" width="11.5703125" style="5" customWidth="1"/>
    <col min="5" max="5" width="12.140625" style="5" customWidth="1"/>
    <col min="6" max="6" width="22.28515625" style="5" bestFit="1" customWidth="1"/>
    <col min="7" max="7" width="11.5703125" style="5" customWidth="1"/>
    <col min="8" max="8" width="14" style="5" bestFit="1" customWidth="1"/>
    <col min="9" max="9" width="14.28515625" style="5" customWidth="1"/>
    <col min="10" max="10" width="20.85546875" style="5" customWidth="1"/>
    <col min="11" max="11" width="28.5703125" style="5" bestFit="1" customWidth="1"/>
    <col min="12" max="12" width="20.140625" style="5" customWidth="1"/>
    <col min="13" max="13" width="18.5703125" style="5" customWidth="1"/>
    <col min="14" max="15" width="12.5703125" style="5" customWidth="1"/>
    <col min="16" max="16" width="11.28515625" style="5" customWidth="1"/>
    <col min="17" max="17" width="32.140625" style="5" customWidth="1"/>
    <col min="18" max="18" width="22.5703125" style="5" customWidth="1"/>
    <col min="19" max="19" width="16.42578125" style="5" customWidth="1"/>
    <col min="20" max="20" width="15.28515625" style="5" customWidth="1"/>
    <col min="21" max="21" width="12.5703125" style="5" customWidth="1"/>
    <col min="22" max="22" width="15.42578125" style="5" customWidth="1"/>
    <col min="23" max="23" width="15.28515625" style="5" customWidth="1"/>
    <col min="24" max="24" width="16.85546875" style="5" customWidth="1"/>
    <col min="25" max="25" width="18.7109375" style="5" customWidth="1"/>
    <col min="26" max="26" width="16.42578125" style="5" customWidth="1"/>
    <col min="27" max="27" width="12.140625" style="5" customWidth="1"/>
    <col min="28" max="28" width="26.5703125" style="5" customWidth="1"/>
    <col min="29" max="16384" width="11.42578125" style="5"/>
  </cols>
  <sheetData>
    <row r="1" spans="2:28" ht="24" customHeight="1" x14ac:dyDescent="0.35">
      <c r="B1" s="70" t="s">
        <v>138</v>
      </c>
      <c r="C1" s="70"/>
      <c r="D1" s="70"/>
      <c r="E1" s="70"/>
    </row>
    <row r="3" spans="2:28" ht="21.75" thickBot="1" x14ac:dyDescent="0.4">
      <c r="B3" s="53"/>
      <c r="D3" s="97">
        <v>44754</v>
      </c>
      <c r="E3" s="97"/>
    </row>
    <row r="4" spans="2:28" ht="23.25" x14ac:dyDescent="0.35">
      <c r="P4" s="57" t="s">
        <v>141</v>
      </c>
      <c r="Q4" s="58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</row>
    <row r="5" spans="2:28" x14ac:dyDescent="0.25"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</row>
    <row r="6" spans="2:28" ht="71.25" customHeight="1" x14ac:dyDescent="0.25">
      <c r="B6" s="67" t="s">
        <v>1</v>
      </c>
      <c r="C6" s="63" t="s">
        <v>2</v>
      </c>
      <c r="D6" s="62" t="s">
        <v>139</v>
      </c>
      <c r="E6" s="62" t="s">
        <v>16</v>
      </c>
      <c r="F6" s="62" t="s">
        <v>17</v>
      </c>
      <c r="G6" s="62" t="s">
        <v>41</v>
      </c>
      <c r="H6" s="62" t="s">
        <v>33</v>
      </c>
      <c r="I6" s="68" t="s">
        <v>132</v>
      </c>
      <c r="J6" s="62" t="s">
        <v>7</v>
      </c>
      <c r="K6" s="62" t="s">
        <v>18</v>
      </c>
      <c r="L6" s="62" t="s">
        <v>42</v>
      </c>
      <c r="M6" s="62" t="s">
        <v>135</v>
      </c>
      <c r="N6" s="62" t="s">
        <v>136</v>
      </c>
      <c r="O6" s="69" t="s">
        <v>137</v>
      </c>
      <c r="P6" s="64" t="s">
        <v>19</v>
      </c>
      <c r="Q6" s="64" t="s">
        <v>20</v>
      </c>
      <c r="R6" s="65" t="s">
        <v>21</v>
      </c>
      <c r="S6" s="65" t="s">
        <v>22</v>
      </c>
      <c r="T6" s="65" t="s">
        <v>23</v>
      </c>
      <c r="U6" s="65" t="s">
        <v>24</v>
      </c>
      <c r="V6" s="65" t="s">
        <v>25</v>
      </c>
      <c r="W6" s="65" t="s">
        <v>26</v>
      </c>
      <c r="X6" s="65" t="s">
        <v>27</v>
      </c>
      <c r="Y6" s="65" t="s">
        <v>28</v>
      </c>
      <c r="Z6" s="65" t="s">
        <v>29</v>
      </c>
      <c r="AA6" s="65" t="s">
        <v>30</v>
      </c>
      <c r="AB6" s="66" t="s">
        <v>31</v>
      </c>
    </row>
    <row r="7" spans="2:28" ht="20.100000000000001" customHeight="1" x14ac:dyDescent="0.25">
      <c r="B7" s="81" t="str">
        <f ca="1">INDIRECT("Inscriptions!B3")</f>
        <v>Nord</v>
      </c>
      <c r="C7" s="81" t="str">
        <f ca="1">INDIRECT("Inscriptions!c3")</f>
        <v>AL</v>
      </c>
      <c r="D7" s="81" t="str">
        <f ca="1">INDIRECT("Inscriptions!d3")</f>
        <v>1</v>
      </c>
      <c r="E7" s="81">
        <f ca="1">INDIRECT("Inscriptions!e3")</f>
        <v>0</v>
      </c>
      <c r="F7" s="81" t="str">
        <f ca="1">INDIRECT("Inscriptions!f3")</f>
        <v>test5, test5</v>
      </c>
      <c r="G7" s="81" t="str">
        <f ca="1">INDIRECT("Inscriptions!g3")</f>
        <v>Français</v>
      </c>
      <c r="H7" s="81" t="str">
        <f ca="1">INDIRECT("Inscriptions!h3")</f>
        <v>gosm00000000</v>
      </c>
      <c r="I7" s="88" t="str">
        <f ca="1">INDIRECT("Inscriptions!i3")</f>
        <v>2021-01-01</v>
      </c>
      <c r="J7" s="81" t="str">
        <f ca="1">INDIRECT("Inscriptions!j3")</f>
        <v xml:space="preserve">Ajout </v>
      </c>
      <c r="K7" s="81" t="str">
        <f ca="1">INDIRECT("Inscriptions!k3")</f>
        <v>fg</v>
      </c>
      <c r="L7" s="81" t="str">
        <f ca="1">INDIRECT("Inscriptions!l3")</f>
        <v>ghg</v>
      </c>
      <c r="M7" s="81" t="str">
        <f ca="1">INDIRECT("Inscriptions!m3")</f>
        <v>110 - Post-hosp.</v>
      </c>
      <c r="N7" s="81" t="str">
        <f ca="1">INDIRECT("Inscriptions!n3")</f>
        <v>1</v>
      </c>
      <c r="O7" s="88">
        <f ca="1">INDIRECT("Inscriptions!o3")</f>
        <v>44652</v>
      </c>
      <c r="P7" s="72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4"/>
    </row>
    <row r="8" spans="2:28" ht="20.100000000000001" customHeight="1" x14ac:dyDescent="0.25">
      <c r="B8" s="82" t="str">
        <f ca="1">INDIRECT("Inscriptions!B5")</f>
        <v>Nord</v>
      </c>
      <c r="C8" s="82" t="str">
        <f ca="1">INDIRECT("Inscriptions!C5")</f>
        <v>AL</v>
      </c>
      <c r="D8" s="82" t="str">
        <f ca="1">INDIRECT("Inscriptions!D5")</f>
        <v>1</v>
      </c>
      <c r="E8" s="83">
        <f ca="1">INDIRECT("Inscriptions!E5")</f>
        <v>0</v>
      </c>
      <c r="F8" s="82" t="str">
        <f ca="1">INDIRECT("Inscriptions!F5")</f>
        <v>test 7</v>
      </c>
      <c r="G8" s="82" t="str">
        <f ca="1">INDIRECT("Inscriptions!G5")</f>
        <v>Français</v>
      </c>
      <c r="H8" s="82" t="str">
        <f ca="1">INDIRECT("Inscriptions!H5")</f>
        <v>gosm00000000</v>
      </c>
      <c r="I8" s="84" t="str">
        <f ca="1">INDIRECT("Inscriptions!i5")</f>
        <v>2021-01-01</v>
      </c>
      <c r="J8" s="82" t="str">
        <f ca="1">INDIRECT("Inscriptions!j5")</f>
        <v xml:space="preserve">Ajout </v>
      </c>
      <c r="K8" s="82" t="str">
        <f ca="1">INDIRECT("Inscriptions!k5")</f>
        <v>t</v>
      </c>
      <c r="L8" s="82" t="str">
        <f ca="1">INDIRECT("Inscriptions!l5")</f>
        <v>ty</v>
      </c>
      <c r="M8" s="82" t="str">
        <f ca="1">INDIRECT("Inscriptions!m5")</f>
        <v>110 - Post-hosp.</v>
      </c>
      <c r="N8" s="82" t="str">
        <f ca="1">INDIRECT("Inscriptions!n5")</f>
        <v>1</v>
      </c>
      <c r="O8" s="84">
        <f ca="1">INDIRECT("Inscriptions!o5")</f>
        <v>44652</v>
      </c>
      <c r="P8" s="75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7"/>
    </row>
    <row r="9" spans="2:28" ht="20.100000000000001" customHeight="1" x14ac:dyDescent="0.25">
      <c r="B9" s="81" t="str">
        <f ca="1">INDIRECT("Inscriptions!B7")</f>
        <v>Nord</v>
      </c>
      <c r="C9" s="81" t="str">
        <f ca="1">INDIRECT("Inscriptions!C7")</f>
        <v>AL</v>
      </c>
      <c r="D9" s="81" t="str">
        <f ca="1">INDIRECT("Inscriptions!d7")</f>
        <v>1</v>
      </c>
      <c r="E9" s="81">
        <f ca="1">INDIRECT("Inscriptions!e7")</f>
        <v>0</v>
      </c>
      <c r="F9" s="81" t="str">
        <f ca="1">INDIRECT("Inscriptions!f7")</f>
        <v>test 9</v>
      </c>
      <c r="G9" s="81" t="str">
        <f ca="1">INDIRECT("Inscriptions!g7")</f>
        <v>Français</v>
      </c>
      <c r="H9" s="81" t="str">
        <f ca="1">INDIRECT("Inscriptions!h7")</f>
        <v>GOSM00000000</v>
      </c>
      <c r="I9" s="88" t="str">
        <f ca="1">INDIRECT("Inscriptions!i7")</f>
        <v>2021-01-02</v>
      </c>
      <c r="J9" s="81" t="str">
        <f ca="1">INDIRECT("Inscriptions!j7")</f>
        <v xml:space="preserve">Ajout </v>
      </c>
      <c r="K9" s="81" t="str">
        <f ca="1">INDIRECT("Inscriptions!k7")</f>
        <v>efdsf</v>
      </c>
      <c r="L9" s="81" t="str">
        <f ca="1">INDIRECT("Inscriptions!l7")</f>
        <v>ffgdgdf</v>
      </c>
      <c r="M9" s="81" t="str">
        <f ca="1">INDIRECT("Inscriptions!m7")</f>
        <v>110 - Post-hosp.</v>
      </c>
      <c r="N9" s="81" t="str">
        <f ca="1">INDIRECT("Inscriptions!n7")</f>
        <v>1</v>
      </c>
      <c r="O9" s="88">
        <f ca="1">INDIRECT("Inscriptions!o7")</f>
        <v>44652</v>
      </c>
      <c r="P9" s="72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4"/>
    </row>
    <row r="10" spans="2:28" ht="20.100000000000001" customHeight="1" x14ac:dyDescent="0.25">
      <c r="B10" s="82" t="str">
        <f ca="1">INDIRECT("Inscriptions!B9")</f>
        <v>Nord</v>
      </c>
      <c r="C10" s="82" t="str">
        <f ca="1">INDIRECT("Inscriptions!C9")</f>
        <v>AL</v>
      </c>
      <c r="D10" s="82" t="str">
        <f ca="1">INDIRECT("Inscriptions!D9")</f>
        <v>1</v>
      </c>
      <c r="E10" s="82">
        <f ca="1">INDIRECT("Inscriptions!E9")</f>
        <v>0</v>
      </c>
      <c r="F10" s="82" t="str">
        <f ca="1">INDIRECT("Inscriptions!F9")</f>
        <v>test 14</v>
      </c>
      <c r="G10" s="82" t="str">
        <f ca="1">INDIRECT("Inscriptions!G9")</f>
        <v>Français</v>
      </c>
      <c r="H10" s="82" t="str">
        <f ca="1">INDIRECT("Inscriptions!H9")</f>
        <v>GOSM00000000</v>
      </c>
      <c r="I10" s="82" t="str">
        <f ca="1">INDIRECT("Inscriptions!I9")</f>
        <v>2021-01-02</v>
      </c>
      <c r="J10" s="82" t="str">
        <f ca="1">INDIRECT("Inscriptions!J9")</f>
        <v xml:space="preserve">Ajout </v>
      </c>
      <c r="K10" s="82" t="str">
        <f ca="1">INDIRECT("Inscriptions!K9")</f>
        <v>efdsf</v>
      </c>
      <c r="L10" s="82" t="str">
        <f ca="1">INDIRECT("Inscriptions!L9")</f>
        <v>ffgdgdf</v>
      </c>
      <c r="M10" s="82" t="str">
        <f ca="1">INDIRECT("Inscriptions!M9")</f>
        <v>110 - Post-hosp.</v>
      </c>
      <c r="N10" s="82" t="str">
        <f ca="1">INDIRECT("Inscriptions!N9")</f>
        <v>1</v>
      </c>
      <c r="O10" s="84">
        <f ca="1">INDIRECT("Inscriptions!O9")</f>
        <v>44652</v>
      </c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7"/>
    </row>
    <row r="11" spans="2:28" ht="20.100000000000001" customHeight="1" x14ac:dyDescent="0.25"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72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4"/>
    </row>
    <row r="12" spans="2:28" ht="20.100000000000001" customHeight="1" x14ac:dyDescent="0.25">
      <c r="B12" s="82"/>
      <c r="C12" s="82"/>
      <c r="D12" s="85"/>
      <c r="E12" s="83"/>
      <c r="F12" s="82"/>
      <c r="G12" s="82"/>
      <c r="H12" s="82"/>
      <c r="I12" s="84"/>
      <c r="J12" s="82"/>
      <c r="K12" s="82"/>
      <c r="L12" s="82"/>
      <c r="M12" s="82"/>
      <c r="N12" s="85"/>
      <c r="O12" s="84"/>
      <c r="P12" s="75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7"/>
    </row>
    <row r="13" spans="2:28" ht="20.100000000000001" customHeight="1" x14ac:dyDescent="0.25">
      <c r="B13" s="81"/>
      <c r="C13" s="81"/>
      <c r="D13" s="86"/>
      <c r="E13" s="87"/>
      <c r="F13" s="81"/>
      <c r="G13" s="81"/>
      <c r="H13" s="81"/>
      <c r="I13" s="88"/>
      <c r="J13" s="81"/>
      <c r="K13" s="81"/>
      <c r="L13" s="81"/>
      <c r="M13" s="81"/>
      <c r="N13" s="86"/>
      <c r="O13" s="88"/>
      <c r="P13" s="72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4"/>
    </row>
    <row r="14" spans="2:28" ht="20.100000000000001" customHeight="1" x14ac:dyDescent="0.25">
      <c r="B14" s="82"/>
      <c r="C14" s="82"/>
      <c r="D14" s="85"/>
      <c r="E14" s="83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75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7"/>
    </row>
    <row r="15" spans="2:28" ht="20.100000000000001" customHeight="1" x14ac:dyDescent="0.25">
      <c r="B15" s="81"/>
      <c r="C15" s="81"/>
      <c r="D15" s="86"/>
      <c r="E15" s="87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72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4"/>
    </row>
    <row r="16" spans="2:28" ht="20.100000000000001" customHeight="1" x14ac:dyDescent="0.25">
      <c r="B16" s="82"/>
      <c r="C16" s="82"/>
      <c r="D16" s="85"/>
      <c r="E16" s="83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75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7"/>
    </row>
    <row r="17" spans="2:28" ht="20.100000000000001" customHeight="1" x14ac:dyDescent="0.25">
      <c r="B17" s="81"/>
      <c r="C17" s="81"/>
      <c r="D17" s="86"/>
      <c r="E17" s="87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72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4"/>
    </row>
    <row r="18" spans="2:28" ht="20.100000000000001" customHeight="1" x14ac:dyDescent="0.25">
      <c r="B18" s="82"/>
      <c r="C18" s="82"/>
      <c r="D18" s="85"/>
      <c r="E18" s="83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75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7"/>
    </row>
    <row r="19" spans="2:28" ht="20.100000000000001" customHeight="1" x14ac:dyDescent="0.25">
      <c r="B19" s="81"/>
      <c r="C19" s="81"/>
      <c r="D19" s="86"/>
      <c r="E19" s="87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72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4"/>
    </row>
    <row r="20" spans="2:28" ht="20.100000000000001" customHeight="1" x14ac:dyDescent="0.25">
      <c r="B20" s="82"/>
      <c r="C20" s="82"/>
      <c r="D20" s="85"/>
      <c r="E20" s="83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75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7"/>
    </row>
    <row r="21" spans="2:28" ht="20.100000000000001" customHeight="1" x14ac:dyDescent="0.25">
      <c r="B21" s="81"/>
      <c r="C21" s="81"/>
      <c r="D21" s="86"/>
      <c r="E21" s="87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72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4"/>
    </row>
    <row r="22" spans="2:28" ht="20.100000000000001" customHeight="1" x14ac:dyDescent="0.25">
      <c r="B22" s="82"/>
      <c r="C22" s="82"/>
      <c r="D22" s="85"/>
      <c r="E22" s="83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75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7"/>
    </row>
    <row r="23" spans="2:28" ht="20.100000000000001" customHeight="1" x14ac:dyDescent="0.25">
      <c r="B23" s="81"/>
      <c r="C23" s="81"/>
      <c r="D23" s="86"/>
      <c r="E23" s="87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72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4"/>
    </row>
    <row r="24" spans="2:28" ht="20.100000000000001" customHeight="1" x14ac:dyDescent="0.25">
      <c r="B24" s="82"/>
      <c r="C24" s="82"/>
      <c r="D24" s="85"/>
      <c r="E24" s="83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75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7"/>
    </row>
    <row r="25" spans="2:28" ht="20.100000000000001" customHeight="1" x14ac:dyDescent="0.25">
      <c r="B25" s="81"/>
      <c r="C25" s="81"/>
      <c r="D25" s="86"/>
      <c r="E25" s="87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72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4"/>
    </row>
    <row r="26" spans="2:28" ht="20.100000000000001" customHeight="1" x14ac:dyDescent="0.25">
      <c r="B26" s="82"/>
      <c r="C26" s="82"/>
      <c r="D26" s="85"/>
      <c r="E26" s="83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75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7"/>
    </row>
    <row r="27" spans="2:28" ht="20.100000000000001" customHeight="1" x14ac:dyDescent="0.25">
      <c r="B27" s="81"/>
      <c r="C27" s="81"/>
      <c r="D27" s="86"/>
      <c r="E27" s="87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72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4"/>
    </row>
    <row r="28" spans="2:28" ht="20.100000000000001" customHeight="1" x14ac:dyDescent="0.25">
      <c r="B28" s="82"/>
      <c r="C28" s="82"/>
      <c r="D28" s="85"/>
      <c r="E28" s="83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75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7"/>
    </row>
    <row r="29" spans="2:28" ht="19.5" customHeight="1" x14ac:dyDescent="0.25">
      <c r="B29" s="81"/>
      <c r="C29" s="81"/>
      <c r="D29" s="86"/>
      <c r="E29" s="87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78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80"/>
    </row>
  </sheetData>
  <sheetProtection algorithmName="SHA-512" hashValue="V3olIE04QWj0WkEkOflAjHkfu3pvtLQY5nQTevYtQPkENxo8pbemW+FAy+qTohsu3EqX2xaKZn6FCXbtQg6l+w==" saltValue="T8rnaZFmr0CUDaXYTuNYiw==" spinCount="100000" sheet="1" sort="0" pivotTables="0"/>
  <mergeCells count="1">
    <mergeCell ref="D3:E3"/>
  </mergeCells>
  <conditionalFormatting sqref="B7:O7">
    <cfRule type="cellIs" dxfId="5" priority="5" operator="equal">
      <formula>0</formula>
    </cfRule>
    <cfRule type="cellIs" dxfId="4" priority="6" operator="equal">
      <formula>0</formula>
    </cfRule>
  </conditionalFormatting>
  <conditionalFormatting sqref="B8:O8 B9:C29 D9:O9 D11:O11 C10:O10">
    <cfRule type="cellIs" dxfId="3" priority="4" operator="equal">
      <formula>0</formula>
    </cfRule>
  </conditionalFormatting>
  <conditionalFormatting sqref="D11:O11 D13:O13 D15:O15 D17:O17 D19:O19 D21:O21 D23:O23 D25:O25 D27:O27 D29:O29">
    <cfRule type="cellIs" dxfId="2" priority="3" operator="equal">
      <formula>0</formula>
    </cfRule>
  </conditionalFormatting>
  <conditionalFormatting sqref="D14:O14 D16:O16 D18:O18 D20:O20 D22:O22 D24:O24 D26:O26 D28:O28 B8:O8 B9:C29 D9:O12 C10:O10">
    <cfRule type="cellIs" dxfId="1" priority="2" operator="equal">
      <formula>0</formula>
    </cfRule>
  </conditionalFormatting>
  <conditionalFormatting sqref="B7:O29">
    <cfRule type="expression" dxfId="0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10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'Liste déroulante'!$M$29:$M$33</xm:f>
          </x14:formula1>
          <xm:sqref>R7:R29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Q839"/>
  <sheetViews>
    <sheetView zoomScale="130" zoomScaleNormal="130" workbookViewId="0">
      <selection activeCell="G33" sqref="G33:G39"/>
    </sheetView>
  </sheetViews>
  <sheetFormatPr baseColWidth="10" defaultRowHeight="15" x14ac:dyDescent="0.25"/>
  <cols>
    <col min="1" max="1" width="15.85546875" customWidth="1"/>
    <col min="2" max="2" width="14.28515625" customWidth="1"/>
    <col min="5" max="5" width="21" customWidth="1"/>
    <col min="6" max="6" width="15.42578125" customWidth="1"/>
    <col min="7" max="7" width="12.42578125" customWidth="1"/>
    <col min="10" max="10" width="14.140625" customWidth="1"/>
    <col min="12" max="12" width="42" bestFit="1" customWidth="1"/>
    <col min="13" max="13" width="14.140625" customWidth="1"/>
    <col min="16" max="16" width="28.85546875" bestFit="1" customWidth="1"/>
  </cols>
  <sheetData>
    <row r="1" spans="1:14" x14ac:dyDescent="0.25">
      <c r="A1" t="s">
        <v>43</v>
      </c>
    </row>
    <row r="3" spans="1:14" ht="16.5" x14ac:dyDescent="0.3">
      <c r="B3" s="7"/>
      <c r="C3" s="1"/>
      <c r="D3" s="1"/>
      <c r="F3" s="8"/>
      <c r="G3" s="1"/>
      <c r="H3" s="1"/>
      <c r="I3" s="1"/>
      <c r="J3" s="1"/>
      <c r="K3" s="1"/>
    </row>
    <row r="4" spans="1:14" ht="16.5" x14ac:dyDescent="0.3">
      <c r="B4" s="9" t="s">
        <v>44</v>
      </c>
      <c r="C4" s="1"/>
      <c r="D4" s="1"/>
      <c r="E4" s="1"/>
      <c r="F4" s="8"/>
      <c r="G4" s="1"/>
      <c r="H4" s="1"/>
      <c r="I4" s="1"/>
      <c r="J4" s="1"/>
      <c r="K4" s="1"/>
    </row>
    <row r="5" spans="1:14" ht="16.5" x14ac:dyDescent="0.3">
      <c r="B5" s="10" t="s">
        <v>15</v>
      </c>
      <c r="C5" s="1"/>
      <c r="D5" s="1"/>
      <c r="E5" s="11"/>
      <c r="F5" s="11"/>
      <c r="G5" s="1"/>
      <c r="H5" s="1"/>
      <c r="I5" s="1"/>
      <c r="J5" s="1"/>
      <c r="K5" s="1"/>
    </row>
    <row r="6" spans="1:14" ht="16.5" x14ac:dyDescent="0.3">
      <c r="B6" s="10" t="s">
        <v>45</v>
      </c>
      <c r="C6" s="1"/>
      <c r="E6" s="12"/>
      <c r="F6" s="12"/>
      <c r="G6" s="1"/>
      <c r="H6" s="1"/>
      <c r="I6" s="1"/>
    </row>
    <row r="7" spans="1:14" ht="16.5" x14ac:dyDescent="0.3">
      <c r="B7" s="13" t="s">
        <v>14</v>
      </c>
      <c r="C7" s="1"/>
      <c r="D7" s="1"/>
      <c r="E7" s="11"/>
      <c r="F7" s="12"/>
      <c r="G7" s="1"/>
      <c r="H7" s="1"/>
      <c r="I7" s="1"/>
    </row>
    <row r="8" spans="1:14" ht="16.5" x14ac:dyDescent="0.3">
      <c r="B8" s="10" t="s">
        <v>13</v>
      </c>
      <c r="C8" s="1"/>
      <c r="D8" s="1"/>
      <c r="E8" s="11"/>
      <c r="F8" s="12"/>
      <c r="G8" s="1"/>
      <c r="H8" s="1"/>
      <c r="I8" s="1"/>
    </row>
    <row r="9" spans="1:14" ht="16.5" x14ac:dyDescent="0.3">
      <c r="B9" s="10" t="s">
        <v>46</v>
      </c>
      <c r="C9" s="1"/>
      <c r="D9" s="1"/>
      <c r="E9" s="1"/>
      <c r="F9" s="12"/>
      <c r="G9" s="1"/>
      <c r="H9" s="1"/>
      <c r="I9" s="1"/>
    </row>
    <row r="10" spans="1:14" ht="16.5" x14ac:dyDescent="0.3">
      <c r="B10" s="10" t="s">
        <v>47</v>
      </c>
      <c r="C10" s="1"/>
      <c r="D10" s="1"/>
      <c r="E10" s="11"/>
      <c r="F10" s="1"/>
      <c r="G10" s="1"/>
      <c r="H10" s="1"/>
      <c r="I10" s="1"/>
      <c r="J10" s="1"/>
    </row>
    <row r="11" spans="1:14" ht="16.5" x14ac:dyDescent="0.3">
      <c r="B11" s="1" t="s">
        <v>48</v>
      </c>
      <c r="C11" s="1"/>
      <c r="D11" s="1"/>
      <c r="E11" s="11"/>
      <c r="F11" s="1"/>
      <c r="G11" s="1"/>
      <c r="H11" s="1"/>
      <c r="I11" s="1"/>
      <c r="J11" s="1"/>
    </row>
    <row r="12" spans="1:14" ht="16.5" x14ac:dyDescent="0.3">
      <c r="B12" s="1" t="s">
        <v>40</v>
      </c>
      <c r="C12" s="1"/>
      <c r="D12" s="1"/>
      <c r="E12" s="1"/>
      <c r="F12" s="1"/>
      <c r="G12" s="1"/>
      <c r="H12" s="1"/>
      <c r="I12" s="1"/>
    </row>
    <row r="13" spans="1:14" ht="17.25" thickBot="1" x14ac:dyDescent="0.35">
      <c r="B13" s="1"/>
      <c r="C13" s="1"/>
      <c r="F13" s="1"/>
      <c r="G13" s="1"/>
      <c r="H13" s="1"/>
      <c r="I13" s="1"/>
    </row>
    <row r="14" spans="1:14" ht="18" thickTop="1" thickBot="1" x14ac:dyDescent="0.35">
      <c r="B14" s="14" t="s">
        <v>49</v>
      </c>
      <c r="C14" s="14"/>
      <c r="F14" s="1"/>
      <c r="G14" s="15" t="s">
        <v>41</v>
      </c>
      <c r="H14" s="1"/>
      <c r="I14" s="16" t="s">
        <v>2</v>
      </c>
      <c r="L14" s="17" t="s">
        <v>50</v>
      </c>
      <c r="M14" s="18" t="s">
        <v>51</v>
      </c>
      <c r="N14" s="19" t="s">
        <v>3</v>
      </c>
    </row>
    <row r="15" spans="1:14" ht="18" thickTop="1" thickBot="1" x14ac:dyDescent="0.35">
      <c r="B15" s="1" t="s">
        <v>52</v>
      </c>
      <c r="C15" s="1"/>
      <c r="D15" s="1"/>
      <c r="E15" s="1"/>
      <c r="F15" s="1"/>
      <c r="G15" s="20" t="s">
        <v>12</v>
      </c>
      <c r="H15" s="1"/>
      <c r="I15" t="s">
        <v>53</v>
      </c>
      <c r="J15" s="11"/>
      <c r="L15" s="21" t="str">
        <f>N15&amp;" - "&amp;M15</f>
        <v>110 - Post-hosp.</v>
      </c>
      <c r="M15" s="18" t="s">
        <v>54</v>
      </c>
      <c r="N15" s="22" t="s">
        <v>55</v>
      </c>
    </row>
    <row r="16" spans="1:14" ht="18" thickTop="1" thickBot="1" x14ac:dyDescent="0.35">
      <c r="B16" s="1" t="s">
        <v>56</v>
      </c>
      <c r="C16" s="1"/>
      <c r="D16" s="1"/>
      <c r="E16" s="1"/>
      <c r="F16" s="1"/>
      <c r="G16" s="20" t="s">
        <v>57</v>
      </c>
      <c r="H16" s="1"/>
      <c r="I16" t="s">
        <v>58</v>
      </c>
      <c r="J16" s="1"/>
      <c r="L16" s="21" t="str">
        <f t="shared" ref="L16:L22" si="0">N16&amp;" - "&amp;M16</f>
        <v>121 - S. Pall</v>
      </c>
      <c r="M16" s="18" t="s">
        <v>59</v>
      </c>
      <c r="N16" s="23">
        <v>121</v>
      </c>
    </row>
    <row r="17" spans="2:17" ht="18" thickTop="1" thickBot="1" x14ac:dyDescent="0.35">
      <c r="B17" s="1" t="s">
        <v>60</v>
      </c>
      <c r="C17" s="1"/>
      <c r="D17" s="1"/>
      <c r="E17" s="1"/>
      <c r="F17" s="1"/>
      <c r="G17" s="20"/>
      <c r="H17" s="1"/>
      <c r="I17" t="s">
        <v>37</v>
      </c>
      <c r="J17" s="11"/>
      <c r="L17" s="21" t="str">
        <f t="shared" si="0"/>
        <v>191 - S. Phys. C.T.</v>
      </c>
      <c r="M17" s="18" t="s">
        <v>61</v>
      </c>
      <c r="N17" s="23">
        <v>191</v>
      </c>
    </row>
    <row r="18" spans="2:17" ht="18" thickTop="1" thickBot="1" x14ac:dyDescent="0.35">
      <c r="B18" s="1" t="s">
        <v>62</v>
      </c>
      <c r="C18" s="1"/>
      <c r="D18" s="1"/>
      <c r="E18" s="1"/>
      <c r="F18" s="1"/>
      <c r="G18" s="20"/>
      <c r="H18" s="1"/>
      <c r="I18" t="s">
        <v>63</v>
      </c>
      <c r="J18" s="11"/>
      <c r="L18" s="21" t="str">
        <f t="shared" si="0"/>
        <v>192 - S. Phys. L.T.</v>
      </c>
      <c r="M18" s="18" t="s">
        <v>64</v>
      </c>
      <c r="N18" s="23">
        <v>192</v>
      </c>
    </row>
    <row r="19" spans="2:17" ht="18" thickTop="1" thickBot="1" x14ac:dyDescent="0.35">
      <c r="B19" s="1" t="s">
        <v>65</v>
      </c>
      <c r="C19" s="1"/>
      <c r="D19" s="1"/>
      <c r="E19" s="1"/>
      <c r="F19" s="1"/>
      <c r="G19" s="20"/>
      <c r="H19" s="1"/>
      <c r="I19" t="s">
        <v>66</v>
      </c>
      <c r="J19" s="11"/>
      <c r="L19" s="21" t="str">
        <f t="shared" si="0"/>
        <v>210 - DP (0-17)</v>
      </c>
      <c r="M19" s="18" t="s">
        <v>67</v>
      </c>
      <c r="N19" s="23">
        <v>210</v>
      </c>
    </row>
    <row r="20" spans="2:17" ht="18" thickTop="1" thickBot="1" x14ac:dyDescent="0.35">
      <c r="B20" s="1" t="s">
        <v>68</v>
      </c>
      <c r="C20" s="1"/>
      <c r="D20" s="1"/>
      <c r="E20" s="1"/>
      <c r="F20" s="1"/>
      <c r="G20" s="20"/>
      <c r="H20" s="1"/>
      <c r="I20" t="s">
        <v>11</v>
      </c>
      <c r="J20" s="11"/>
      <c r="L20" s="21" t="str">
        <f t="shared" si="0"/>
        <v>210 - DP (18 et +)</v>
      </c>
      <c r="M20" s="18" t="s">
        <v>69</v>
      </c>
      <c r="N20" s="23">
        <v>210</v>
      </c>
    </row>
    <row r="21" spans="2:17" ht="18" thickTop="1" thickBot="1" x14ac:dyDescent="0.35">
      <c r="B21" s="1"/>
      <c r="C21" s="1"/>
      <c r="D21" s="1"/>
      <c r="E21" s="1"/>
      <c r="F21" s="1"/>
      <c r="G21" s="20"/>
      <c r="H21" s="1"/>
      <c r="I21" t="s">
        <v>70</v>
      </c>
      <c r="J21" s="1"/>
      <c r="L21" s="21" t="str">
        <f t="shared" si="0"/>
        <v>311 - DI</v>
      </c>
      <c r="M21" s="18" t="s">
        <v>71</v>
      </c>
      <c r="N21" s="23">
        <v>311</v>
      </c>
    </row>
    <row r="22" spans="2:17" ht="18" thickTop="1" thickBot="1" x14ac:dyDescent="0.35">
      <c r="B22" s="14" t="s">
        <v>72</v>
      </c>
      <c r="C22" s="1"/>
      <c r="D22" s="1"/>
      <c r="E22" s="1"/>
      <c r="F22" s="24"/>
      <c r="G22" s="24"/>
      <c r="H22" s="24"/>
      <c r="I22" s="25"/>
      <c r="J22" s="11"/>
      <c r="L22" s="21" t="str">
        <f t="shared" si="0"/>
        <v>312 - TSA</v>
      </c>
      <c r="M22" s="18" t="s">
        <v>73</v>
      </c>
      <c r="N22" s="23">
        <v>312</v>
      </c>
    </row>
    <row r="23" spans="2:17" ht="18" thickTop="1" thickBot="1" x14ac:dyDescent="0.35">
      <c r="B23" s="1" t="s">
        <v>74</v>
      </c>
      <c r="C23" s="1"/>
      <c r="D23" s="1"/>
      <c r="E23" s="1"/>
      <c r="F23" s="26"/>
      <c r="G23" s="26"/>
      <c r="H23" s="24"/>
      <c r="I23" s="25"/>
      <c r="L23" s="21" t="s">
        <v>39</v>
      </c>
      <c r="M23" s="18" t="s">
        <v>75</v>
      </c>
      <c r="N23" s="23">
        <v>410</v>
      </c>
    </row>
    <row r="24" spans="2:17" ht="18" thickTop="1" thickBot="1" x14ac:dyDescent="0.35">
      <c r="B24" s="1" t="s">
        <v>0</v>
      </c>
      <c r="C24" s="1"/>
      <c r="D24" s="1"/>
      <c r="E24" s="1"/>
      <c r="F24" s="27"/>
      <c r="G24" s="27"/>
      <c r="H24" s="24"/>
      <c r="L24" s="28" t="str">
        <f>N24&amp;" - "&amp;M24</f>
        <v>710 - SAPA</v>
      </c>
      <c r="M24" s="18" t="s">
        <v>76</v>
      </c>
      <c r="N24" s="23">
        <v>710</v>
      </c>
    </row>
    <row r="25" spans="2:17" ht="17.25" thickTop="1" x14ac:dyDescent="0.3">
      <c r="B25" s="1" t="s">
        <v>77</v>
      </c>
      <c r="C25" s="1"/>
      <c r="D25" s="1"/>
      <c r="E25" s="1"/>
      <c r="H25" s="1"/>
    </row>
    <row r="26" spans="2:17" ht="16.5" x14ac:dyDescent="0.3">
      <c r="B26" s="1" t="s">
        <v>78</v>
      </c>
      <c r="C26" s="1"/>
      <c r="D26" s="1"/>
      <c r="E26" s="1"/>
      <c r="F26" s="1"/>
      <c r="H26" s="1"/>
    </row>
    <row r="27" spans="2:17" ht="30" customHeight="1" x14ac:dyDescent="0.3">
      <c r="B27" s="1"/>
      <c r="C27" s="1"/>
      <c r="D27" s="1"/>
      <c r="E27" s="1"/>
      <c r="H27" s="1"/>
      <c r="J27" t="s">
        <v>32</v>
      </c>
      <c r="Q27" s="29"/>
    </row>
    <row r="28" spans="2:17" ht="16.5" x14ac:dyDescent="0.3">
      <c r="B28" s="1"/>
      <c r="C28" s="1"/>
      <c r="D28" s="1"/>
      <c r="E28" s="1"/>
      <c r="H28" s="1"/>
      <c r="L28" s="30"/>
      <c r="M28" s="31"/>
      <c r="Q28" s="29"/>
    </row>
    <row r="29" spans="2:17" ht="16.5" x14ac:dyDescent="0.3">
      <c r="B29" s="1"/>
      <c r="C29" s="1"/>
      <c r="D29" s="1"/>
      <c r="E29" s="1"/>
      <c r="H29" s="1"/>
      <c r="L29" s="3"/>
      <c r="M29" s="3"/>
      <c r="Q29" s="29"/>
    </row>
    <row r="30" spans="2:17" ht="16.5" x14ac:dyDescent="0.3">
      <c r="B30" s="1"/>
      <c r="C30" s="1"/>
      <c r="D30" s="1"/>
      <c r="E30" s="1"/>
      <c r="F30" s="1"/>
      <c r="H30" s="1"/>
      <c r="L30" s="3"/>
      <c r="M30" s="3"/>
      <c r="Q30" s="29"/>
    </row>
    <row r="31" spans="2:17" ht="15.75" thickBot="1" x14ac:dyDescent="0.3">
      <c r="L31" s="3"/>
      <c r="M31" s="3"/>
    </row>
    <row r="32" spans="2:17" ht="16.5" x14ac:dyDescent="0.3">
      <c r="B32" s="14" t="s">
        <v>79</v>
      </c>
      <c r="G32" s="32" t="s">
        <v>80</v>
      </c>
      <c r="L32" s="3"/>
      <c r="M32" s="3"/>
    </row>
    <row r="33" spans="2:13" ht="18.75" x14ac:dyDescent="0.25">
      <c r="B33" s="33" t="s">
        <v>81</v>
      </c>
      <c r="L33" s="34"/>
      <c r="M33" s="3"/>
    </row>
    <row r="34" spans="2:13" ht="18.75" x14ac:dyDescent="0.25">
      <c r="B34" s="33" t="s">
        <v>82</v>
      </c>
      <c r="L34" s="3"/>
      <c r="M34" s="3"/>
    </row>
    <row r="35" spans="2:13" ht="18.75" x14ac:dyDescent="0.25">
      <c r="B35" s="33" t="s">
        <v>83</v>
      </c>
      <c r="L35" s="3"/>
      <c r="M35" s="3"/>
    </row>
    <row r="36" spans="2:13" ht="18.75" x14ac:dyDescent="0.25">
      <c r="B36" s="33" t="s">
        <v>84</v>
      </c>
      <c r="J36" s="35"/>
      <c r="L36" s="3"/>
      <c r="M36" s="3"/>
    </row>
    <row r="37" spans="2:13" ht="18.75" x14ac:dyDescent="0.25">
      <c r="B37" s="33" t="s">
        <v>85</v>
      </c>
      <c r="L37" s="3"/>
      <c r="M37" s="3"/>
    </row>
    <row r="38" spans="2:13" ht="18.75" x14ac:dyDescent="0.25">
      <c r="B38" s="33" t="s">
        <v>38</v>
      </c>
      <c r="L38" s="3"/>
      <c r="M38" s="3"/>
    </row>
    <row r="39" spans="2:13" x14ac:dyDescent="0.25">
      <c r="L39" s="3"/>
      <c r="M39" s="3"/>
    </row>
    <row r="40" spans="2:13" ht="16.5" x14ac:dyDescent="0.25">
      <c r="B40" s="36"/>
      <c r="L40" s="3"/>
      <c r="M40" s="3"/>
    </row>
    <row r="41" spans="2:13" x14ac:dyDescent="0.25">
      <c r="B41" s="16" t="s">
        <v>86</v>
      </c>
      <c r="L41" s="3"/>
      <c r="M41" s="3"/>
    </row>
    <row r="42" spans="2:13" x14ac:dyDescent="0.25">
      <c r="B42" s="16"/>
      <c r="L42" s="3"/>
      <c r="M42" s="3"/>
    </row>
    <row r="43" spans="2:13" x14ac:dyDescent="0.25">
      <c r="B43" t="s">
        <v>87</v>
      </c>
      <c r="L43" s="3"/>
      <c r="M43" s="3"/>
    </row>
    <row r="44" spans="2:13" x14ac:dyDescent="0.25">
      <c r="B44" t="s">
        <v>88</v>
      </c>
      <c r="G44" s="16"/>
      <c r="L44" s="3"/>
      <c r="M44" s="3"/>
    </row>
    <row r="45" spans="2:13" x14ac:dyDescent="0.25">
      <c r="B45" t="s">
        <v>89</v>
      </c>
      <c r="C45" s="6"/>
      <c r="D45" s="6"/>
      <c r="G45" s="16"/>
      <c r="L45" s="3"/>
      <c r="M45" s="3"/>
    </row>
    <row r="46" spans="2:13" x14ac:dyDescent="0.25">
      <c r="B46" s="6" t="s">
        <v>90</v>
      </c>
      <c r="C46" s="6"/>
      <c r="D46" s="6"/>
      <c r="G46" s="16"/>
      <c r="L46" s="3"/>
      <c r="M46" s="3"/>
    </row>
    <row r="47" spans="2:13" x14ac:dyDescent="0.25">
      <c r="B47" s="6" t="s">
        <v>91</v>
      </c>
      <c r="C47" s="6"/>
      <c r="D47" s="6"/>
      <c r="G47" s="37"/>
      <c r="L47" s="3"/>
      <c r="M47" s="3"/>
    </row>
    <row r="48" spans="2:13" x14ac:dyDescent="0.25">
      <c r="B48" s="6" t="s">
        <v>92</v>
      </c>
      <c r="D48" s="6"/>
      <c r="G48" s="38"/>
      <c r="L48" s="3"/>
      <c r="M48" s="3"/>
    </row>
    <row r="49" spans="2:13" x14ac:dyDescent="0.25">
      <c r="B49" s="6" t="s">
        <v>93</v>
      </c>
      <c r="C49" s="16"/>
      <c r="D49" s="16"/>
      <c r="G49" s="39"/>
      <c r="L49" s="3"/>
      <c r="M49" s="3"/>
    </row>
    <row r="50" spans="2:13" x14ac:dyDescent="0.25">
      <c r="B50" t="s">
        <v>94</v>
      </c>
      <c r="D50" s="40"/>
      <c r="L50" s="3"/>
      <c r="M50" s="3"/>
    </row>
    <row r="51" spans="2:13" x14ac:dyDescent="0.25">
      <c r="B51" s="6" t="s">
        <v>95</v>
      </c>
      <c r="D51" s="40"/>
      <c r="L51" s="3"/>
      <c r="M51" s="3"/>
    </row>
    <row r="52" spans="2:13" x14ac:dyDescent="0.25">
      <c r="B52" s="6" t="s">
        <v>96</v>
      </c>
      <c r="D52" s="40"/>
      <c r="L52" s="3"/>
      <c r="M52" s="3"/>
    </row>
    <row r="53" spans="2:13" x14ac:dyDescent="0.25">
      <c r="B53" s="40"/>
      <c r="D53" s="40"/>
      <c r="L53" s="3"/>
      <c r="M53" s="3"/>
    </row>
    <row r="54" spans="2:13" x14ac:dyDescent="0.25">
      <c r="B54" s="16"/>
      <c r="C54" s="16"/>
      <c r="D54" s="16"/>
      <c r="E54" s="16"/>
      <c r="F54" s="16"/>
      <c r="L54" s="3"/>
      <c r="M54" s="3"/>
    </row>
    <row r="55" spans="2:13" x14ac:dyDescent="0.25">
      <c r="B55" s="40"/>
      <c r="C55" s="16"/>
      <c r="D55" s="16"/>
      <c r="E55" s="16"/>
      <c r="F55" s="16"/>
      <c r="L55" s="3"/>
      <c r="M55" s="3"/>
    </row>
    <row r="56" spans="2:13" x14ac:dyDescent="0.25">
      <c r="B56" s="16"/>
      <c r="C56" s="16"/>
      <c r="D56" s="16"/>
      <c r="E56" s="16"/>
      <c r="F56" s="16"/>
      <c r="L56" s="3"/>
      <c r="M56" s="3"/>
    </row>
    <row r="57" spans="2:13" x14ac:dyDescent="0.25">
      <c r="B57" s="41" t="s">
        <v>97</v>
      </c>
      <c r="C57" s="41"/>
      <c r="D57" s="41"/>
      <c r="E57" s="41"/>
      <c r="F57" s="41"/>
      <c r="L57" s="3"/>
      <c r="M57" s="3"/>
    </row>
    <row r="58" spans="2:13" x14ac:dyDescent="0.25">
      <c r="B58" s="16" t="s">
        <v>2</v>
      </c>
      <c r="L58" s="3"/>
      <c r="M58" s="3"/>
    </row>
    <row r="59" spans="2:13" x14ac:dyDescent="0.25">
      <c r="B59" t="s">
        <v>53</v>
      </c>
      <c r="L59" s="3"/>
      <c r="M59" s="3"/>
    </row>
    <row r="60" spans="2:13" x14ac:dyDescent="0.25">
      <c r="B60" t="s">
        <v>58</v>
      </c>
      <c r="L60" s="42"/>
      <c r="M60" s="3"/>
    </row>
    <row r="61" spans="2:13" x14ac:dyDescent="0.25">
      <c r="B61" t="s">
        <v>37</v>
      </c>
      <c r="L61" s="42"/>
      <c r="M61" s="3"/>
    </row>
    <row r="62" spans="2:13" x14ac:dyDescent="0.25">
      <c r="B62" t="s">
        <v>63</v>
      </c>
      <c r="L62" s="42"/>
      <c r="M62" s="3"/>
    </row>
    <row r="63" spans="2:13" x14ac:dyDescent="0.25">
      <c r="B63" t="s">
        <v>66</v>
      </c>
      <c r="L63" s="42"/>
      <c r="M63" s="3"/>
    </row>
    <row r="64" spans="2:13" x14ac:dyDescent="0.25">
      <c r="B64" t="s">
        <v>11</v>
      </c>
      <c r="L64" s="42"/>
      <c r="M64" s="3"/>
    </row>
    <row r="65" spans="2:13" x14ac:dyDescent="0.25">
      <c r="B65" t="s">
        <v>70</v>
      </c>
      <c r="L65" s="42"/>
      <c r="M65" s="3"/>
    </row>
    <row r="66" spans="2:13" x14ac:dyDescent="0.25">
      <c r="L66" s="3"/>
      <c r="M66" s="3"/>
    </row>
    <row r="67" spans="2:13" x14ac:dyDescent="0.25">
      <c r="L67" s="42"/>
      <c r="M67" s="3"/>
    </row>
    <row r="68" spans="2:13" x14ac:dyDescent="0.25">
      <c r="L68" s="3"/>
      <c r="M68" s="3"/>
    </row>
    <row r="69" spans="2:13" x14ac:dyDescent="0.25">
      <c r="L69" s="3"/>
      <c r="M69" s="3"/>
    </row>
    <row r="70" spans="2:13" x14ac:dyDescent="0.25">
      <c r="L70" s="3"/>
      <c r="M70" s="3"/>
    </row>
    <row r="71" spans="2:13" x14ac:dyDescent="0.25">
      <c r="B71" s="16" t="s">
        <v>98</v>
      </c>
      <c r="L71" s="3"/>
      <c r="M71" s="3"/>
    </row>
    <row r="72" spans="2:13" x14ac:dyDescent="0.25">
      <c r="B72" s="16" t="s">
        <v>87</v>
      </c>
      <c r="L72" s="3"/>
      <c r="M72" s="3"/>
    </row>
    <row r="73" spans="2:13" x14ac:dyDescent="0.25">
      <c r="B73" t="s">
        <v>99</v>
      </c>
      <c r="L73" s="3"/>
      <c r="M73" s="3"/>
    </row>
    <row r="74" spans="2:13" x14ac:dyDescent="0.25">
      <c r="B74" t="s">
        <v>32</v>
      </c>
      <c r="L74" s="3"/>
      <c r="M74" s="3"/>
    </row>
    <row r="75" spans="2:13" x14ac:dyDescent="0.25">
      <c r="B75" t="s">
        <v>35</v>
      </c>
      <c r="L75" s="3"/>
      <c r="M75" s="3"/>
    </row>
    <row r="76" spans="2:13" x14ac:dyDescent="0.25">
      <c r="B76" t="s">
        <v>36</v>
      </c>
      <c r="L76" s="3"/>
      <c r="M76" s="3"/>
    </row>
    <row r="77" spans="2:13" x14ac:dyDescent="0.25">
      <c r="B77" t="s">
        <v>34</v>
      </c>
      <c r="L77" s="3"/>
      <c r="M77" s="3"/>
    </row>
    <row r="78" spans="2:13" x14ac:dyDescent="0.25">
      <c r="B78" t="s">
        <v>56</v>
      </c>
      <c r="L78" s="3"/>
      <c r="M78" s="3"/>
    </row>
    <row r="79" spans="2:13" x14ac:dyDescent="0.25">
      <c r="L79" s="3"/>
      <c r="M79" s="3"/>
    </row>
    <row r="80" spans="2:13" x14ac:dyDescent="0.25">
      <c r="L80" s="3"/>
      <c r="M80" s="3"/>
    </row>
    <row r="81" spans="1:13" x14ac:dyDescent="0.25">
      <c r="L81" s="3"/>
      <c r="M81" s="3"/>
    </row>
    <row r="82" spans="1:13" x14ac:dyDescent="0.25">
      <c r="A82" s="61" t="s">
        <v>100</v>
      </c>
      <c r="C82" s="43"/>
      <c r="D82" s="43"/>
      <c r="E82" s="43"/>
      <c r="F82" s="43"/>
      <c r="G82" s="43"/>
      <c r="L82" s="3"/>
      <c r="M82" s="3"/>
    </row>
    <row r="83" spans="1:13" x14ac:dyDescent="0.25">
      <c r="A83" s="4"/>
      <c r="B83" s="44" t="s">
        <v>99</v>
      </c>
      <c r="C83" s="4" t="s">
        <v>32</v>
      </c>
      <c r="D83" s="44" t="s">
        <v>35</v>
      </c>
      <c r="E83" s="4" t="s">
        <v>36</v>
      </c>
      <c r="F83" s="44" t="s">
        <v>34</v>
      </c>
      <c r="G83" s="4" t="s">
        <v>56</v>
      </c>
      <c r="L83" s="3"/>
      <c r="M83" s="3"/>
    </row>
    <row r="84" spans="1:13" x14ac:dyDescent="0.25">
      <c r="A84" s="4" t="s">
        <v>101</v>
      </c>
      <c r="B84" s="44">
        <v>15</v>
      </c>
      <c r="C84" s="4">
        <v>15</v>
      </c>
      <c r="D84" s="44">
        <v>30</v>
      </c>
      <c r="E84" s="4">
        <v>15</v>
      </c>
      <c r="F84" s="44">
        <v>15</v>
      </c>
      <c r="G84" s="4"/>
      <c r="L84" s="3"/>
      <c r="M84" s="3"/>
    </row>
    <row r="85" spans="1:13" x14ac:dyDescent="0.25">
      <c r="A85" s="4" t="s">
        <v>102</v>
      </c>
      <c r="B85" s="44">
        <v>30</v>
      </c>
      <c r="C85" s="4">
        <v>30</v>
      </c>
      <c r="D85" s="44">
        <v>30</v>
      </c>
      <c r="E85" s="4">
        <v>15</v>
      </c>
      <c r="F85" s="44">
        <v>15</v>
      </c>
      <c r="G85" s="4"/>
      <c r="L85" s="3"/>
      <c r="M85" s="3"/>
    </row>
    <row r="86" spans="1:13" x14ac:dyDescent="0.25">
      <c r="A86" s="4" t="s">
        <v>103</v>
      </c>
      <c r="B86" s="44">
        <v>30</v>
      </c>
      <c r="C86" s="4">
        <v>45</v>
      </c>
      <c r="D86" s="44">
        <v>30</v>
      </c>
      <c r="E86" s="4">
        <v>15</v>
      </c>
      <c r="F86" s="44">
        <v>15</v>
      </c>
      <c r="G86" s="4"/>
      <c r="L86" s="3"/>
      <c r="M86" s="3"/>
    </row>
    <row r="87" spans="1:13" x14ac:dyDescent="0.25">
      <c r="A87" s="4" t="s">
        <v>104</v>
      </c>
      <c r="B87" s="44">
        <v>15</v>
      </c>
      <c r="C87" s="4">
        <v>15</v>
      </c>
      <c r="D87" s="44">
        <v>60</v>
      </c>
      <c r="E87" s="4">
        <v>30</v>
      </c>
      <c r="F87" s="44">
        <v>30</v>
      </c>
      <c r="G87" s="4"/>
      <c r="L87" s="3"/>
      <c r="M87" s="3"/>
    </row>
    <row r="88" spans="1:13" x14ac:dyDescent="0.25">
      <c r="A88" s="4" t="s">
        <v>105</v>
      </c>
      <c r="B88" s="44">
        <v>30</v>
      </c>
      <c r="C88" s="4">
        <v>30</v>
      </c>
      <c r="D88" s="44">
        <v>60</v>
      </c>
      <c r="E88" s="4">
        <v>30</v>
      </c>
      <c r="F88" s="44">
        <v>30</v>
      </c>
      <c r="G88" s="4"/>
      <c r="L88" s="3"/>
      <c r="M88" s="3"/>
    </row>
    <row r="89" spans="1:13" x14ac:dyDescent="0.25">
      <c r="A89" s="4" t="s">
        <v>106</v>
      </c>
      <c r="B89" s="44">
        <v>30</v>
      </c>
      <c r="C89" s="4">
        <v>45</v>
      </c>
      <c r="D89" s="44">
        <v>60</v>
      </c>
      <c r="E89" s="4">
        <v>30</v>
      </c>
      <c r="F89" s="44">
        <v>30</v>
      </c>
      <c r="G89" s="4"/>
      <c r="L89" s="3"/>
      <c r="M89" s="3"/>
    </row>
    <row r="90" spans="1:13" x14ac:dyDescent="0.25">
      <c r="A90" s="4" t="s">
        <v>107</v>
      </c>
      <c r="B90" s="44">
        <v>15</v>
      </c>
      <c r="C90" s="4">
        <v>15</v>
      </c>
      <c r="D90" s="44">
        <v>60</v>
      </c>
      <c r="E90" s="4">
        <v>30</v>
      </c>
      <c r="F90" s="44">
        <v>30</v>
      </c>
      <c r="G90" s="4"/>
      <c r="L90" s="3"/>
      <c r="M90" s="3"/>
    </row>
    <row r="91" spans="1:13" x14ac:dyDescent="0.25">
      <c r="A91" s="4" t="s">
        <v>108</v>
      </c>
      <c r="B91" s="44">
        <v>30</v>
      </c>
      <c r="C91" s="4">
        <v>30</v>
      </c>
      <c r="D91" s="44">
        <v>60</v>
      </c>
      <c r="E91" s="4">
        <v>30</v>
      </c>
      <c r="F91" s="44">
        <v>30</v>
      </c>
      <c r="G91" s="4"/>
      <c r="L91" s="3"/>
      <c r="M91" s="3"/>
    </row>
    <row r="92" spans="1:13" x14ac:dyDescent="0.25">
      <c r="A92" s="4" t="s">
        <v>109</v>
      </c>
      <c r="B92" s="44">
        <v>30</v>
      </c>
      <c r="C92" s="4">
        <v>45</v>
      </c>
      <c r="D92" s="44">
        <v>60</v>
      </c>
      <c r="E92" s="4">
        <v>30</v>
      </c>
      <c r="F92" s="44">
        <v>30</v>
      </c>
      <c r="G92" s="4"/>
      <c r="L92" s="3"/>
      <c r="M92" s="3"/>
    </row>
    <row r="93" spans="1:13" x14ac:dyDescent="0.25">
      <c r="A93" s="4" t="s">
        <v>110</v>
      </c>
      <c r="B93" s="44">
        <v>30</v>
      </c>
      <c r="C93" s="4">
        <v>30</v>
      </c>
      <c r="D93" s="44">
        <v>60</v>
      </c>
      <c r="E93" s="4">
        <v>45</v>
      </c>
      <c r="F93" s="44">
        <v>45</v>
      </c>
      <c r="G93" s="4"/>
      <c r="L93" s="3"/>
      <c r="M93" s="3"/>
    </row>
    <row r="94" spans="1:13" x14ac:dyDescent="0.25">
      <c r="A94" s="4" t="s">
        <v>111</v>
      </c>
      <c r="B94" s="44">
        <v>30</v>
      </c>
      <c r="C94" s="4">
        <v>30</v>
      </c>
      <c r="D94" s="44">
        <v>60</v>
      </c>
      <c r="E94" s="4">
        <v>45</v>
      </c>
      <c r="F94" s="44">
        <v>45</v>
      </c>
      <c r="G94" s="4"/>
      <c r="L94" s="3"/>
      <c r="M94" s="3"/>
    </row>
    <row r="95" spans="1:13" x14ac:dyDescent="0.25">
      <c r="A95" s="4" t="s">
        <v>112</v>
      </c>
      <c r="B95" s="44">
        <v>45</v>
      </c>
      <c r="C95" s="4">
        <v>45</v>
      </c>
      <c r="D95" s="44">
        <v>60</v>
      </c>
      <c r="E95" s="4">
        <v>45</v>
      </c>
      <c r="F95" s="44">
        <v>45</v>
      </c>
      <c r="G95" s="4"/>
      <c r="L95" s="3"/>
      <c r="M95" s="3"/>
    </row>
    <row r="96" spans="1:13" x14ac:dyDescent="0.25">
      <c r="A96" s="4" t="s">
        <v>113</v>
      </c>
      <c r="B96" s="44">
        <v>30</v>
      </c>
      <c r="C96" s="4">
        <v>20</v>
      </c>
      <c r="D96" s="44">
        <v>45</v>
      </c>
      <c r="E96" s="4">
        <v>30</v>
      </c>
      <c r="F96" s="44">
        <v>30</v>
      </c>
      <c r="G96" s="4"/>
      <c r="L96" s="3"/>
      <c r="M96" s="3"/>
    </row>
    <row r="97" spans="1:17" x14ac:dyDescent="0.25">
      <c r="A97" s="4" t="s">
        <v>114</v>
      </c>
      <c r="B97" s="44">
        <v>15</v>
      </c>
      <c r="C97" s="4">
        <v>5</v>
      </c>
      <c r="D97" s="44">
        <v>15</v>
      </c>
      <c r="E97" s="4">
        <v>15</v>
      </c>
      <c r="F97" s="44">
        <v>15</v>
      </c>
      <c r="G97" s="4"/>
      <c r="L97" s="3"/>
      <c r="M97" s="3"/>
    </row>
    <row r="98" spans="1:17" x14ac:dyDescent="0.25">
      <c r="A98" s="4" t="s">
        <v>115</v>
      </c>
      <c r="B98" s="44">
        <v>15</v>
      </c>
      <c r="C98" s="4">
        <v>15</v>
      </c>
      <c r="D98" s="44">
        <v>15</v>
      </c>
      <c r="E98" s="4">
        <v>15</v>
      </c>
      <c r="F98" s="44">
        <v>15</v>
      </c>
      <c r="G98" s="4"/>
      <c r="L98" s="3"/>
      <c r="M98" s="3"/>
    </row>
    <row r="99" spans="1:17" x14ac:dyDescent="0.25">
      <c r="A99" s="4" t="s">
        <v>116</v>
      </c>
      <c r="B99" s="44">
        <v>15</v>
      </c>
      <c r="C99" s="4">
        <v>20</v>
      </c>
      <c r="D99" s="44">
        <v>15</v>
      </c>
      <c r="E99" s="4">
        <v>15</v>
      </c>
      <c r="F99" s="44">
        <v>15</v>
      </c>
      <c r="G99" s="4"/>
      <c r="L99" s="3"/>
      <c r="M99" s="3"/>
    </row>
    <row r="100" spans="1:17" x14ac:dyDescent="0.25">
      <c r="A100" s="4" t="s">
        <v>117</v>
      </c>
      <c r="B100" s="44">
        <v>15</v>
      </c>
      <c r="C100" s="4">
        <v>0</v>
      </c>
      <c r="D100" s="44">
        <v>30</v>
      </c>
      <c r="E100" s="4">
        <v>15</v>
      </c>
      <c r="F100" s="44">
        <v>15</v>
      </c>
      <c r="G100" s="4"/>
      <c r="L100" s="3"/>
      <c r="M100" s="3"/>
    </row>
    <row r="101" spans="1:17" x14ac:dyDescent="0.25">
      <c r="A101" s="4" t="s">
        <v>118</v>
      </c>
      <c r="B101" s="44">
        <v>30</v>
      </c>
      <c r="C101" s="4">
        <v>50</v>
      </c>
      <c r="D101" s="44">
        <v>30</v>
      </c>
      <c r="E101" s="4">
        <v>15</v>
      </c>
      <c r="F101" s="44">
        <v>15</v>
      </c>
      <c r="G101" s="4"/>
      <c r="L101" s="3"/>
      <c r="M101" s="3"/>
    </row>
    <row r="102" spans="1:17" x14ac:dyDescent="0.25">
      <c r="A102" s="4" t="s">
        <v>119</v>
      </c>
      <c r="B102" s="44">
        <v>75</v>
      </c>
      <c r="C102" s="4">
        <v>75</v>
      </c>
      <c r="D102" s="44">
        <v>30</v>
      </c>
      <c r="E102" s="4">
        <v>15</v>
      </c>
      <c r="F102" s="44">
        <v>15</v>
      </c>
      <c r="G102" s="4"/>
      <c r="L102" s="3"/>
      <c r="M102" s="3"/>
      <c r="Q102" s="45"/>
    </row>
    <row r="103" spans="1:17" x14ac:dyDescent="0.25">
      <c r="A103" s="4" t="s">
        <v>120</v>
      </c>
      <c r="B103" s="44">
        <v>15</v>
      </c>
      <c r="C103" s="4">
        <v>0</v>
      </c>
      <c r="D103" s="44">
        <v>15</v>
      </c>
      <c r="E103" s="4">
        <v>15</v>
      </c>
      <c r="F103" s="44">
        <v>15</v>
      </c>
      <c r="G103" s="4"/>
      <c r="L103" s="3"/>
      <c r="M103" s="3"/>
      <c r="Q103" s="45"/>
    </row>
    <row r="104" spans="1:17" x14ac:dyDescent="0.25">
      <c r="A104" s="4" t="s">
        <v>121</v>
      </c>
      <c r="B104" s="44">
        <v>15</v>
      </c>
      <c r="C104" s="4">
        <v>15</v>
      </c>
      <c r="D104" s="44">
        <v>15</v>
      </c>
      <c r="E104" s="4">
        <v>15</v>
      </c>
      <c r="F104" s="44">
        <v>15</v>
      </c>
      <c r="G104" s="4"/>
      <c r="L104" s="3"/>
      <c r="M104" s="3"/>
      <c r="Q104" s="45"/>
    </row>
    <row r="105" spans="1:17" x14ac:dyDescent="0.25">
      <c r="A105" s="4" t="s">
        <v>122</v>
      </c>
      <c r="B105" s="46">
        <v>30</v>
      </c>
      <c r="C105" s="47">
        <v>15</v>
      </c>
      <c r="D105" s="46">
        <v>15</v>
      </c>
      <c r="E105" s="47">
        <v>30</v>
      </c>
      <c r="F105" s="46">
        <v>30</v>
      </c>
      <c r="G105" s="47"/>
      <c r="L105" s="3"/>
      <c r="M105" s="3"/>
      <c r="Q105" s="45"/>
    </row>
    <row r="106" spans="1:17" x14ac:dyDescent="0.25">
      <c r="A106" s="48"/>
      <c r="B106" s="48"/>
      <c r="C106" s="48"/>
      <c r="D106" s="48"/>
      <c r="E106" s="48"/>
      <c r="F106" s="48"/>
      <c r="G106" s="48"/>
      <c r="L106" s="3"/>
      <c r="M106" s="3"/>
    </row>
    <row r="107" spans="1:17" x14ac:dyDescent="0.25">
      <c r="A107" t="s">
        <v>123</v>
      </c>
      <c r="B107" t="s">
        <v>124</v>
      </c>
      <c r="C107" t="s">
        <v>125</v>
      </c>
      <c r="D107" s="49" t="s">
        <v>126</v>
      </c>
      <c r="E107" s="49" t="s">
        <v>127</v>
      </c>
      <c r="F107" s="49" t="s">
        <v>128</v>
      </c>
      <c r="G107" s="49" t="s">
        <v>129</v>
      </c>
      <c r="H107" s="49" t="s">
        <v>41</v>
      </c>
      <c r="J107" t="s">
        <v>140</v>
      </c>
      <c r="L107" s="3"/>
      <c r="M107" s="3"/>
    </row>
    <row r="108" spans="1:17" x14ac:dyDescent="0.25">
      <c r="A108" s="52">
        <v>0</v>
      </c>
      <c r="B108" s="25">
        <v>1</v>
      </c>
      <c r="C108" t="s">
        <v>130</v>
      </c>
      <c r="D108" t="s">
        <v>131</v>
      </c>
      <c r="E108" s="50" t="str">
        <f>G108&amp;" - "&amp;F108</f>
        <v>44652 - 1</v>
      </c>
      <c r="F108" s="51">
        <v>1</v>
      </c>
      <c r="G108" s="2">
        <v>44652</v>
      </c>
      <c r="H108" t="s">
        <v>12</v>
      </c>
      <c r="J108">
        <v>4</v>
      </c>
      <c r="L108" s="3"/>
      <c r="M108" s="3"/>
    </row>
    <row r="109" spans="1:17" x14ac:dyDescent="0.25">
      <c r="A109" s="52">
        <v>1.0416666666666666E-2</v>
      </c>
      <c r="B109" s="25">
        <v>1.5</v>
      </c>
      <c r="C109" t="s">
        <v>10</v>
      </c>
      <c r="D109" t="s">
        <v>58</v>
      </c>
      <c r="E109" s="50" t="str">
        <f t="shared" ref="E109:E115" si="1">G109&amp;" - "&amp;F109</f>
        <v>44653 - 2</v>
      </c>
      <c r="F109" s="51">
        <v>2</v>
      </c>
      <c r="G109" s="2">
        <v>44653</v>
      </c>
      <c r="H109" t="s">
        <v>57</v>
      </c>
      <c r="L109" s="3"/>
      <c r="M109" s="3"/>
    </row>
    <row r="110" spans="1:17" x14ac:dyDescent="0.25">
      <c r="A110" s="52">
        <v>2.0833333333333301E-2</v>
      </c>
      <c r="B110" s="25">
        <v>2</v>
      </c>
      <c r="D110" t="s">
        <v>37</v>
      </c>
      <c r="E110" s="50" t="str">
        <f t="shared" si="1"/>
        <v>44654 - 3</v>
      </c>
      <c r="F110" s="51">
        <v>3</v>
      </c>
      <c r="G110" s="2">
        <v>44654</v>
      </c>
      <c r="L110" s="3"/>
      <c r="M110" s="3"/>
    </row>
    <row r="111" spans="1:17" x14ac:dyDescent="0.25">
      <c r="A111" s="52">
        <v>3.125E-2</v>
      </c>
      <c r="B111" s="25">
        <v>2.5</v>
      </c>
      <c r="C111" s="49"/>
      <c r="D111" t="s">
        <v>63</v>
      </c>
      <c r="E111" s="50" t="str">
        <f t="shared" si="1"/>
        <v>44655 - 4</v>
      </c>
      <c r="F111" s="51">
        <v>4</v>
      </c>
      <c r="G111" s="2">
        <v>44655</v>
      </c>
      <c r="L111" s="3"/>
      <c r="M111" s="3"/>
    </row>
    <row r="112" spans="1:17" x14ac:dyDescent="0.25">
      <c r="A112" s="52">
        <v>4.1666666666666699E-2</v>
      </c>
      <c r="B112" s="25">
        <v>3</v>
      </c>
      <c r="D112" t="s">
        <v>66</v>
      </c>
      <c r="E112" s="50" t="str">
        <f t="shared" si="1"/>
        <v>44656 - 5</v>
      </c>
      <c r="F112" s="51">
        <v>5</v>
      </c>
      <c r="G112" s="2">
        <v>44656</v>
      </c>
      <c r="L112" s="3"/>
      <c r="M112" s="3"/>
    </row>
    <row r="113" spans="1:13" x14ac:dyDescent="0.25">
      <c r="A113" s="52">
        <v>5.2083333333333301E-2</v>
      </c>
      <c r="B113" s="25">
        <v>3.5</v>
      </c>
      <c r="D113" t="s">
        <v>11</v>
      </c>
      <c r="E113" s="50" t="str">
        <f t="shared" si="1"/>
        <v>44657 - 6</v>
      </c>
      <c r="F113" s="51">
        <v>6</v>
      </c>
      <c r="G113" s="2">
        <v>44657</v>
      </c>
      <c r="L113" s="3"/>
      <c r="M113" s="3"/>
    </row>
    <row r="114" spans="1:13" x14ac:dyDescent="0.25">
      <c r="A114" s="52">
        <v>6.25E-2</v>
      </c>
      <c r="B114" s="25">
        <v>4</v>
      </c>
      <c r="D114" t="s">
        <v>70</v>
      </c>
      <c r="E114" s="50" t="str">
        <f t="shared" si="1"/>
        <v>44658 - 7</v>
      </c>
      <c r="F114" s="51">
        <v>7</v>
      </c>
      <c r="G114" s="2">
        <v>44658</v>
      </c>
      <c r="L114" s="3"/>
      <c r="M114" s="3"/>
    </row>
    <row r="115" spans="1:13" x14ac:dyDescent="0.25">
      <c r="A115" s="52">
        <v>7.2916666666666699E-2</v>
      </c>
      <c r="B115" s="25">
        <v>4.5</v>
      </c>
      <c r="E115" s="50" t="str">
        <f t="shared" si="1"/>
        <v>44659 - 8</v>
      </c>
      <c r="F115" s="51">
        <v>8</v>
      </c>
      <c r="G115" s="2">
        <v>44659</v>
      </c>
      <c r="L115" s="3"/>
      <c r="M115" s="3"/>
    </row>
    <row r="116" spans="1:13" x14ac:dyDescent="0.25">
      <c r="A116" s="52">
        <v>8.3333333333333301E-2</v>
      </c>
      <c r="B116" s="25">
        <v>5</v>
      </c>
      <c r="E116" s="50" t="s">
        <v>39</v>
      </c>
      <c r="F116" s="51">
        <v>9</v>
      </c>
      <c r="G116" s="2">
        <v>44660</v>
      </c>
      <c r="L116" s="3"/>
      <c r="M116" s="3"/>
    </row>
    <row r="117" spans="1:13" x14ac:dyDescent="0.25">
      <c r="A117" s="52">
        <v>9.375E-2</v>
      </c>
      <c r="B117" s="25">
        <v>5.5</v>
      </c>
      <c r="E117" s="50" t="str">
        <f>G117&amp;" - "&amp;F117</f>
        <v>44661 - 10</v>
      </c>
      <c r="F117" s="51">
        <v>10</v>
      </c>
      <c r="G117" s="2">
        <v>44661</v>
      </c>
      <c r="L117" s="3"/>
      <c r="M117" s="3"/>
    </row>
    <row r="118" spans="1:13" x14ac:dyDescent="0.25">
      <c r="A118" s="52">
        <v>0.104166666666667</v>
      </c>
      <c r="B118" s="25">
        <v>6</v>
      </c>
      <c r="G118" s="2">
        <v>44662</v>
      </c>
      <c r="L118" s="3"/>
      <c r="M118" s="3"/>
    </row>
    <row r="119" spans="1:13" x14ac:dyDescent="0.25">
      <c r="A119" s="52">
        <v>0.114583333333333</v>
      </c>
      <c r="B119" s="25">
        <v>6.5</v>
      </c>
      <c r="G119" s="2">
        <v>44663</v>
      </c>
      <c r="L119" s="3"/>
      <c r="M119" s="3"/>
    </row>
    <row r="120" spans="1:13" x14ac:dyDescent="0.25">
      <c r="A120" s="52">
        <v>0.125</v>
      </c>
      <c r="B120" s="25">
        <v>7</v>
      </c>
      <c r="G120" s="2">
        <v>44664</v>
      </c>
      <c r="L120" s="3"/>
      <c r="M120" s="3"/>
    </row>
    <row r="121" spans="1:13" x14ac:dyDescent="0.25">
      <c r="A121" s="52">
        <v>0.13541666666666699</v>
      </c>
      <c r="B121" s="25">
        <v>7.5</v>
      </c>
      <c r="G121" s="2">
        <v>44665</v>
      </c>
      <c r="L121" s="3"/>
      <c r="M121" s="3"/>
    </row>
    <row r="122" spans="1:13" x14ac:dyDescent="0.25">
      <c r="A122" s="52">
        <v>0.14583333333333301</v>
      </c>
      <c r="B122" s="25">
        <v>8</v>
      </c>
      <c r="G122" s="2">
        <v>44666</v>
      </c>
      <c r="L122" s="3"/>
      <c r="M122" s="3"/>
    </row>
    <row r="123" spans="1:13" x14ac:dyDescent="0.25">
      <c r="A123" s="52">
        <v>0.15625</v>
      </c>
      <c r="B123" s="25">
        <v>8.5</v>
      </c>
      <c r="G123" s="2">
        <v>44667</v>
      </c>
      <c r="L123" s="3"/>
      <c r="M123" s="3"/>
    </row>
    <row r="124" spans="1:13" x14ac:dyDescent="0.25">
      <c r="A124" s="52">
        <v>0.16666666666666699</v>
      </c>
      <c r="B124" s="25">
        <v>9</v>
      </c>
      <c r="G124" s="2">
        <v>44668</v>
      </c>
      <c r="L124" s="3"/>
      <c r="M124" s="3"/>
    </row>
    <row r="125" spans="1:13" x14ac:dyDescent="0.25">
      <c r="A125" s="52">
        <v>0.17708333333333301</v>
      </c>
      <c r="B125" s="25">
        <v>9.5</v>
      </c>
      <c r="G125" s="2">
        <v>44669</v>
      </c>
      <c r="L125" s="3"/>
      <c r="M125" s="3"/>
    </row>
    <row r="126" spans="1:13" x14ac:dyDescent="0.25">
      <c r="A126" s="52">
        <v>0.1875</v>
      </c>
      <c r="B126" s="25">
        <v>10</v>
      </c>
      <c r="G126" s="2">
        <v>44670</v>
      </c>
      <c r="L126" s="3"/>
      <c r="M126" s="3"/>
    </row>
    <row r="127" spans="1:13" x14ac:dyDescent="0.25">
      <c r="A127" s="52">
        <v>0.19791666666666699</v>
      </c>
      <c r="B127" s="25">
        <v>10.5</v>
      </c>
      <c r="G127" s="2">
        <v>44671</v>
      </c>
      <c r="L127" s="3"/>
      <c r="M127" s="3"/>
    </row>
    <row r="128" spans="1:13" x14ac:dyDescent="0.25">
      <c r="A128" s="52">
        <v>0.20833333333333301</v>
      </c>
      <c r="G128" s="2">
        <v>44672</v>
      </c>
      <c r="L128" s="3"/>
      <c r="M128" s="3"/>
    </row>
    <row r="129" spans="1:13" x14ac:dyDescent="0.25">
      <c r="A129" s="52">
        <v>0.21875</v>
      </c>
      <c r="G129" s="2">
        <v>44673</v>
      </c>
      <c r="L129" s="3"/>
      <c r="M129" s="3"/>
    </row>
    <row r="130" spans="1:13" x14ac:dyDescent="0.25">
      <c r="A130" s="52">
        <v>0.22916666666666699</v>
      </c>
      <c r="G130" s="2">
        <v>44674</v>
      </c>
      <c r="L130" s="3"/>
      <c r="M130" s="3"/>
    </row>
    <row r="131" spans="1:13" x14ac:dyDescent="0.25">
      <c r="A131" s="52">
        <v>0.23958333333333301</v>
      </c>
      <c r="G131" s="2">
        <v>44675</v>
      </c>
      <c r="L131" s="3"/>
      <c r="M131" s="3"/>
    </row>
    <row r="132" spans="1:13" x14ac:dyDescent="0.25">
      <c r="A132" s="52">
        <v>0.25</v>
      </c>
      <c r="G132" s="2">
        <v>44676</v>
      </c>
      <c r="L132" s="3"/>
      <c r="M132" s="3"/>
    </row>
    <row r="133" spans="1:13" x14ac:dyDescent="0.25">
      <c r="A133" s="52">
        <v>0.26041666666666702</v>
      </c>
      <c r="G133" s="2">
        <v>44677</v>
      </c>
      <c r="L133" s="3"/>
      <c r="M133" s="3"/>
    </row>
    <row r="134" spans="1:13" x14ac:dyDescent="0.25">
      <c r="A134" s="52">
        <v>0.27083333333333298</v>
      </c>
      <c r="G134" s="2">
        <v>44678</v>
      </c>
      <c r="L134" s="3"/>
      <c r="M134" s="3"/>
    </row>
    <row r="135" spans="1:13" x14ac:dyDescent="0.25">
      <c r="A135" s="52">
        <v>0.28125</v>
      </c>
      <c r="G135" s="2">
        <v>44679</v>
      </c>
      <c r="L135" s="3"/>
      <c r="M135" s="3"/>
    </row>
    <row r="136" spans="1:13" x14ac:dyDescent="0.25">
      <c r="A136" s="52">
        <v>0.29166666666666702</v>
      </c>
      <c r="G136" s="2">
        <v>44680</v>
      </c>
      <c r="L136" s="3"/>
      <c r="M136" s="3"/>
    </row>
    <row r="137" spans="1:13" x14ac:dyDescent="0.25">
      <c r="A137" s="52">
        <v>0.30208333333333298</v>
      </c>
      <c r="G137" s="2">
        <v>44681</v>
      </c>
      <c r="L137" s="3"/>
      <c r="M137" s="3"/>
    </row>
    <row r="138" spans="1:13" x14ac:dyDescent="0.25">
      <c r="A138" s="52">
        <v>0.3125</v>
      </c>
      <c r="G138" s="2">
        <v>44682</v>
      </c>
      <c r="L138" s="3"/>
      <c r="M138" s="3"/>
    </row>
    <row r="139" spans="1:13" x14ac:dyDescent="0.25">
      <c r="A139" s="52">
        <v>0.32291666666666702</v>
      </c>
      <c r="G139" s="2">
        <v>44683</v>
      </c>
      <c r="L139" s="3"/>
      <c r="M139" s="3"/>
    </row>
    <row r="140" spans="1:13" x14ac:dyDescent="0.25">
      <c r="A140" s="52">
        <v>0.33333333333333298</v>
      </c>
      <c r="G140" s="2">
        <v>44684</v>
      </c>
      <c r="L140" s="3"/>
      <c r="M140" s="3"/>
    </row>
    <row r="141" spans="1:13" x14ac:dyDescent="0.25">
      <c r="A141" s="52">
        <v>0.34375</v>
      </c>
      <c r="G141" s="2">
        <v>44685</v>
      </c>
      <c r="L141" s="3"/>
      <c r="M141" s="3"/>
    </row>
    <row r="142" spans="1:13" x14ac:dyDescent="0.25">
      <c r="A142" s="52">
        <v>0.35416666666666702</v>
      </c>
      <c r="G142" s="2">
        <v>44686</v>
      </c>
      <c r="L142" s="3"/>
      <c r="M142" s="3"/>
    </row>
    <row r="143" spans="1:13" x14ac:dyDescent="0.25">
      <c r="A143" s="52">
        <v>0.36458333333333298</v>
      </c>
      <c r="G143" s="2">
        <v>44687</v>
      </c>
      <c r="L143" s="3"/>
      <c r="M143" s="3"/>
    </row>
    <row r="144" spans="1:13" x14ac:dyDescent="0.25">
      <c r="A144" s="52">
        <v>0.375</v>
      </c>
      <c r="G144" s="2">
        <v>44688</v>
      </c>
      <c r="L144" s="3"/>
      <c r="M144" s="3"/>
    </row>
    <row r="145" spans="1:13" x14ac:dyDescent="0.25">
      <c r="A145" s="52">
        <v>0.38541666666666702</v>
      </c>
      <c r="G145" s="2">
        <v>44689</v>
      </c>
      <c r="L145" s="3"/>
      <c r="M145" s="3"/>
    </row>
    <row r="146" spans="1:13" x14ac:dyDescent="0.25">
      <c r="A146" s="52">
        <v>0.39583333333333298</v>
      </c>
      <c r="G146" s="2">
        <v>44690</v>
      </c>
      <c r="L146" s="3"/>
      <c r="M146" s="3"/>
    </row>
    <row r="147" spans="1:13" x14ac:dyDescent="0.25">
      <c r="A147" s="52">
        <v>0.40625</v>
      </c>
      <c r="G147" s="2">
        <v>44691</v>
      </c>
      <c r="L147" s="3"/>
      <c r="M147" s="3"/>
    </row>
    <row r="148" spans="1:13" x14ac:dyDescent="0.25">
      <c r="A148" s="52">
        <v>0.41666666666666702</v>
      </c>
      <c r="G148" s="2">
        <v>44692</v>
      </c>
      <c r="L148" s="3"/>
      <c r="M148" s="3"/>
    </row>
    <row r="149" spans="1:13" x14ac:dyDescent="0.25">
      <c r="A149" s="52">
        <v>0.42708333333333298</v>
      </c>
      <c r="G149" s="2">
        <v>44693</v>
      </c>
      <c r="L149" s="3"/>
      <c r="M149" s="3"/>
    </row>
    <row r="150" spans="1:13" x14ac:dyDescent="0.25">
      <c r="A150" s="52">
        <v>0.4375</v>
      </c>
      <c r="G150" s="2">
        <v>44694</v>
      </c>
      <c r="L150" s="3"/>
      <c r="M150" s="3"/>
    </row>
    <row r="151" spans="1:13" x14ac:dyDescent="0.25">
      <c r="A151" s="52">
        <v>0.44791666666666702</v>
      </c>
      <c r="G151" s="2">
        <v>44695</v>
      </c>
      <c r="L151" s="3"/>
      <c r="M151" s="3"/>
    </row>
    <row r="152" spans="1:13" x14ac:dyDescent="0.25">
      <c r="A152" s="52">
        <v>0.45833333333333298</v>
      </c>
      <c r="G152" s="2">
        <v>44696</v>
      </c>
      <c r="L152" s="3"/>
      <c r="M152" s="3"/>
    </row>
    <row r="153" spans="1:13" x14ac:dyDescent="0.25">
      <c r="A153" s="52">
        <v>0.46875</v>
      </c>
      <c r="G153" s="2">
        <v>44697</v>
      </c>
      <c r="L153" s="3"/>
      <c r="M153" s="3"/>
    </row>
    <row r="154" spans="1:13" x14ac:dyDescent="0.25">
      <c r="A154" s="52">
        <v>0.47916666666666702</v>
      </c>
      <c r="G154" s="2">
        <v>44698</v>
      </c>
      <c r="L154" s="3"/>
      <c r="M154" s="3"/>
    </row>
    <row r="155" spans="1:13" x14ac:dyDescent="0.25">
      <c r="A155" s="52">
        <v>0.48958333333333298</v>
      </c>
      <c r="G155" s="2">
        <v>44699</v>
      </c>
      <c r="L155" s="3"/>
      <c r="M155" s="3"/>
    </row>
    <row r="156" spans="1:13" x14ac:dyDescent="0.25">
      <c r="A156" s="52">
        <v>0.5</v>
      </c>
      <c r="G156" s="2">
        <v>44700</v>
      </c>
      <c r="L156" s="3"/>
      <c r="M156" s="3"/>
    </row>
    <row r="157" spans="1:13" x14ac:dyDescent="0.25">
      <c r="A157" s="52">
        <v>0.51041666666666696</v>
      </c>
      <c r="G157" s="2">
        <v>44701</v>
      </c>
      <c r="L157" s="3"/>
      <c r="M157" s="3"/>
    </row>
    <row r="158" spans="1:13" x14ac:dyDescent="0.25">
      <c r="A158" s="52">
        <v>0.52083333333333304</v>
      </c>
      <c r="G158" s="2">
        <v>44702</v>
      </c>
      <c r="L158" s="3"/>
      <c r="M158" s="3"/>
    </row>
    <row r="159" spans="1:13" x14ac:dyDescent="0.25">
      <c r="A159" s="52">
        <v>0.53125</v>
      </c>
      <c r="G159" s="2">
        <v>44703</v>
      </c>
      <c r="L159" s="3"/>
      <c r="M159" s="3"/>
    </row>
    <row r="160" spans="1:13" x14ac:dyDescent="0.25">
      <c r="A160" s="52">
        <v>0.54166666666666696</v>
      </c>
      <c r="G160" s="2">
        <v>44704</v>
      </c>
      <c r="L160" s="3"/>
      <c r="M160" s="3"/>
    </row>
    <row r="161" spans="1:13" x14ac:dyDescent="0.25">
      <c r="A161" s="52">
        <v>0.55208333333333304</v>
      </c>
      <c r="G161" s="2">
        <v>44705</v>
      </c>
      <c r="L161" s="3"/>
      <c r="M161" s="3"/>
    </row>
    <row r="162" spans="1:13" x14ac:dyDescent="0.25">
      <c r="A162" s="52">
        <v>0.5625</v>
      </c>
      <c r="G162" s="2">
        <v>44706</v>
      </c>
      <c r="L162" s="3"/>
      <c r="M162" s="3"/>
    </row>
    <row r="163" spans="1:13" x14ac:dyDescent="0.25">
      <c r="A163" s="52">
        <v>0.57291666666666696</v>
      </c>
      <c r="G163" s="2">
        <v>44707</v>
      </c>
    </row>
    <row r="164" spans="1:13" x14ac:dyDescent="0.25">
      <c r="A164" s="52">
        <v>0.58333333333333304</v>
      </c>
      <c r="G164" s="2">
        <v>44708</v>
      </c>
    </row>
    <row r="165" spans="1:13" x14ac:dyDescent="0.25">
      <c r="A165" s="52">
        <v>0.59375</v>
      </c>
      <c r="G165" s="2">
        <v>44709</v>
      </c>
    </row>
    <row r="166" spans="1:13" x14ac:dyDescent="0.25">
      <c r="A166" s="52">
        <v>0.60416666666666696</v>
      </c>
      <c r="G166" s="2">
        <v>44710</v>
      </c>
    </row>
    <row r="167" spans="1:13" x14ac:dyDescent="0.25">
      <c r="A167" s="52">
        <v>0.61458333333333304</v>
      </c>
      <c r="G167" s="2">
        <v>44711</v>
      </c>
    </row>
    <row r="168" spans="1:13" x14ac:dyDescent="0.25">
      <c r="A168" s="52">
        <v>0.625</v>
      </c>
      <c r="G168" s="2">
        <v>44712</v>
      </c>
    </row>
    <row r="169" spans="1:13" x14ac:dyDescent="0.25">
      <c r="A169" s="52">
        <v>0.63541666666666696</v>
      </c>
      <c r="G169" s="2">
        <v>44713</v>
      </c>
    </row>
    <row r="170" spans="1:13" x14ac:dyDescent="0.25">
      <c r="A170" s="52">
        <v>0.64583333333333304</v>
      </c>
      <c r="G170" s="2">
        <v>44714</v>
      </c>
    </row>
    <row r="171" spans="1:13" x14ac:dyDescent="0.25">
      <c r="A171" s="52">
        <v>0.65625</v>
      </c>
      <c r="G171" s="2">
        <v>44715</v>
      </c>
    </row>
    <row r="172" spans="1:13" x14ac:dyDescent="0.25">
      <c r="A172" s="52">
        <v>0.66666666666666696</v>
      </c>
      <c r="G172" s="2">
        <v>44716</v>
      </c>
    </row>
    <row r="173" spans="1:13" x14ac:dyDescent="0.25">
      <c r="A173" s="52">
        <v>0.67708333333333304</v>
      </c>
      <c r="G173" s="2">
        <v>44717</v>
      </c>
    </row>
    <row r="174" spans="1:13" x14ac:dyDescent="0.25">
      <c r="A174" s="52">
        <v>0.6875</v>
      </c>
      <c r="G174" s="2">
        <v>44718</v>
      </c>
    </row>
    <row r="175" spans="1:13" x14ac:dyDescent="0.25">
      <c r="A175" s="52">
        <v>0.69791666666666696</v>
      </c>
      <c r="G175" s="2">
        <v>44719</v>
      </c>
    </row>
    <row r="176" spans="1:13" x14ac:dyDescent="0.25">
      <c r="A176" s="52">
        <v>0.70833333333333304</v>
      </c>
      <c r="G176" s="2">
        <v>44720</v>
      </c>
    </row>
    <row r="177" spans="1:7" x14ac:dyDescent="0.25">
      <c r="A177" s="52">
        <v>0.71875</v>
      </c>
      <c r="G177" s="2">
        <v>44721</v>
      </c>
    </row>
    <row r="178" spans="1:7" x14ac:dyDescent="0.25">
      <c r="A178" s="52">
        <v>0.72916666666666696</v>
      </c>
      <c r="G178" s="2">
        <v>44722</v>
      </c>
    </row>
    <row r="179" spans="1:7" x14ac:dyDescent="0.25">
      <c r="A179" s="52">
        <v>0.73958333333333304</v>
      </c>
      <c r="G179" s="2">
        <v>44723</v>
      </c>
    </row>
    <row r="180" spans="1:7" x14ac:dyDescent="0.25">
      <c r="A180" s="52">
        <v>0.75</v>
      </c>
      <c r="G180" s="2">
        <v>44724</v>
      </c>
    </row>
    <row r="181" spans="1:7" x14ac:dyDescent="0.25">
      <c r="A181" s="52">
        <v>0.76041666666666696</v>
      </c>
      <c r="G181" s="2">
        <v>44725</v>
      </c>
    </row>
    <row r="182" spans="1:7" x14ac:dyDescent="0.25">
      <c r="A182" s="52">
        <v>0.77083333333333304</v>
      </c>
      <c r="G182" s="2">
        <v>44726</v>
      </c>
    </row>
    <row r="183" spans="1:7" x14ac:dyDescent="0.25">
      <c r="A183" s="52">
        <v>0.78125</v>
      </c>
      <c r="G183" s="2">
        <v>44727</v>
      </c>
    </row>
    <row r="184" spans="1:7" x14ac:dyDescent="0.25">
      <c r="A184" s="52">
        <v>0.79166666666666696</v>
      </c>
      <c r="G184" s="2">
        <v>44728</v>
      </c>
    </row>
    <row r="185" spans="1:7" x14ac:dyDescent="0.25">
      <c r="A185" s="52">
        <v>0.80208333333333304</v>
      </c>
      <c r="G185" s="2">
        <v>44729</v>
      </c>
    </row>
    <row r="186" spans="1:7" x14ac:dyDescent="0.25">
      <c r="A186" s="52">
        <v>0.8125</v>
      </c>
      <c r="G186" s="2">
        <v>44730</v>
      </c>
    </row>
    <row r="187" spans="1:7" x14ac:dyDescent="0.25">
      <c r="A187" s="52">
        <v>0.82291666666666696</v>
      </c>
      <c r="G187" s="2">
        <v>44731</v>
      </c>
    </row>
    <row r="188" spans="1:7" x14ac:dyDescent="0.25">
      <c r="A188" s="52">
        <v>0.83333333333333304</v>
      </c>
      <c r="G188" s="2">
        <v>44732</v>
      </c>
    </row>
    <row r="189" spans="1:7" x14ac:dyDescent="0.25">
      <c r="A189" s="52">
        <v>0.84375</v>
      </c>
      <c r="G189" s="2">
        <v>44733</v>
      </c>
    </row>
    <row r="190" spans="1:7" x14ac:dyDescent="0.25">
      <c r="A190" s="52">
        <v>0.85416666666666696</v>
      </c>
      <c r="G190" s="2">
        <v>44734</v>
      </c>
    </row>
    <row r="191" spans="1:7" x14ac:dyDescent="0.25">
      <c r="A191" s="52">
        <v>0.86458333333333304</v>
      </c>
      <c r="G191" s="2">
        <v>44735</v>
      </c>
    </row>
    <row r="192" spans="1:7" x14ac:dyDescent="0.25">
      <c r="A192" s="52">
        <v>0.875</v>
      </c>
      <c r="G192" s="2">
        <v>44736</v>
      </c>
    </row>
    <row r="193" spans="1:7" x14ac:dyDescent="0.25">
      <c r="A193" s="52">
        <v>0.88541666666666696</v>
      </c>
      <c r="G193" s="2">
        <v>44737</v>
      </c>
    </row>
    <row r="194" spans="1:7" x14ac:dyDescent="0.25">
      <c r="A194" s="52">
        <v>0.89583333333333304</v>
      </c>
      <c r="G194" s="2">
        <v>44738</v>
      </c>
    </row>
    <row r="195" spans="1:7" x14ac:dyDescent="0.25">
      <c r="A195" s="52">
        <v>0.90625</v>
      </c>
      <c r="G195" s="2">
        <v>44739</v>
      </c>
    </row>
    <row r="196" spans="1:7" x14ac:dyDescent="0.25">
      <c r="A196" s="52">
        <v>0.91666666666666696</v>
      </c>
      <c r="G196" s="2">
        <v>44740</v>
      </c>
    </row>
    <row r="197" spans="1:7" x14ac:dyDescent="0.25">
      <c r="A197" s="52">
        <v>0.92708333333333304</v>
      </c>
      <c r="G197" s="2">
        <v>44741</v>
      </c>
    </row>
    <row r="198" spans="1:7" x14ac:dyDescent="0.25">
      <c r="A198" s="52">
        <v>0.9375</v>
      </c>
      <c r="G198" s="2">
        <v>44742</v>
      </c>
    </row>
    <row r="199" spans="1:7" x14ac:dyDescent="0.25">
      <c r="A199" s="52">
        <v>0.94791666666666696</v>
      </c>
      <c r="G199" s="2">
        <v>44743</v>
      </c>
    </row>
    <row r="200" spans="1:7" x14ac:dyDescent="0.25">
      <c r="A200" s="52">
        <v>0.95833333333333304</v>
      </c>
      <c r="G200" s="2">
        <v>44744</v>
      </c>
    </row>
    <row r="201" spans="1:7" x14ac:dyDescent="0.25">
      <c r="A201" s="52">
        <v>0.96875</v>
      </c>
      <c r="G201" s="2">
        <v>44745</v>
      </c>
    </row>
    <row r="202" spans="1:7" x14ac:dyDescent="0.25">
      <c r="A202" s="52">
        <v>0.97916666666666696</v>
      </c>
      <c r="G202" s="2">
        <v>44746</v>
      </c>
    </row>
    <row r="203" spans="1:7" x14ac:dyDescent="0.25">
      <c r="A203" s="52">
        <v>0.98958333333333304</v>
      </c>
      <c r="G203" s="2">
        <v>44747</v>
      </c>
    </row>
    <row r="204" spans="1:7" x14ac:dyDescent="0.25">
      <c r="G204" s="2">
        <v>44748</v>
      </c>
    </row>
    <row r="205" spans="1:7" x14ac:dyDescent="0.25">
      <c r="G205" s="2">
        <v>44749</v>
      </c>
    </row>
    <row r="206" spans="1:7" x14ac:dyDescent="0.25">
      <c r="G206" s="2">
        <v>44750</v>
      </c>
    </row>
    <row r="207" spans="1:7" x14ac:dyDescent="0.25">
      <c r="G207" s="2">
        <v>44751</v>
      </c>
    </row>
    <row r="208" spans="1:7" x14ac:dyDescent="0.25">
      <c r="G208" s="2">
        <v>44752</v>
      </c>
    </row>
    <row r="209" spans="7:7" x14ac:dyDescent="0.25">
      <c r="G209" s="2">
        <v>44753</v>
      </c>
    </row>
    <row r="210" spans="7:7" x14ac:dyDescent="0.25">
      <c r="G210" s="2">
        <v>44754</v>
      </c>
    </row>
    <row r="211" spans="7:7" x14ac:dyDescent="0.25">
      <c r="G211" s="2">
        <v>44755</v>
      </c>
    </row>
    <row r="212" spans="7:7" x14ac:dyDescent="0.25">
      <c r="G212" s="2">
        <v>44756</v>
      </c>
    </row>
    <row r="213" spans="7:7" x14ac:dyDescent="0.25">
      <c r="G213" s="2">
        <v>44757</v>
      </c>
    </row>
    <row r="214" spans="7:7" x14ac:dyDescent="0.25">
      <c r="G214" s="2">
        <v>44758</v>
      </c>
    </row>
    <row r="215" spans="7:7" x14ac:dyDescent="0.25">
      <c r="G215" s="2">
        <v>44759</v>
      </c>
    </row>
    <row r="216" spans="7:7" x14ac:dyDescent="0.25">
      <c r="G216" s="2">
        <v>44760</v>
      </c>
    </row>
    <row r="217" spans="7:7" x14ac:dyDescent="0.25">
      <c r="G217" s="2">
        <v>44761</v>
      </c>
    </row>
    <row r="218" spans="7:7" x14ac:dyDescent="0.25">
      <c r="G218" s="2">
        <v>44762</v>
      </c>
    </row>
    <row r="219" spans="7:7" x14ac:dyDescent="0.25">
      <c r="G219" s="2">
        <v>44763</v>
      </c>
    </row>
    <row r="220" spans="7:7" x14ac:dyDescent="0.25">
      <c r="G220" s="2">
        <v>44764</v>
      </c>
    </row>
    <row r="221" spans="7:7" x14ac:dyDescent="0.25">
      <c r="G221" s="2">
        <v>44765</v>
      </c>
    </row>
    <row r="222" spans="7:7" x14ac:dyDescent="0.25">
      <c r="G222" s="2">
        <v>44766</v>
      </c>
    </row>
    <row r="223" spans="7:7" x14ac:dyDescent="0.25">
      <c r="G223" s="2">
        <v>44767</v>
      </c>
    </row>
    <row r="224" spans="7:7" x14ac:dyDescent="0.25">
      <c r="G224" s="2">
        <v>44768</v>
      </c>
    </row>
    <row r="225" spans="7:7" x14ac:dyDescent="0.25">
      <c r="G225" s="2">
        <v>44769</v>
      </c>
    </row>
    <row r="226" spans="7:7" x14ac:dyDescent="0.25">
      <c r="G226" s="2">
        <v>44770</v>
      </c>
    </row>
    <row r="227" spans="7:7" x14ac:dyDescent="0.25">
      <c r="G227" s="2">
        <v>44771</v>
      </c>
    </row>
    <row r="228" spans="7:7" x14ac:dyDescent="0.25">
      <c r="G228" s="2">
        <v>44772</v>
      </c>
    </row>
    <row r="229" spans="7:7" x14ac:dyDescent="0.25">
      <c r="G229" s="2">
        <v>44773</v>
      </c>
    </row>
    <row r="230" spans="7:7" x14ac:dyDescent="0.25">
      <c r="G230" s="2">
        <v>44774</v>
      </c>
    </row>
    <row r="231" spans="7:7" x14ac:dyDescent="0.25">
      <c r="G231" s="2">
        <v>44775</v>
      </c>
    </row>
    <row r="232" spans="7:7" x14ac:dyDescent="0.25">
      <c r="G232" s="2">
        <v>44776</v>
      </c>
    </row>
    <row r="233" spans="7:7" x14ac:dyDescent="0.25">
      <c r="G233" s="2">
        <v>44777</v>
      </c>
    </row>
    <row r="234" spans="7:7" x14ac:dyDescent="0.25">
      <c r="G234" s="2">
        <v>44778</v>
      </c>
    </row>
    <row r="235" spans="7:7" x14ac:dyDescent="0.25">
      <c r="G235" s="2">
        <v>44779</v>
      </c>
    </row>
    <row r="236" spans="7:7" x14ac:dyDescent="0.25">
      <c r="G236" s="2">
        <v>44780</v>
      </c>
    </row>
    <row r="237" spans="7:7" x14ac:dyDescent="0.25">
      <c r="G237" s="2">
        <v>44781</v>
      </c>
    </row>
    <row r="238" spans="7:7" x14ac:dyDescent="0.25">
      <c r="G238" s="2">
        <v>44782</v>
      </c>
    </row>
    <row r="239" spans="7:7" x14ac:dyDescent="0.25">
      <c r="G239" s="2">
        <v>44783</v>
      </c>
    </row>
    <row r="240" spans="7:7" x14ac:dyDescent="0.25">
      <c r="G240" s="2">
        <v>44784</v>
      </c>
    </row>
    <row r="241" spans="7:7" x14ac:dyDescent="0.25">
      <c r="G241" s="2">
        <v>44785</v>
      </c>
    </row>
    <row r="242" spans="7:7" x14ac:dyDescent="0.25">
      <c r="G242" s="2">
        <v>44786</v>
      </c>
    </row>
    <row r="243" spans="7:7" x14ac:dyDescent="0.25">
      <c r="G243" s="2">
        <v>44787</v>
      </c>
    </row>
    <row r="244" spans="7:7" x14ac:dyDescent="0.25">
      <c r="G244" s="2">
        <v>44788</v>
      </c>
    </row>
    <row r="245" spans="7:7" x14ac:dyDescent="0.25">
      <c r="G245" s="2">
        <v>44789</v>
      </c>
    </row>
    <row r="246" spans="7:7" x14ac:dyDescent="0.25">
      <c r="G246" s="2">
        <v>44790</v>
      </c>
    </row>
    <row r="247" spans="7:7" x14ac:dyDescent="0.25">
      <c r="G247" s="2">
        <v>44791</v>
      </c>
    </row>
    <row r="248" spans="7:7" x14ac:dyDescent="0.25">
      <c r="G248" s="2">
        <v>44792</v>
      </c>
    </row>
    <row r="249" spans="7:7" x14ac:dyDescent="0.25">
      <c r="G249" s="2">
        <v>44793</v>
      </c>
    </row>
    <row r="250" spans="7:7" x14ac:dyDescent="0.25">
      <c r="G250" s="2">
        <v>44794</v>
      </c>
    </row>
    <row r="251" spans="7:7" x14ac:dyDescent="0.25">
      <c r="G251" s="2">
        <v>44795</v>
      </c>
    </row>
    <row r="252" spans="7:7" x14ac:dyDescent="0.25">
      <c r="G252" s="2">
        <v>44796</v>
      </c>
    </row>
    <row r="253" spans="7:7" x14ac:dyDescent="0.25">
      <c r="G253" s="2">
        <v>44797</v>
      </c>
    </row>
    <row r="254" spans="7:7" x14ac:dyDescent="0.25">
      <c r="G254" s="2">
        <v>44798</v>
      </c>
    </row>
    <row r="255" spans="7:7" x14ac:dyDescent="0.25">
      <c r="G255" s="2">
        <v>44799</v>
      </c>
    </row>
    <row r="256" spans="7:7" x14ac:dyDescent="0.25">
      <c r="G256" s="2">
        <v>44800</v>
      </c>
    </row>
    <row r="257" spans="7:7" x14ac:dyDescent="0.25">
      <c r="G257" s="2">
        <v>44801</v>
      </c>
    </row>
    <row r="258" spans="7:7" x14ac:dyDescent="0.25">
      <c r="G258" s="2">
        <v>44802</v>
      </c>
    </row>
    <row r="259" spans="7:7" x14ac:dyDescent="0.25">
      <c r="G259" s="2">
        <v>44803</v>
      </c>
    </row>
    <row r="260" spans="7:7" x14ac:dyDescent="0.25">
      <c r="G260" s="2">
        <v>44804</v>
      </c>
    </row>
    <row r="261" spans="7:7" x14ac:dyDescent="0.25">
      <c r="G261" s="2">
        <v>44805</v>
      </c>
    </row>
    <row r="262" spans="7:7" x14ac:dyDescent="0.25">
      <c r="G262" s="2">
        <v>44806</v>
      </c>
    </row>
    <row r="263" spans="7:7" x14ac:dyDescent="0.25">
      <c r="G263" s="2">
        <v>44807</v>
      </c>
    </row>
    <row r="264" spans="7:7" x14ac:dyDescent="0.25">
      <c r="G264" s="2">
        <v>44808</v>
      </c>
    </row>
    <row r="265" spans="7:7" x14ac:dyDescent="0.25">
      <c r="G265" s="2">
        <v>44809</v>
      </c>
    </row>
    <row r="266" spans="7:7" x14ac:dyDescent="0.25">
      <c r="G266" s="2">
        <v>44810</v>
      </c>
    </row>
    <row r="267" spans="7:7" x14ac:dyDescent="0.25">
      <c r="G267" s="2">
        <v>44811</v>
      </c>
    </row>
    <row r="268" spans="7:7" x14ac:dyDescent="0.25">
      <c r="G268" s="2">
        <v>44812</v>
      </c>
    </row>
    <row r="269" spans="7:7" x14ac:dyDescent="0.25">
      <c r="G269" s="2">
        <v>44813</v>
      </c>
    </row>
    <row r="270" spans="7:7" x14ac:dyDescent="0.25">
      <c r="G270" s="2">
        <v>44814</v>
      </c>
    </row>
    <row r="271" spans="7:7" x14ac:dyDescent="0.25">
      <c r="G271" s="2">
        <v>44815</v>
      </c>
    </row>
    <row r="272" spans="7:7" x14ac:dyDescent="0.25">
      <c r="G272" s="2">
        <v>44816</v>
      </c>
    </row>
    <row r="273" spans="7:7" x14ac:dyDescent="0.25">
      <c r="G273" s="2">
        <v>44817</v>
      </c>
    </row>
    <row r="274" spans="7:7" x14ac:dyDescent="0.25">
      <c r="G274" s="2">
        <v>44818</v>
      </c>
    </row>
    <row r="275" spans="7:7" x14ac:dyDescent="0.25">
      <c r="G275" s="2">
        <v>44819</v>
      </c>
    </row>
    <row r="276" spans="7:7" x14ac:dyDescent="0.25">
      <c r="G276" s="2">
        <v>44820</v>
      </c>
    </row>
    <row r="277" spans="7:7" x14ac:dyDescent="0.25">
      <c r="G277" s="2">
        <v>44821</v>
      </c>
    </row>
    <row r="278" spans="7:7" x14ac:dyDescent="0.25">
      <c r="G278" s="2">
        <v>44822</v>
      </c>
    </row>
    <row r="279" spans="7:7" x14ac:dyDescent="0.25">
      <c r="G279" s="2">
        <v>44823</v>
      </c>
    </row>
    <row r="280" spans="7:7" x14ac:dyDescent="0.25">
      <c r="G280" s="2">
        <v>44824</v>
      </c>
    </row>
    <row r="281" spans="7:7" x14ac:dyDescent="0.25">
      <c r="G281" s="2">
        <v>44825</v>
      </c>
    </row>
    <row r="282" spans="7:7" x14ac:dyDescent="0.25">
      <c r="G282" s="2">
        <v>44826</v>
      </c>
    </row>
    <row r="283" spans="7:7" x14ac:dyDescent="0.25">
      <c r="G283" s="2">
        <v>44827</v>
      </c>
    </row>
    <row r="284" spans="7:7" x14ac:dyDescent="0.25">
      <c r="G284" s="2">
        <v>44828</v>
      </c>
    </row>
    <row r="285" spans="7:7" x14ac:dyDescent="0.25">
      <c r="G285" s="2">
        <v>44829</v>
      </c>
    </row>
    <row r="286" spans="7:7" x14ac:dyDescent="0.25">
      <c r="G286" s="2">
        <v>44830</v>
      </c>
    </row>
    <row r="287" spans="7:7" x14ac:dyDescent="0.25">
      <c r="G287" s="2">
        <v>44831</v>
      </c>
    </row>
    <row r="288" spans="7:7" x14ac:dyDescent="0.25">
      <c r="G288" s="2">
        <v>44832</v>
      </c>
    </row>
    <row r="289" spans="7:7" x14ac:dyDescent="0.25">
      <c r="G289" s="2">
        <v>44833</v>
      </c>
    </row>
    <row r="290" spans="7:7" x14ac:dyDescent="0.25">
      <c r="G290" s="2">
        <v>44834</v>
      </c>
    </row>
    <row r="291" spans="7:7" x14ac:dyDescent="0.25">
      <c r="G291" s="2">
        <v>44835</v>
      </c>
    </row>
    <row r="292" spans="7:7" x14ac:dyDescent="0.25">
      <c r="G292" s="2">
        <v>44836</v>
      </c>
    </row>
    <row r="293" spans="7:7" x14ac:dyDescent="0.25">
      <c r="G293" s="2">
        <v>44837</v>
      </c>
    </row>
    <row r="294" spans="7:7" x14ac:dyDescent="0.25">
      <c r="G294" s="2">
        <v>44838</v>
      </c>
    </row>
    <row r="295" spans="7:7" x14ac:dyDescent="0.25">
      <c r="G295" s="2">
        <v>44839</v>
      </c>
    </row>
    <row r="296" spans="7:7" x14ac:dyDescent="0.25">
      <c r="G296" s="2">
        <v>44840</v>
      </c>
    </row>
    <row r="297" spans="7:7" x14ac:dyDescent="0.25">
      <c r="G297" s="2">
        <v>44841</v>
      </c>
    </row>
    <row r="298" spans="7:7" x14ac:dyDescent="0.25">
      <c r="G298" s="2">
        <v>44842</v>
      </c>
    </row>
    <row r="299" spans="7:7" x14ac:dyDescent="0.25">
      <c r="G299" s="2">
        <v>44843</v>
      </c>
    </row>
    <row r="300" spans="7:7" x14ac:dyDescent="0.25">
      <c r="G300" s="2">
        <v>44844</v>
      </c>
    </row>
    <row r="301" spans="7:7" x14ac:dyDescent="0.25">
      <c r="G301" s="2">
        <v>44845</v>
      </c>
    </row>
    <row r="302" spans="7:7" x14ac:dyDescent="0.25">
      <c r="G302" s="2">
        <v>44846</v>
      </c>
    </row>
    <row r="303" spans="7:7" x14ac:dyDescent="0.25">
      <c r="G303" s="2">
        <v>44847</v>
      </c>
    </row>
    <row r="304" spans="7:7" x14ac:dyDescent="0.25">
      <c r="G304" s="2">
        <v>44848</v>
      </c>
    </row>
    <row r="305" spans="7:7" x14ac:dyDescent="0.25">
      <c r="G305" s="2">
        <v>44849</v>
      </c>
    </row>
    <row r="306" spans="7:7" x14ac:dyDescent="0.25">
      <c r="G306" s="2">
        <v>44850</v>
      </c>
    </row>
    <row r="307" spans="7:7" x14ac:dyDescent="0.25">
      <c r="G307" s="2">
        <v>44851</v>
      </c>
    </row>
    <row r="308" spans="7:7" x14ac:dyDescent="0.25">
      <c r="G308" s="2">
        <v>44852</v>
      </c>
    </row>
    <row r="309" spans="7:7" x14ac:dyDescent="0.25">
      <c r="G309" s="2">
        <v>44853</v>
      </c>
    </row>
    <row r="310" spans="7:7" x14ac:dyDescent="0.25">
      <c r="G310" s="2">
        <v>44854</v>
      </c>
    </row>
    <row r="311" spans="7:7" x14ac:dyDescent="0.25">
      <c r="G311" s="2">
        <v>44855</v>
      </c>
    </row>
    <row r="312" spans="7:7" x14ac:dyDescent="0.25">
      <c r="G312" s="2">
        <v>44856</v>
      </c>
    </row>
    <row r="313" spans="7:7" x14ac:dyDescent="0.25">
      <c r="G313" s="2">
        <v>44857</v>
      </c>
    </row>
    <row r="314" spans="7:7" x14ac:dyDescent="0.25">
      <c r="G314" s="2">
        <v>44858</v>
      </c>
    </row>
    <row r="315" spans="7:7" x14ac:dyDescent="0.25">
      <c r="G315" s="2">
        <v>44859</v>
      </c>
    </row>
    <row r="316" spans="7:7" x14ac:dyDescent="0.25">
      <c r="G316" s="2">
        <v>44860</v>
      </c>
    </row>
    <row r="317" spans="7:7" x14ac:dyDescent="0.25">
      <c r="G317" s="2">
        <v>44861</v>
      </c>
    </row>
    <row r="318" spans="7:7" x14ac:dyDescent="0.25">
      <c r="G318" s="2">
        <v>44862</v>
      </c>
    </row>
    <row r="319" spans="7:7" x14ac:dyDescent="0.25">
      <c r="G319" s="2">
        <v>44863</v>
      </c>
    </row>
    <row r="320" spans="7:7" x14ac:dyDescent="0.25">
      <c r="G320" s="2">
        <v>44864</v>
      </c>
    </row>
    <row r="321" spans="7:7" x14ac:dyDescent="0.25">
      <c r="G321" s="2">
        <v>44865</v>
      </c>
    </row>
    <row r="322" spans="7:7" x14ac:dyDescent="0.25">
      <c r="G322" s="2">
        <v>44866</v>
      </c>
    </row>
    <row r="323" spans="7:7" x14ac:dyDescent="0.25">
      <c r="G323" s="2">
        <v>44867</v>
      </c>
    </row>
    <row r="324" spans="7:7" x14ac:dyDescent="0.25">
      <c r="G324" s="2">
        <v>44868</v>
      </c>
    </row>
    <row r="325" spans="7:7" x14ac:dyDescent="0.25">
      <c r="G325" s="2">
        <v>44869</v>
      </c>
    </row>
    <row r="326" spans="7:7" x14ac:dyDescent="0.25">
      <c r="G326" s="2">
        <v>44870</v>
      </c>
    </row>
    <row r="327" spans="7:7" x14ac:dyDescent="0.25">
      <c r="G327" s="2">
        <v>44871</v>
      </c>
    </row>
    <row r="328" spans="7:7" x14ac:dyDescent="0.25">
      <c r="G328" s="2">
        <v>44872</v>
      </c>
    </row>
    <row r="329" spans="7:7" x14ac:dyDescent="0.25">
      <c r="G329" s="2">
        <v>44873</v>
      </c>
    </row>
    <row r="330" spans="7:7" x14ac:dyDescent="0.25">
      <c r="G330" s="2">
        <v>44874</v>
      </c>
    </row>
    <row r="331" spans="7:7" x14ac:dyDescent="0.25">
      <c r="G331" s="2">
        <v>44875</v>
      </c>
    </row>
    <row r="332" spans="7:7" x14ac:dyDescent="0.25">
      <c r="G332" s="2">
        <v>44876</v>
      </c>
    </row>
    <row r="333" spans="7:7" x14ac:dyDescent="0.25">
      <c r="G333" s="2">
        <v>44877</v>
      </c>
    </row>
    <row r="334" spans="7:7" x14ac:dyDescent="0.25">
      <c r="G334" s="2">
        <v>44878</v>
      </c>
    </row>
    <row r="335" spans="7:7" x14ac:dyDescent="0.25">
      <c r="G335" s="2">
        <v>44879</v>
      </c>
    </row>
    <row r="336" spans="7:7" x14ac:dyDescent="0.25">
      <c r="G336" s="2">
        <v>44880</v>
      </c>
    </row>
    <row r="337" spans="7:7" x14ac:dyDescent="0.25">
      <c r="G337" s="2">
        <v>44881</v>
      </c>
    </row>
    <row r="338" spans="7:7" x14ac:dyDescent="0.25">
      <c r="G338" s="2">
        <v>44882</v>
      </c>
    </row>
    <row r="339" spans="7:7" x14ac:dyDescent="0.25">
      <c r="G339" s="2">
        <v>44883</v>
      </c>
    </row>
    <row r="340" spans="7:7" x14ac:dyDescent="0.25">
      <c r="G340" s="2">
        <v>44884</v>
      </c>
    </row>
    <row r="341" spans="7:7" x14ac:dyDescent="0.25">
      <c r="G341" s="2">
        <v>44885</v>
      </c>
    </row>
    <row r="342" spans="7:7" x14ac:dyDescent="0.25">
      <c r="G342" s="2">
        <v>44886</v>
      </c>
    </row>
    <row r="343" spans="7:7" x14ac:dyDescent="0.25">
      <c r="G343" s="2">
        <v>44887</v>
      </c>
    </row>
    <row r="344" spans="7:7" x14ac:dyDescent="0.25">
      <c r="G344" s="2">
        <v>44888</v>
      </c>
    </row>
    <row r="345" spans="7:7" x14ac:dyDescent="0.25">
      <c r="G345" s="2">
        <v>44889</v>
      </c>
    </row>
    <row r="346" spans="7:7" x14ac:dyDescent="0.25">
      <c r="G346" s="2">
        <v>44890</v>
      </c>
    </row>
    <row r="347" spans="7:7" x14ac:dyDescent="0.25">
      <c r="G347" s="2">
        <v>44891</v>
      </c>
    </row>
    <row r="348" spans="7:7" x14ac:dyDescent="0.25">
      <c r="G348" s="2">
        <v>44892</v>
      </c>
    </row>
    <row r="349" spans="7:7" x14ac:dyDescent="0.25">
      <c r="G349" s="2">
        <v>44893</v>
      </c>
    </row>
    <row r="350" spans="7:7" x14ac:dyDescent="0.25">
      <c r="G350" s="2">
        <v>44894</v>
      </c>
    </row>
    <row r="351" spans="7:7" x14ac:dyDescent="0.25">
      <c r="G351" s="2">
        <v>44895</v>
      </c>
    </row>
    <row r="352" spans="7:7" x14ac:dyDescent="0.25">
      <c r="G352" s="2">
        <v>44896</v>
      </c>
    </row>
    <row r="353" spans="7:7" x14ac:dyDescent="0.25">
      <c r="G353" s="2">
        <v>44897</v>
      </c>
    </row>
    <row r="354" spans="7:7" x14ac:dyDescent="0.25">
      <c r="G354" s="2">
        <v>44898</v>
      </c>
    </row>
    <row r="355" spans="7:7" x14ac:dyDescent="0.25">
      <c r="G355" s="2">
        <v>44899</v>
      </c>
    </row>
    <row r="356" spans="7:7" x14ac:dyDescent="0.25">
      <c r="G356" s="2">
        <v>44900</v>
      </c>
    </row>
    <row r="357" spans="7:7" x14ac:dyDescent="0.25">
      <c r="G357" s="2">
        <v>44901</v>
      </c>
    </row>
    <row r="358" spans="7:7" x14ac:dyDescent="0.25">
      <c r="G358" s="2">
        <v>44902</v>
      </c>
    </row>
    <row r="359" spans="7:7" x14ac:dyDescent="0.25">
      <c r="G359" s="2">
        <v>44903</v>
      </c>
    </row>
    <row r="360" spans="7:7" x14ac:dyDescent="0.25">
      <c r="G360" s="2">
        <v>44904</v>
      </c>
    </row>
    <row r="361" spans="7:7" x14ac:dyDescent="0.25">
      <c r="G361" s="2">
        <v>44905</v>
      </c>
    </row>
    <row r="362" spans="7:7" x14ac:dyDescent="0.25">
      <c r="G362" s="2">
        <v>44906</v>
      </c>
    </row>
    <row r="363" spans="7:7" x14ac:dyDescent="0.25">
      <c r="G363" s="2">
        <v>44907</v>
      </c>
    </row>
    <row r="364" spans="7:7" x14ac:dyDescent="0.25">
      <c r="G364" s="2">
        <v>44908</v>
      </c>
    </row>
    <row r="365" spans="7:7" x14ac:dyDescent="0.25">
      <c r="G365" s="2">
        <v>44909</v>
      </c>
    </row>
    <row r="366" spans="7:7" x14ac:dyDescent="0.25">
      <c r="G366" s="2">
        <v>44910</v>
      </c>
    </row>
    <row r="367" spans="7:7" x14ac:dyDescent="0.25">
      <c r="G367" s="2">
        <v>44911</v>
      </c>
    </row>
    <row r="368" spans="7:7" x14ac:dyDescent="0.25">
      <c r="G368" s="2">
        <v>44912</v>
      </c>
    </row>
    <row r="369" spans="7:7" x14ac:dyDescent="0.25">
      <c r="G369" s="2">
        <v>44913</v>
      </c>
    </row>
    <row r="370" spans="7:7" x14ac:dyDescent="0.25">
      <c r="G370" s="2">
        <v>44914</v>
      </c>
    </row>
    <row r="371" spans="7:7" x14ac:dyDescent="0.25">
      <c r="G371" s="2">
        <v>44915</v>
      </c>
    </row>
    <row r="372" spans="7:7" x14ac:dyDescent="0.25">
      <c r="G372" s="2">
        <v>44916</v>
      </c>
    </row>
    <row r="373" spans="7:7" x14ac:dyDescent="0.25">
      <c r="G373" s="2">
        <v>44917</v>
      </c>
    </row>
    <row r="374" spans="7:7" x14ac:dyDescent="0.25">
      <c r="G374" s="2">
        <v>44918</v>
      </c>
    </row>
    <row r="375" spans="7:7" x14ac:dyDescent="0.25">
      <c r="G375" s="2">
        <v>44919</v>
      </c>
    </row>
    <row r="376" spans="7:7" x14ac:dyDescent="0.25">
      <c r="G376" s="2">
        <v>44920</v>
      </c>
    </row>
    <row r="377" spans="7:7" x14ac:dyDescent="0.25">
      <c r="G377" s="2">
        <v>44921</v>
      </c>
    </row>
    <row r="378" spans="7:7" x14ac:dyDescent="0.25">
      <c r="G378" s="2">
        <v>44922</v>
      </c>
    </row>
    <row r="379" spans="7:7" x14ac:dyDescent="0.25">
      <c r="G379" s="2">
        <v>44923</v>
      </c>
    </row>
    <row r="380" spans="7:7" x14ac:dyDescent="0.25">
      <c r="G380" s="2">
        <v>44924</v>
      </c>
    </row>
    <row r="381" spans="7:7" x14ac:dyDescent="0.25">
      <c r="G381" s="2">
        <v>44925</v>
      </c>
    </row>
    <row r="382" spans="7:7" x14ac:dyDescent="0.25">
      <c r="G382" s="2">
        <v>44926</v>
      </c>
    </row>
    <row r="383" spans="7:7" x14ac:dyDescent="0.25">
      <c r="G383" s="2">
        <v>44927</v>
      </c>
    </row>
    <row r="384" spans="7:7" x14ac:dyDescent="0.25">
      <c r="G384" s="2">
        <v>44928</v>
      </c>
    </row>
    <row r="385" spans="7:7" x14ac:dyDescent="0.25">
      <c r="G385" s="2">
        <v>44929</v>
      </c>
    </row>
    <row r="386" spans="7:7" x14ac:dyDescent="0.25">
      <c r="G386" s="2">
        <v>44930</v>
      </c>
    </row>
    <row r="387" spans="7:7" x14ac:dyDescent="0.25">
      <c r="G387" s="2">
        <v>44931</v>
      </c>
    </row>
    <row r="388" spans="7:7" x14ac:dyDescent="0.25">
      <c r="G388" s="2">
        <v>44932</v>
      </c>
    </row>
    <row r="389" spans="7:7" x14ac:dyDescent="0.25">
      <c r="G389" s="2">
        <v>44933</v>
      </c>
    </row>
    <row r="390" spans="7:7" x14ac:dyDescent="0.25">
      <c r="G390" s="2">
        <v>44934</v>
      </c>
    </row>
    <row r="391" spans="7:7" x14ac:dyDescent="0.25">
      <c r="G391" s="2">
        <v>44935</v>
      </c>
    </row>
    <row r="392" spans="7:7" x14ac:dyDescent="0.25">
      <c r="G392" s="2">
        <v>44936</v>
      </c>
    </row>
    <row r="393" spans="7:7" x14ac:dyDescent="0.25">
      <c r="G393" s="2">
        <v>44937</v>
      </c>
    </row>
    <row r="394" spans="7:7" x14ac:dyDescent="0.25">
      <c r="G394" s="2">
        <v>44938</v>
      </c>
    </row>
    <row r="395" spans="7:7" x14ac:dyDescent="0.25">
      <c r="G395" s="2">
        <v>44939</v>
      </c>
    </row>
    <row r="396" spans="7:7" x14ac:dyDescent="0.25">
      <c r="G396" s="2">
        <v>44940</v>
      </c>
    </row>
    <row r="397" spans="7:7" x14ac:dyDescent="0.25">
      <c r="G397" s="2">
        <v>44941</v>
      </c>
    </row>
    <row r="398" spans="7:7" x14ac:dyDescent="0.25">
      <c r="G398" s="2">
        <v>44942</v>
      </c>
    </row>
    <row r="399" spans="7:7" x14ac:dyDescent="0.25">
      <c r="G399" s="2">
        <v>44943</v>
      </c>
    </row>
    <row r="400" spans="7:7" x14ac:dyDescent="0.25">
      <c r="G400" s="2">
        <v>44944</v>
      </c>
    </row>
    <row r="401" spans="7:7" x14ac:dyDescent="0.25">
      <c r="G401" s="2">
        <v>44945</v>
      </c>
    </row>
    <row r="402" spans="7:7" x14ac:dyDescent="0.25">
      <c r="G402" s="2">
        <v>44946</v>
      </c>
    </row>
    <row r="403" spans="7:7" x14ac:dyDescent="0.25">
      <c r="G403" s="2">
        <v>44947</v>
      </c>
    </row>
    <row r="404" spans="7:7" x14ac:dyDescent="0.25">
      <c r="G404" s="2">
        <v>44948</v>
      </c>
    </row>
    <row r="405" spans="7:7" x14ac:dyDescent="0.25">
      <c r="G405" s="2">
        <v>44949</v>
      </c>
    </row>
    <row r="406" spans="7:7" x14ac:dyDescent="0.25">
      <c r="G406" s="2">
        <v>44950</v>
      </c>
    </row>
    <row r="407" spans="7:7" x14ac:dyDescent="0.25">
      <c r="G407" s="2">
        <v>44951</v>
      </c>
    </row>
    <row r="408" spans="7:7" x14ac:dyDescent="0.25">
      <c r="G408" s="2">
        <v>44952</v>
      </c>
    </row>
    <row r="409" spans="7:7" x14ac:dyDescent="0.25">
      <c r="G409" s="2">
        <v>44953</v>
      </c>
    </row>
    <row r="410" spans="7:7" x14ac:dyDescent="0.25">
      <c r="G410" s="2">
        <v>44954</v>
      </c>
    </row>
    <row r="411" spans="7:7" x14ac:dyDescent="0.25">
      <c r="G411" s="2">
        <v>44955</v>
      </c>
    </row>
    <row r="412" spans="7:7" x14ac:dyDescent="0.25">
      <c r="G412" s="2">
        <v>44956</v>
      </c>
    </row>
    <row r="413" spans="7:7" x14ac:dyDescent="0.25">
      <c r="G413" s="2">
        <v>44957</v>
      </c>
    </row>
    <row r="414" spans="7:7" x14ac:dyDescent="0.25">
      <c r="G414" s="2">
        <v>44958</v>
      </c>
    </row>
    <row r="415" spans="7:7" x14ac:dyDescent="0.25">
      <c r="G415" s="2">
        <v>44959</v>
      </c>
    </row>
    <row r="416" spans="7:7" x14ac:dyDescent="0.25">
      <c r="G416" s="2">
        <v>44960</v>
      </c>
    </row>
    <row r="417" spans="7:7" x14ac:dyDescent="0.25">
      <c r="G417" s="2">
        <v>44961</v>
      </c>
    </row>
    <row r="418" spans="7:7" x14ac:dyDescent="0.25">
      <c r="G418" s="2">
        <v>44962</v>
      </c>
    </row>
    <row r="419" spans="7:7" x14ac:dyDescent="0.25">
      <c r="G419" s="2">
        <v>44963</v>
      </c>
    </row>
    <row r="420" spans="7:7" x14ac:dyDescent="0.25">
      <c r="G420" s="2">
        <v>44964</v>
      </c>
    </row>
    <row r="421" spans="7:7" x14ac:dyDescent="0.25">
      <c r="G421" s="2">
        <v>44965</v>
      </c>
    </row>
    <row r="422" spans="7:7" x14ac:dyDescent="0.25">
      <c r="G422" s="2">
        <v>44966</v>
      </c>
    </row>
    <row r="423" spans="7:7" x14ac:dyDescent="0.25">
      <c r="G423" s="2">
        <v>44967</v>
      </c>
    </row>
    <row r="424" spans="7:7" x14ac:dyDescent="0.25">
      <c r="G424" s="2">
        <v>44968</v>
      </c>
    </row>
    <row r="425" spans="7:7" x14ac:dyDescent="0.25">
      <c r="G425" s="2">
        <v>44969</v>
      </c>
    </row>
    <row r="426" spans="7:7" x14ac:dyDescent="0.25">
      <c r="G426" s="2">
        <v>44970</v>
      </c>
    </row>
    <row r="427" spans="7:7" x14ac:dyDescent="0.25">
      <c r="G427" s="2">
        <v>44971</v>
      </c>
    </row>
    <row r="428" spans="7:7" x14ac:dyDescent="0.25">
      <c r="G428" s="2">
        <v>44972</v>
      </c>
    </row>
    <row r="429" spans="7:7" x14ac:dyDescent="0.25">
      <c r="G429" s="2">
        <v>44973</v>
      </c>
    </row>
    <row r="430" spans="7:7" x14ac:dyDescent="0.25">
      <c r="G430" s="2">
        <v>44974</v>
      </c>
    </row>
    <row r="431" spans="7:7" x14ac:dyDescent="0.25">
      <c r="G431" s="2">
        <v>44975</v>
      </c>
    </row>
    <row r="432" spans="7:7" x14ac:dyDescent="0.25">
      <c r="G432" s="2">
        <v>44976</v>
      </c>
    </row>
    <row r="433" spans="7:7" x14ac:dyDescent="0.25">
      <c r="G433" s="2">
        <v>44977</v>
      </c>
    </row>
    <row r="434" spans="7:7" x14ac:dyDescent="0.25">
      <c r="G434" s="2">
        <v>44978</v>
      </c>
    </row>
    <row r="435" spans="7:7" x14ac:dyDescent="0.25">
      <c r="G435" s="2">
        <v>44979</v>
      </c>
    </row>
    <row r="436" spans="7:7" x14ac:dyDescent="0.25">
      <c r="G436" s="2">
        <v>44980</v>
      </c>
    </row>
    <row r="437" spans="7:7" x14ac:dyDescent="0.25">
      <c r="G437" s="2">
        <v>44981</v>
      </c>
    </row>
    <row r="438" spans="7:7" x14ac:dyDescent="0.25">
      <c r="G438" s="2">
        <v>44982</v>
      </c>
    </row>
    <row r="439" spans="7:7" x14ac:dyDescent="0.25">
      <c r="G439" s="2">
        <v>44983</v>
      </c>
    </row>
    <row r="440" spans="7:7" x14ac:dyDescent="0.25">
      <c r="G440" s="2">
        <v>44984</v>
      </c>
    </row>
    <row r="441" spans="7:7" x14ac:dyDescent="0.25">
      <c r="G441" s="2">
        <v>44985</v>
      </c>
    </row>
    <row r="442" spans="7:7" x14ac:dyDescent="0.25">
      <c r="G442" s="2">
        <v>44986</v>
      </c>
    </row>
    <row r="443" spans="7:7" x14ac:dyDescent="0.25">
      <c r="G443" s="2">
        <v>44987</v>
      </c>
    </row>
    <row r="444" spans="7:7" x14ac:dyDescent="0.25">
      <c r="G444" s="2">
        <v>44988</v>
      </c>
    </row>
    <row r="445" spans="7:7" x14ac:dyDescent="0.25">
      <c r="G445" s="2">
        <v>44989</v>
      </c>
    </row>
    <row r="446" spans="7:7" x14ac:dyDescent="0.25">
      <c r="G446" s="2">
        <v>44990</v>
      </c>
    </row>
    <row r="447" spans="7:7" x14ac:dyDescent="0.25">
      <c r="G447" s="2">
        <v>44991</v>
      </c>
    </row>
    <row r="448" spans="7:7" x14ac:dyDescent="0.25">
      <c r="G448" s="2">
        <v>44992</v>
      </c>
    </row>
    <row r="449" spans="7:7" x14ac:dyDescent="0.25">
      <c r="G449" s="2">
        <v>44993</v>
      </c>
    </row>
    <row r="450" spans="7:7" x14ac:dyDescent="0.25">
      <c r="G450" s="2">
        <v>44994</v>
      </c>
    </row>
    <row r="451" spans="7:7" x14ac:dyDescent="0.25">
      <c r="G451" s="2">
        <v>44995</v>
      </c>
    </row>
    <row r="452" spans="7:7" x14ac:dyDescent="0.25">
      <c r="G452" s="2">
        <v>44996</v>
      </c>
    </row>
    <row r="453" spans="7:7" x14ac:dyDescent="0.25">
      <c r="G453" s="2">
        <v>44997</v>
      </c>
    </row>
    <row r="454" spans="7:7" x14ac:dyDescent="0.25">
      <c r="G454" s="2">
        <v>44998</v>
      </c>
    </row>
    <row r="455" spans="7:7" x14ac:dyDescent="0.25">
      <c r="G455" s="2">
        <v>44999</v>
      </c>
    </row>
    <row r="456" spans="7:7" x14ac:dyDescent="0.25">
      <c r="G456" s="2">
        <v>45000</v>
      </c>
    </row>
    <row r="457" spans="7:7" x14ac:dyDescent="0.25">
      <c r="G457" s="2">
        <v>45001</v>
      </c>
    </row>
    <row r="458" spans="7:7" x14ac:dyDescent="0.25">
      <c r="G458" s="2">
        <v>45002</v>
      </c>
    </row>
    <row r="459" spans="7:7" x14ac:dyDescent="0.25">
      <c r="G459" s="2">
        <v>45003</v>
      </c>
    </row>
    <row r="460" spans="7:7" x14ac:dyDescent="0.25">
      <c r="G460" s="2">
        <v>45004</v>
      </c>
    </row>
    <row r="461" spans="7:7" x14ac:dyDescent="0.25">
      <c r="G461" s="2">
        <v>45005</v>
      </c>
    </row>
    <row r="462" spans="7:7" x14ac:dyDescent="0.25">
      <c r="G462" s="2">
        <v>45006</v>
      </c>
    </row>
    <row r="463" spans="7:7" x14ac:dyDescent="0.25">
      <c r="G463" s="2">
        <v>45007</v>
      </c>
    </row>
    <row r="464" spans="7:7" x14ac:dyDescent="0.25">
      <c r="G464" s="2">
        <v>45008</v>
      </c>
    </row>
    <row r="465" spans="7:7" x14ac:dyDescent="0.25">
      <c r="G465" s="2">
        <v>45009</v>
      </c>
    </row>
    <row r="466" spans="7:7" x14ac:dyDescent="0.25">
      <c r="G466" s="2">
        <v>45010</v>
      </c>
    </row>
    <row r="467" spans="7:7" x14ac:dyDescent="0.25">
      <c r="G467" s="2">
        <v>45011</v>
      </c>
    </row>
    <row r="468" spans="7:7" x14ac:dyDescent="0.25">
      <c r="G468" s="2">
        <v>45012</v>
      </c>
    </row>
    <row r="469" spans="7:7" x14ac:dyDescent="0.25">
      <c r="G469" s="2">
        <v>45013</v>
      </c>
    </row>
    <row r="470" spans="7:7" x14ac:dyDescent="0.25">
      <c r="G470" s="2">
        <v>45014</v>
      </c>
    </row>
    <row r="471" spans="7:7" x14ac:dyDescent="0.25">
      <c r="G471" s="2">
        <v>45015</v>
      </c>
    </row>
    <row r="472" spans="7:7" x14ac:dyDescent="0.25">
      <c r="G472" s="2">
        <v>45016</v>
      </c>
    </row>
    <row r="473" spans="7:7" x14ac:dyDescent="0.25">
      <c r="G473" s="2">
        <v>45017</v>
      </c>
    </row>
    <row r="474" spans="7:7" x14ac:dyDescent="0.25">
      <c r="G474" s="2">
        <v>45018</v>
      </c>
    </row>
    <row r="475" spans="7:7" x14ac:dyDescent="0.25">
      <c r="G475" s="2">
        <v>45019</v>
      </c>
    </row>
    <row r="476" spans="7:7" x14ac:dyDescent="0.25">
      <c r="G476" s="2">
        <v>45020</v>
      </c>
    </row>
    <row r="477" spans="7:7" x14ac:dyDescent="0.25">
      <c r="G477" s="2">
        <v>45021</v>
      </c>
    </row>
    <row r="478" spans="7:7" x14ac:dyDescent="0.25">
      <c r="G478" s="2">
        <v>45022</v>
      </c>
    </row>
    <row r="479" spans="7:7" x14ac:dyDescent="0.25">
      <c r="G479" s="2">
        <v>45023</v>
      </c>
    </row>
    <row r="480" spans="7:7" x14ac:dyDescent="0.25">
      <c r="G480" s="2">
        <v>45024</v>
      </c>
    </row>
    <row r="481" spans="7:7" x14ac:dyDescent="0.25">
      <c r="G481" s="2">
        <v>45025</v>
      </c>
    </row>
    <row r="482" spans="7:7" x14ac:dyDescent="0.25">
      <c r="G482" s="2">
        <v>45026</v>
      </c>
    </row>
    <row r="483" spans="7:7" x14ac:dyDescent="0.25">
      <c r="G483" s="2">
        <v>45027</v>
      </c>
    </row>
    <row r="484" spans="7:7" x14ac:dyDescent="0.25">
      <c r="G484" s="2">
        <v>45028</v>
      </c>
    </row>
    <row r="485" spans="7:7" x14ac:dyDescent="0.25">
      <c r="G485" s="2">
        <v>45029</v>
      </c>
    </row>
    <row r="486" spans="7:7" x14ac:dyDescent="0.25">
      <c r="G486" s="2">
        <v>45030</v>
      </c>
    </row>
    <row r="487" spans="7:7" x14ac:dyDescent="0.25">
      <c r="G487" s="2">
        <v>45031</v>
      </c>
    </row>
    <row r="488" spans="7:7" x14ac:dyDescent="0.25">
      <c r="G488" s="2">
        <v>45032</v>
      </c>
    </row>
    <row r="489" spans="7:7" x14ac:dyDescent="0.25">
      <c r="G489" s="2">
        <v>45033</v>
      </c>
    </row>
    <row r="490" spans="7:7" x14ac:dyDescent="0.25">
      <c r="G490" s="2">
        <v>45034</v>
      </c>
    </row>
    <row r="491" spans="7:7" x14ac:dyDescent="0.25">
      <c r="G491" s="2">
        <v>45035</v>
      </c>
    </row>
    <row r="492" spans="7:7" x14ac:dyDescent="0.25">
      <c r="G492" s="2">
        <v>45036</v>
      </c>
    </row>
    <row r="493" spans="7:7" x14ac:dyDescent="0.25">
      <c r="G493" s="2">
        <v>45037</v>
      </c>
    </row>
    <row r="494" spans="7:7" x14ac:dyDescent="0.25">
      <c r="G494" s="2">
        <v>45038</v>
      </c>
    </row>
    <row r="495" spans="7:7" x14ac:dyDescent="0.25">
      <c r="G495" s="2">
        <v>45039</v>
      </c>
    </row>
    <row r="496" spans="7:7" x14ac:dyDescent="0.25">
      <c r="G496" s="2">
        <v>45040</v>
      </c>
    </row>
    <row r="497" spans="7:7" x14ac:dyDescent="0.25">
      <c r="G497" s="2">
        <v>45041</v>
      </c>
    </row>
    <row r="498" spans="7:7" x14ac:dyDescent="0.25">
      <c r="G498" s="2">
        <v>45042</v>
      </c>
    </row>
    <row r="499" spans="7:7" x14ac:dyDescent="0.25">
      <c r="G499" s="2">
        <v>45043</v>
      </c>
    </row>
    <row r="500" spans="7:7" x14ac:dyDescent="0.25">
      <c r="G500" s="2">
        <v>45044</v>
      </c>
    </row>
    <row r="501" spans="7:7" x14ac:dyDescent="0.25">
      <c r="G501" s="2">
        <v>45045</v>
      </c>
    </row>
    <row r="502" spans="7:7" x14ac:dyDescent="0.25">
      <c r="G502" s="2">
        <v>45046</v>
      </c>
    </row>
    <row r="503" spans="7:7" x14ac:dyDescent="0.25">
      <c r="G503" s="2">
        <v>45047</v>
      </c>
    </row>
    <row r="504" spans="7:7" x14ac:dyDescent="0.25">
      <c r="G504" s="2">
        <v>45048</v>
      </c>
    </row>
    <row r="505" spans="7:7" x14ac:dyDescent="0.25">
      <c r="G505" s="2">
        <v>45049</v>
      </c>
    </row>
    <row r="506" spans="7:7" x14ac:dyDescent="0.25">
      <c r="G506" s="2">
        <v>45050</v>
      </c>
    </row>
    <row r="507" spans="7:7" x14ac:dyDescent="0.25">
      <c r="G507" s="2">
        <v>45051</v>
      </c>
    </row>
    <row r="508" spans="7:7" x14ac:dyDescent="0.25">
      <c r="G508" s="2">
        <v>45052</v>
      </c>
    </row>
    <row r="509" spans="7:7" x14ac:dyDescent="0.25">
      <c r="G509" s="2">
        <v>45053</v>
      </c>
    </row>
    <row r="510" spans="7:7" x14ac:dyDescent="0.25">
      <c r="G510" s="2">
        <v>45054</v>
      </c>
    </row>
    <row r="511" spans="7:7" x14ac:dyDescent="0.25">
      <c r="G511" s="2">
        <v>45055</v>
      </c>
    </row>
    <row r="512" spans="7:7" x14ac:dyDescent="0.25">
      <c r="G512" s="2">
        <v>45056</v>
      </c>
    </row>
    <row r="513" spans="7:7" x14ac:dyDescent="0.25">
      <c r="G513" s="2">
        <v>45057</v>
      </c>
    </row>
    <row r="514" spans="7:7" x14ac:dyDescent="0.25">
      <c r="G514" s="2">
        <v>45058</v>
      </c>
    </row>
    <row r="515" spans="7:7" x14ac:dyDescent="0.25">
      <c r="G515" s="2">
        <v>45059</v>
      </c>
    </row>
    <row r="516" spans="7:7" x14ac:dyDescent="0.25">
      <c r="G516" s="2">
        <v>45060</v>
      </c>
    </row>
    <row r="517" spans="7:7" x14ac:dyDescent="0.25">
      <c r="G517" s="2">
        <v>45061</v>
      </c>
    </row>
    <row r="518" spans="7:7" x14ac:dyDescent="0.25">
      <c r="G518" s="2">
        <v>45062</v>
      </c>
    </row>
    <row r="519" spans="7:7" x14ac:dyDescent="0.25">
      <c r="G519" s="2">
        <v>45063</v>
      </c>
    </row>
    <row r="520" spans="7:7" x14ac:dyDescent="0.25">
      <c r="G520" s="2">
        <v>45064</v>
      </c>
    </row>
    <row r="521" spans="7:7" x14ac:dyDescent="0.25">
      <c r="G521" s="2">
        <v>45065</v>
      </c>
    </row>
    <row r="522" spans="7:7" x14ac:dyDescent="0.25">
      <c r="G522" s="2">
        <v>45066</v>
      </c>
    </row>
    <row r="523" spans="7:7" x14ac:dyDescent="0.25">
      <c r="G523" s="2">
        <v>45067</v>
      </c>
    </row>
    <row r="524" spans="7:7" x14ac:dyDescent="0.25">
      <c r="G524" s="2">
        <v>45068</v>
      </c>
    </row>
    <row r="525" spans="7:7" x14ac:dyDescent="0.25">
      <c r="G525" s="2">
        <v>45069</v>
      </c>
    </row>
    <row r="526" spans="7:7" x14ac:dyDescent="0.25">
      <c r="G526" s="2">
        <v>45070</v>
      </c>
    </row>
    <row r="527" spans="7:7" x14ac:dyDescent="0.25">
      <c r="G527" s="2">
        <v>45071</v>
      </c>
    </row>
    <row r="528" spans="7:7" x14ac:dyDescent="0.25">
      <c r="G528" s="2">
        <v>45072</v>
      </c>
    </row>
    <row r="529" spans="7:7" x14ac:dyDescent="0.25">
      <c r="G529" s="2">
        <v>45073</v>
      </c>
    </row>
    <row r="530" spans="7:7" x14ac:dyDescent="0.25">
      <c r="G530" s="2">
        <v>45074</v>
      </c>
    </row>
    <row r="531" spans="7:7" x14ac:dyDescent="0.25">
      <c r="G531" s="2">
        <v>45075</v>
      </c>
    </row>
    <row r="532" spans="7:7" x14ac:dyDescent="0.25">
      <c r="G532" s="2">
        <v>45076</v>
      </c>
    </row>
    <row r="533" spans="7:7" x14ac:dyDescent="0.25">
      <c r="G533" s="2">
        <v>45077</v>
      </c>
    </row>
    <row r="534" spans="7:7" x14ac:dyDescent="0.25">
      <c r="G534" s="2">
        <v>45078</v>
      </c>
    </row>
    <row r="535" spans="7:7" x14ac:dyDescent="0.25">
      <c r="G535" s="2">
        <v>45079</v>
      </c>
    </row>
    <row r="536" spans="7:7" x14ac:dyDescent="0.25">
      <c r="G536" s="2">
        <v>45080</v>
      </c>
    </row>
    <row r="537" spans="7:7" x14ac:dyDescent="0.25">
      <c r="G537" s="2">
        <v>45081</v>
      </c>
    </row>
    <row r="538" spans="7:7" x14ac:dyDescent="0.25">
      <c r="G538" s="2">
        <v>45082</v>
      </c>
    </row>
    <row r="539" spans="7:7" x14ac:dyDescent="0.25">
      <c r="G539" s="2">
        <v>45083</v>
      </c>
    </row>
    <row r="540" spans="7:7" x14ac:dyDescent="0.25">
      <c r="G540" s="2">
        <v>45084</v>
      </c>
    </row>
    <row r="541" spans="7:7" x14ac:dyDescent="0.25">
      <c r="G541" s="2">
        <v>45085</v>
      </c>
    </row>
    <row r="542" spans="7:7" x14ac:dyDescent="0.25">
      <c r="G542" s="2">
        <v>45086</v>
      </c>
    </row>
    <row r="543" spans="7:7" x14ac:dyDescent="0.25">
      <c r="G543" s="2">
        <v>45087</v>
      </c>
    </row>
    <row r="544" spans="7:7" x14ac:dyDescent="0.25">
      <c r="G544" s="2">
        <v>45088</v>
      </c>
    </row>
    <row r="545" spans="7:7" x14ac:dyDescent="0.25">
      <c r="G545" s="2">
        <v>45089</v>
      </c>
    </row>
    <row r="546" spans="7:7" x14ac:dyDescent="0.25">
      <c r="G546" s="2">
        <v>45090</v>
      </c>
    </row>
    <row r="547" spans="7:7" x14ac:dyDescent="0.25">
      <c r="G547" s="2">
        <v>45091</v>
      </c>
    </row>
    <row r="548" spans="7:7" x14ac:dyDescent="0.25">
      <c r="G548" s="2">
        <v>45092</v>
      </c>
    </row>
    <row r="549" spans="7:7" x14ac:dyDescent="0.25">
      <c r="G549" s="2">
        <v>45093</v>
      </c>
    </row>
    <row r="550" spans="7:7" x14ac:dyDescent="0.25">
      <c r="G550" s="2">
        <v>45094</v>
      </c>
    </row>
    <row r="551" spans="7:7" x14ac:dyDescent="0.25">
      <c r="G551" s="2">
        <v>45095</v>
      </c>
    </row>
    <row r="552" spans="7:7" x14ac:dyDescent="0.25">
      <c r="G552" s="2">
        <v>45096</v>
      </c>
    </row>
    <row r="553" spans="7:7" x14ac:dyDescent="0.25">
      <c r="G553" s="2">
        <v>45097</v>
      </c>
    </row>
    <row r="554" spans="7:7" x14ac:dyDescent="0.25">
      <c r="G554" s="2">
        <v>45098</v>
      </c>
    </row>
    <row r="555" spans="7:7" x14ac:dyDescent="0.25">
      <c r="G555" s="2">
        <v>45099</v>
      </c>
    </row>
    <row r="556" spans="7:7" x14ac:dyDescent="0.25">
      <c r="G556" s="2">
        <v>45100</v>
      </c>
    </row>
    <row r="557" spans="7:7" x14ac:dyDescent="0.25">
      <c r="G557" s="2">
        <v>45101</v>
      </c>
    </row>
    <row r="558" spans="7:7" x14ac:dyDescent="0.25">
      <c r="G558" s="2">
        <v>45102</v>
      </c>
    </row>
    <row r="559" spans="7:7" x14ac:dyDescent="0.25">
      <c r="G559" s="2">
        <v>45103</v>
      </c>
    </row>
    <row r="560" spans="7:7" x14ac:dyDescent="0.25">
      <c r="G560" s="2">
        <v>45104</v>
      </c>
    </row>
    <row r="561" spans="7:7" x14ac:dyDescent="0.25">
      <c r="G561" s="2">
        <v>45105</v>
      </c>
    </row>
    <row r="562" spans="7:7" x14ac:dyDescent="0.25">
      <c r="G562" s="2">
        <v>45106</v>
      </c>
    </row>
    <row r="563" spans="7:7" x14ac:dyDescent="0.25">
      <c r="G563" s="2">
        <v>45107</v>
      </c>
    </row>
    <row r="564" spans="7:7" x14ac:dyDescent="0.25">
      <c r="G564" s="2">
        <v>45108</v>
      </c>
    </row>
    <row r="565" spans="7:7" x14ac:dyDescent="0.25">
      <c r="G565" s="2">
        <v>45109</v>
      </c>
    </row>
    <row r="566" spans="7:7" x14ac:dyDescent="0.25">
      <c r="G566" s="2">
        <v>45110</v>
      </c>
    </row>
    <row r="567" spans="7:7" x14ac:dyDescent="0.25">
      <c r="G567" s="2">
        <v>45111</v>
      </c>
    </row>
    <row r="568" spans="7:7" x14ac:dyDescent="0.25">
      <c r="G568" s="2">
        <v>45112</v>
      </c>
    </row>
    <row r="569" spans="7:7" x14ac:dyDescent="0.25">
      <c r="G569" s="2">
        <v>45113</v>
      </c>
    </row>
    <row r="570" spans="7:7" x14ac:dyDescent="0.25">
      <c r="G570" s="2">
        <v>45114</v>
      </c>
    </row>
    <row r="571" spans="7:7" x14ac:dyDescent="0.25">
      <c r="G571" s="2">
        <v>45115</v>
      </c>
    </row>
    <row r="572" spans="7:7" x14ac:dyDescent="0.25">
      <c r="G572" s="2">
        <v>45116</v>
      </c>
    </row>
    <row r="573" spans="7:7" x14ac:dyDescent="0.25">
      <c r="G573" s="2">
        <v>45117</v>
      </c>
    </row>
    <row r="574" spans="7:7" x14ac:dyDescent="0.25">
      <c r="G574" s="2">
        <v>45118</v>
      </c>
    </row>
    <row r="575" spans="7:7" x14ac:dyDescent="0.25">
      <c r="G575" s="2">
        <v>45119</v>
      </c>
    </row>
    <row r="576" spans="7:7" x14ac:dyDescent="0.25">
      <c r="G576" s="2">
        <v>45120</v>
      </c>
    </row>
    <row r="577" spans="7:7" x14ac:dyDescent="0.25">
      <c r="G577" s="2">
        <v>45121</v>
      </c>
    </row>
    <row r="578" spans="7:7" x14ac:dyDescent="0.25">
      <c r="G578" s="2">
        <v>45122</v>
      </c>
    </row>
    <row r="579" spans="7:7" x14ac:dyDescent="0.25">
      <c r="G579" s="2">
        <v>45123</v>
      </c>
    </row>
    <row r="580" spans="7:7" x14ac:dyDescent="0.25">
      <c r="G580" s="2">
        <v>45124</v>
      </c>
    </row>
    <row r="581" spans="7:7" x14ac:dyDescent="0.25">
      <c r="G581" s="2">
        <v>45125</v>
      </c>
    </row>
    <row r="582" spans="7:7" x14ac:dyDescent="0.25">
      <c r="G582" s="2">
        <v>45126</v>
      </c>
    </row>
    <row r="583" spans="7:7" x14ac:dyDescent="0.25">
      <c r="G583" s="2">
        <v>45127</v>
      </c>
    </row>
    <row r="584" spans="7:7" x14ac:dyDescent="0.25">
      <c r="G584" s="2">
        <v>45128</v>
      </c>
    </row>
    <row r="585" spans="7:7" x14ac:dyDescent="0.25">
      <c r="G585" s="2">
        <v>45129</v>
      </c>
    </row>
    <row r="586" spans="7:7" x14ac:dyDescent="0.25">
      <c r="G586" s="2">
        <v>45130</v>
      </c>
    </row>
    <row r="587" spans="7:7" x14ac:dyDescent="0.25">
      <c r="G587" s="2">
        <v>45131</v>
      </c>
    </row>
    <row r="588" spans="7:7" x14ac:dyDescent="0.25">
      <c r="G588" s="2">
        <v>45132</v>
      </c>
    </row>
    <row r="589" spans="7:7" x14ac:dyDescent="0.25">
      <c r="G589" s="2">
        <v>45133</v>
      </c>
    </row>
    <row r="590" spans="7:7" x14ac:dyDescent="0.25">
      <c r="G590" s="2">
        <v>45134</v>
      </c>
    </row>
    <row r="591" spans="7:7" x14ac:dyDescent="0.25">
      <c r="G591" s="2">
        <v>45135</v>
      </c>
    </row>
    <row r="592" spans="7:7" x14ac:dyDescent="0.25">
      <c r="G592" s="2">
        <v>45136</v>
      </c>
    </row>
    <row r="593" spans="7:7" x14ac:dyDescent="0.25">
      <c r="G593" s="2">
        <v>45137</v>
      </c>
    </row>
    <row r="594" spans="7:7" x14ac:dyDescent="0.25">
      <c r="G594" s="2">
        <v>45138</v>
      </c>
    </row>
    <row r="595" spans="7:7" x14ac:dyDescent="0.25">
      <c r="G595" s="2">
        <v>45139</v>
      </c>
    </row>
    <row r="596" spans="7:7" x14ac:dyDescent="0.25">
      <c r="G596" s="2">
        <v>45140</v>
      </c>
    </row>
    <row r="597" spans="7:7" x14ac:dyDescent="0.25">
      <c r="G597" s="2">
        <v>45141</v>
      </c>
    </row>
    <row r="598" spans="7:7" x14ac:dyDescent="0.25">
      <c r="G598" s="2">
        <v>45142</v>
      </c>
    </row>
    <row r="599" spans="7:7" x14ac:dyDescent="0.25">
      <c r="G599" s="2">
        <v>45143</v>
      </c>
    </row>
    <row r="600" spans="7:7" x14ac:dyDescent="0.25">
      <c r="G600" s="2">
        <v>45144</v>
      </c>
    </row>
    <row r="601" spans="7:7" x14ac:dyDescent="0.25">
      <c r="G601" s="2">
        <v>45145</v>
      </c>
    </row>
    <row r="602" spans="7:7" x14ac:dyDescent="0.25">
      <c r="G602" s="2">
        <v>45146</v>
      </c>
    </row>
    <row r="603" spans="7:7" x14ac:dyDescent="0.25">
      <c r="G603" s="2">
        <v>45147</v>
      </c>
    </row>
    <row r="604" spans="7:7" x14ac:dyDescent="0.25">
      <c r="G604" s="2">
        <v>45148</v>
      </c>
    </row>
    <row r="605" spans="7:7" x14ac:dyDescent="0.25">
      <c r="G605" s="2">
        <v>45149</v>
      </c>
    </row>
    <row r="606" spans="7:7" x14ac:dyDescent="0.25">
      <c r="G606" s="2">
        <v>45150</v>
      </c>
    </row>
    <row r="607" spans="7:7" x14ac:dyDescent="0.25">
      <c r="G607" s="2">
        <v>45151</v>
      </c>
    </row>
    <row r="608" spans="7:7" x14ac:dyDescent="0.25">
      <c r="G608" s="2">
        <v>45152</v>
      </c>
    </row>
    <row r="609" spans="7:7" x14ac:dyDescent="0.25">
      <c r="G609" s="2">
        <v>45153</v>
      </c>
    </row>
    <row r="610" spans="7:7" x14ac:dyDescent="0.25">
      <c r="G610" s="2">
        <v>45154</v>
      </c>
    </row>
    <row r="611" spans="7:7" x14ac:dyDescent="0.25">
      <c r="G611" s="2">
        <v>45155</v>
      </c>
    </row>
    <row r="612" spans="7:7" x14ac:dyDescent="0.25">
      <c r="G612" s="2">
        <v>45156</v>
      </c>
    </row>
    <row r="613" spans="7:7" x14ac:dyDescent="0.25">
      <c r="G613" s="2">
        <v>45157</v>
      </c>
    </row>
    <row r="614" spans="7:7" x14ac:dyDescent="0.25">
      <c r="G614" s="2">
        <v>45158</v>
      </c>
    </row>
    <row r="615" spans="7:7" x14ac:dyDescent="0.25">
      <c r="G615" s="2">
        <v>45159</v>
      </c>
    </row>
    <row r="616" spans="7:7" x14ac:dyDescent="0.25">
      <c r="G616" s="2">
        <v>45160</v>
      </c>
    </row>
    <row r="617" spans="7:7" x14ac:dyDescent="0.25">
      <c r="G617" s="2">
        <v>45161</v>
      </c>
    </row>
    <row r="618" spans="7:7" x14ac:dyDescent="0.25">
      <c r="G618" s="2">
        <v>45162</v>
      </c>
    </row>
    <row r="619" spans="7:7" x14ac:dyDescent="0.25">
      <c r="G619" s="2">
        <v>45163</v>
      </c>
    </row>
    <row r="620" spans="7:7" x14ac:dyDescent="0.25">
      <c r="G620" s="2">
        <v>45164</v>
      </c>
    </row>
    <row r="621" spans="7:7" x14ac:dyDescent="0.25">
      <c r="G621" s="2">
        <v>45165</v>
      </c>
    </row>
    <row r="622" spans="7:7" x14ac:dyDescent="0.25">
      <c r="G622" s="2">
        <v>45166</v>
      </c>
    </row>
    <row r="623" spans="7:7" x14ac:dyDescent="0.25">
      <c r="G623" s="2">
        <v>45167</v>
      </c>
    </row>
    <row r="624" spans="7:7" x14ac:dyDescent="0.25">
      <c r="G624" s="2">
        <v>45168</v>
      </c>
    </row>
    <row r="625" spans="7:7" x14ac:dyDescent="0.25">
      <c r="G625" s="2">
        <v>45169</v>
      </c>
    </row>
    <row r="626" spans="7:7" x14ac:dyDescent="0.25">
      <c r="G626" s="2">
        <v>45170</v>
      </c>
    </row>
    <row r="627" spans="7:7" x14ac:dyDescent="0.25">
      <c r="G627" s="2">
        <v>45171</v>
      </c>
    </row>
    <row r="628" spans="7:7" x14ac:dyDescent="0.25">
      <c r="G628" s="2">
        <v>45172</v>
      </c>
    </row>
    <row r="629" spans="7:7" x14ac:dyDescent="0.25">
      <c r="G629" s="2">
        <v>45173</v>
      </c>
    </row>
    <row r="630" spans="7:7" x14ac:dyDescent="0.25">
      <c r="G630" s="2">
        <v>45174</v>
      </c>
    </row>
    <row r="631" spans="7:7" x14ac:dyDescent="0.25">
      <c r="G631" s="2">
        <v>45175</v>
      </c>
    </row>
    <row r="632" spans="7:7" x14ac:dyDescent="0.25">
      <c r="G632" s="2">
        <v>45176</v>
      </c>
    </row>
    <row r="633" spans="7:7" x14ac:dyDescent="0.25">
      <c r="G633" s="2">
        <v>45177</v>
      </c>
    </row>
    <row r="634" spans="7:7" x14ac:dyDescent="0.25">
      <c r="G634" s="2">
        <v>45178</v>
      </c>
    </row>
    <row r="635" spans="7:7" x14ac:dyDescent="0.25">
      <c r="G635" s="2">
        <v>45179</v>
      </c>
    </row>
    <row r="636" spans="7:7" x14ac:dyDescent="0.25">
      <c r="G636" s="2">
        <v>45180</v>
      </c>
    </row>
    <row r="637" spans="7:7" x14ac:dyDescent="0.25">
      <c r="G637" s="2">
        <v>45181</v>
      </c>
    </row>
    <row r="638" spans="7:7" x14ac:dyDescent="0.25">
      <c r="G638" s="2">
        <v>45182</v>
      </c>
    </row>
    <row r="639" spans="7:7" x14ac:dyDescent="0.25">
      <c r="G639" s="2">
        <v>45183</v>
      </c>
    </row>
    <row r="640" spans="7:7" x14ac:dyDescent="0.25">
      <c r="G640" s="2">
        <v>45184</v>
      </c>
    </row>
    <row r="641" spans="7:7" x14ac:dyDescent="0.25">
      <c r="G641" s="2">
        <v>45185</v>
      </c>
    </row>
    <row r="642" spans="7:7" x14ac:dyDescent="0.25">
      <c r="G642" s="2">
        <v>45186</v>
      </c>
    </row>
    <row r="643" spans="7:7" x14ac:dyDescent="0.25">
      <c r="G643" s="2">
        <v>45187</v>
      </c>
    </row>
    <row r="644" spans="7:7" x14ac:dyDescent="0.25">
      <c r="G644" s="2">
        <v>45188</v>
      </c>
    </row>
    <row r="645" spans="7:7" x14ac:dyDescent="0.25">
      <c r="G645" s="2">
        <v>45189</v>
      </c>
    </row>
    <row r="646" spans="7:7" x14ac:dyDescent="0.25">
      <c r="G646" s="2">
        <v>45190</v>
      </c>
    </row>
    <row r="647" spans="7:7" x14ac:dyDescent="0.25">
      <c r="G647" s="2">
        <v>45191</v>
      </c>
    </row>
    <row r="648" spans="7:7" x14ac:dyDescent="0.25">
      <c r="G648" s="2">
        <v>45192</v>
      </c>
    </row>
    <row r="649" spans="7:7" x14ac:dyDescent="0.25">
      <c r="G649" s="2">
        <v>45193</v>
      </c>
    </row>
    <row r="650" spans="7:7" x14ac:dyDescent="0.25">
      <c r="G650" s="2">
        <v>45194</v>
      </c>
    </row>
    <row r="651" spans="7:7" x14ac:dyDescent="0.25">
      <c r="G651" s="2">
        <v>45195</v>
      </c>
    </row>
    <row r="652" spans="7:7" x14ac:dyDescent="0.25">
      <c r="G652" s="2">
        <v>45196</v>
      </c>
    </row>
    <row r="653" spans="7:7" x14ac:dyDescent="0.25">
      <c r="G653" s="2">
        <v>45197</v>
      </c>
    </row>
    <row r="654" spans="7:7" x14ac:dyDescent="0.25">
      <c r="G654" s="2">
        <v>45198</v>
      </c>
    </row>
    <row r="655" spans="7:7" x14ac:dyDescent="0.25">
      <c r="G655" s="2">
        <v>45199</v>
      </c>
    </row>
    <row r="656" spans="7:7" x14ac:dyDescent="0.25">
      <c r="G656" s="2">
        <v>45200</v>
      </c>
    </row>
    <row r="657" spans="7:7" x14ac:dyDescent="0.25">
      <c r="G657" s="2">
        <v>45201</v>
      </c>
    </row>
    <row r="658" spans="7:7" x14ac:dyDescent="0.25">
      <c r="G658" s="2">
        <v>45202</v>
      </c>
    </row>
    <row r="659" spans="7:7" x14ac:dyDescent="0.25">
      <c r="G659" s="2">
        <v>45203</v>
      </c>
    </row>
    <row r="660" spans="7:7" x14ac:dyDescent="0.25">
      <c r="G660" s="2">
        <v>45204</v>
      </c>
    </row>
    <row r="661" spans="7:7" x14ac:dyDescent="0.25">
      <c r="G661" s="2">
        <v>45205</v>
      </c>
    </row>
    <row r="662" spans="7:7" x14ac:dyDescent="0.25">
      <c r="G662" s="2">
        <v>45206</v>
      </c>
    </row>
    <row r="663" spans="7:7" x14ac:dyDescent="0.25">
      <c r="G663" s="2">
        <v>45207</v>
      </c>
    </row>
    <row r="664" spans="7:7" x14ac:dyDescent="0.25">
      <c r="G664" s="2">
        <v>45208</v>
      </c>
    </row>
    <row r="665" spans="7:7" x14ac:dyDescent="0.25">
      <c r="G665" s="2">
        <v>45209</v>
      </c>
    </row>
    <row r="666" spans="7:7" x14ac:dyDescent="0.25">
      <c r="G666" s="2">
        <v>45210</v>
      </c>
    </row>
    <row r="667" spans="7:7" x14ac:dyDescent="0.25">
      <c r="G667" s="2">
        <v>45211</v>
      </c>
    </row>
    <row r="668" spans="7:7" x14ac:dyDescent="0.25">
      <c r="G668" s="2">
        <v>45212</v>
      </c>
    </row>
    <row r="669" spans="7:7" x14ac:dyDescent="0.25">
      <c r="G669" s="2">
        <v>45213</v>
      </c>
    </row>
    <row r="670" spans="7:7" x14ac:dyDescent="0.25">
      <c r="G670" s="2">
        <v>45214</v>
      </c>
    </row>
    <row r="671" spans="7:7" x14ac:dyDescent="0.25">
      <c r="G671" s="2">
        <v>45215</v>
      </c>
    </row>
    <row r="672" spans="7:7" x14ac:dyDescent="0.25">
      <c r="G672" s="2">
        <v>45216</v>
      </c>
    </row>
    <row r="673" spans="7:7" x14ac:dyDescent="0.25">
      <c r="G673" s="2">
        <v>45217</v>
      </c>
    </row>
    <row r="674" spans="7:7" x14ac:dyDescent="0.25">
      <c r="G674" s="2">
        <v>45218</v>
      </c>
    </row>
    <row r="675" spans="7:7" x14ac:dyDescent="0.25">
      <c r="G675" s="2">
        <v>45219</v>
      </c>
    </row>
    <row r="676" spans="7:7" x14ac:dyDescent="0.25">
      <c r="G676" s="2">
        <v>45220</v>
      </c>
    </row>
    <row r="677" spans="7:7" x14ac:dyDescent="0.25">
      <c r="G677" s="2">
        <v>45221</v>
      </c>
    </row>
    <row r="678" spans="7:7" x14ac:dyDescent="0.25">
      <c r="G678" s="2">
        <v>45222</v>
      </c>
    </row>
    <row r="679" spans="7:7" x14ac:dyDescent="0.25">
      <c r="G679" s="2">
        <v>45223</v>
      </c>
    </row>
    <row r="680" spans="7:7" x14ac:dyDescent="0.25">
      <c r="G680" s="2">
        <v>45224</v>
      </c>
    </row>
    <row r="681" spans="7:7" x14ac:dyDescent="0.25">
      <c r="G681" s="2">
        <v>45225</v>
      </c>
    </row>
    <row r="682" spans="7:7" x14ac:dyDescent="0.25">
      <c r="G682" s="2">
        <v>45226</v>
      </c>
    </row>
    <row r="683" spans="7:7" x14ac:dyDescent="0.25">
      <c r="G683" s="2">
        <v>45227</v>
      </c>
    </row>
    <row r="684" spans="7:7" x14ac:dyDescent="0.25">
      <c r="G684" s="2">
        <v>45228</v>
      </c>
    </row>
    <row r="685" spans="7:7" x14ac:dyDescent="0.25">
      <c r="G685" s="2">
        <v>45229</v>
      </c>
    </row>
    <row r="686" spans="7:7" x14ac:dyDescent="0.25">
      <c r="G686" s="2">
        <v>45230</v>
      </c>
    </row>
    <row r="687" spans="7:7" x14ac:dyDescent="0.25">
      <c r="G687" s="2">
        <v>45231</v>
      </c>
    </row>
    <row r="688" spans="7:7" x14ac:dyDescent="0.25">
      <c r="G688" s="2">
        <v>45232</v>
      </c>
    </row>
    <row r="689" spans="7:7" x14ac:dyDescent="0.25">
      <c r="G689" s="2">
        <v>45233</v>
      </c>
    </row>
    <row r="690" spans="7:7" x14ac:dyDescent="0.25">
      <c r="G690" s="2">
        <v>45234</v>
      </c>
    </row>
    <row r="691" spans="7:7" x14ac:dyDescent="0.25">
      <c r="G691" s="2">
        <v>45235</v>
      </c>
    </row>
    <row r="692" spans="7:7" x14ac:dyDescent="0.25">
      <c r="G692" s="2">
        <v>45236</v>
      </c>
    </row>
    <row r="693" spans="7:7" x14ac:dyDescent="0.25">
      <c r="G693" s="2">
        <v>45237</v>
      </c>
    </row>
    <row r="694" spans="7:7" x14ac:dyDescent="0.25">
      <c r="G694" s="2">
        <v>45238</v>
      </c>
    </row>
    <row r="695" spans="7:7" x14ac:dyDescent="0.25">
      <c r="G695" s="2">
        <v>45239</v>
      </c>
    </row>
    <row r="696" spans="7:7" x14ac:dyDescent="0.25">
      <c r="G696" s="2">
        <v>45240</v>
      </c>
    </row>
    <row r="697" spans="7:7" x14ac:dyDescent="0.25">
      <c r="G697" s="2">
        <v>45241</v>
      </c>
    </row>
    <row r="698" spans="7:7" x14ac:dyDescent="0.25">
      <c r="G698" s="2">
        <v>45242</v>
      </c>
    </row>
    <row r="699" spans="7:7" x14ac:dyDescent="0.25">
      <c r="G699" s="2">
        <v>45243</v>
      </c>
    </row>
    <row r="700" spans="7:7" x14ac:dyDescent="0.25">
      <c r="G700" s="2">
        <v>45244</v>
      </c>
    </row>
    <row r="701" spans="7:7" x14ac:dyDescent="0.25">
      <c r="G701" s="2">
        <v>45245</v>
      </c>
    </row>
    <row r="702" spans="7:7" x14ac:dyDescent="0.25">
      <c r="G702" s="2">
        <v>45246</v>
      </c>
    </row>
    <row r="703" spans="7:7" x14ac:dyDescent="0.25">
      <c r="G703" s="2">
        <v>45247</v>
      </c>
    </row>
    <row r="704" spans="7:7" x14ac:dyDescent="0.25">
      <c r="G704" s="2">
        <v>45248</v>
      </c>
    </row>
    <row r="705" spans="7:7" x14ac:dyDescent="0.25">
      <c r="G705" s="2">
        <v>45249</v>
      </c>
    </row>
    <row r="706" spans="7:7" x14ac:dyDescent="0.25">
      <c r="G706" s="2">
        <v>45250</v>
      </c>
    </row>
    <row r="707" spans="7:7" x14ac:dyDescent="0.25">
      <c r="G707" s="2">
        <v>45251</v>
      </c>
    </row>
    <row r="708" spans="7:7" x14ac:dyDescent="0.25">
      <c r="G708" s="2">
        <v>45252</v>
      </c>
    </row>
    <row r="709" spans="7:7" x14ac:dyDescent="0.25">
      <c r="G709" s="2">
        <v>45253</v>
      </c>
    </row>
    <row r="710" spans="7:7" x14ac:dyDescent="0.25">
      <c r="G710" s="2">
        <v>45254</v>
      </c>
    </row>
    <row r="711" spans="7:7" x14ac:dyDescent="0.25">
      <c r="G711" s="2">
        <v>45255</v>
      </c>
    </row>
    <row r="712" spans="7:7" x14ac:dyDescent="0.25">
      <c r="G712" s="2">
        <v>45256</v>
      </c>
    </row>
    <row r="713" spans="7:7" x14ac:dyDescent="0.25">
      <c r="G713" s="2">
        <v>45257</v>
      </c>
    </row>
    <row r="714" spans="7:7" x14ac:dyDescent="0.25">
      <c r="G714" s="2">
        <v>45258</v>
      </c>
    </row>
    <row r="715" spans="7:7" x14ac:dyDescent="0.25">
      <c r="G715" s="2">
        <v>45259</v>
      </c>
    </row>
    <row r="716" spans="7:7" x14ac:dyDescent="0.25">
      <c r="G716" s="2">
        <v>45260</v>
      </c>
    </row>
    <row r="717" spans="7:7" x14ac:dyDescent="0.25">
      <c r="G717" s="2">
        <v>45261</v>
      </c>
    </row>
    <row r="718" spans="7:7" x14ac:dyDescent="0.25">
      <c r="G718" s="2">
        <v>45262</v>
      </c>
    </row>
    <row r="719" spans="7:7" x14ac:dyDescent="0.25">
      <c r="G719" s="2">
        <v>45263</v>
      </c>
    </row>
    <row r="720" spans="7:7" x14ac:dyDescent="0.25">
      <c r="G720" s="2">
        <v>45264</v>
      </c>
    </row>
    <row r="721" spans="7:7" x14ac:dyDescent="0.25">
      <c r="G721" s="2">
        <v>45265</v>
      </c>
    </row>
    <row r="722" spans="7:7" x14ac:dyDescent="0.25">
      <c r="G722" s="2">
        <v>45266</v>
      </c>
    </row>
    <row r="723" spans="7:7" x14ac:dyDescent="0.25">
      <c r="G723" s="2">
        <v>45267</v>
      </c>
    </row>
    <row r="724" spans="7:7" x14ac:dyDescent="0.25">
      <c r="G724" s="2">
        <v>45268</v>
      </c>
    </row>
    <row r="725" spans="7:7" x14ac:dyDescent="0.25">
      <c r="G725" s="2">
        <v>45269</v>
      </c>
    </row>
    <row r="726" spans="7:7" x14ac:dyDescent="0.25">
      <c r="G726" s="2">
        <v>45270</v>
      </c>
    </row>
    <row r="727" spans="7:7" x14ac:dyDescent="0.25">
      <c r="G727" s="2">
        <v>45271</v>
      </c>
    </row>
    <row r="728" spans="7:7" x14ac:dyDescent="0.25">
      <c r="G728" s="2">
        <v>45272</v>
      </c>
    </row>
    <row r="729" spans="7:7" x14ac:dyDescent="0.25">
      <c r="G729" s="2">
        <v>45273</v>
      </c>
    </row>
    <row r="730" spans="7:7" x14ac:dyDescent="0.25">
      <c r="G730" s="2">
        <v>45274</v>
      </c>
    </row>
    <row r="731" spans="7:7" x14ac:dyDescent="0.25">
      <c r="G731" s="2">
        <v>45275</v>
      </c>
    </row>
    <row r="732" spans="7:7" x14ac:dyDescent="0.25">
      <c r="G732" s="2">
        <v>45276</v>
      </c>
    </row>
    <row r="733" spans="7:7" x14ac:dyDescent="0.25">
      <c r="G733" s="2">
        <v>45277</v>
      </c>
    </row>
    <row r="734" spans="7:7" x14ac:dyDescent="0.25">
      <c r="G734" s="2">
        <v>45278</v>
      </c>
    </row>
    <row r="735" spans="7:7" x14ac:dyDescent="0.25">
      <c r="G735" s="2">
        <v>45279</v>
      </c>
    </row>
    <row r="736" spans="7:7" x14ac:dyDescent="0.25">
      <c r="G736" s="2">
        <v>45280</v>
      </c>
    </row>
    <row r="737" spans="7:7" x14ac:dyDescent="0.25">
      <c r="G737" s="2">
        <v>45281</v>
      </c>
    </row>
    <row r="738" spans="7:7" x14ac:dyDescent="0.25">
      <c r="G738" s="2">
        <v>45282</v>
      </c>
    </row>
    <row r="739" spans="7:7" x14ac:dyDescent="0.25">
      <c r="G739" s="2">
        <v>45283</v>
      </c>
    </row>
    <row r="740" spans="7:7" x14ac:dyDescent="0.25">
      <c r="G740" s="2">
        <v>45284</v>
      </c>
    </row>
    <row r="741" spans="7:7" x14ac:dyDescent="0.25">
      <c r="G741" s="2">
        <v>45285</v>
      </c>
    </row>
    <row r="742" spans="7:7" x14ac:dyDescent="0.25">
      <c r="G742" s="2">
        <v>45286</v>
      </c>
    </row>
    <row r="743" spans="7:7" x14ac:dyDescent="0.25">
      <c r="G743" s="2">
        <v>45287</v>
      </c>
    </row>
    <row r="744" spans="7:7" x14ac:dyDescent="0.25">
      <c r="G744" s="2">
        <v>45288</v>
      </c>
    </row>
    <row r="745" spans="7:7" x14ac:dyDescent="0.25">
      <c r="G745" s="2">
        <v>45289</v>
      </c>
    </row>
    <row r="746" spans="7:7" x14ac:dyDescent="0.25">
      <c r="G746" s="2">
        <v>45290</v>
      </c>
    </row>
    <row r="747" spans="7:7" x14ac:dyDescent="0.25">
      <c r="G747" s="2">
        <v>45291</v>
      </c>
    </row>
    <row r="748" spans="7:7" x14ac:dyDescent="0.25">
      <c r="G748" s="2">
        <v>45292</v>
      </c>
    </row>
    <row r="749" spans="7:7" x14ac:dyDescent="0.25">
      <c r="G749" s="2">
        <v>45293</v>
      </c>
    </row>
    <row r="750" spans="7:7" x14ac:dyDescent="0.25">
      <c r="G750" s="2">
        <v>45294</v>
      </c>
    </row>
    <row r="751" spans="7:7" x14ac:dyDescent="0.25">
      <c r="G751" s="2">
        <v>45295</v>
      </c>
    </row>
    <row r="752" spans="7:7" x14ac:dyDescent="0.25">
      <c r="G752" s="2">
        <v>45296</v>
      </c>
    </row>
    <row r="753" spans="7:7" x14ac:dyDescent="0.25">
      <c r="G753" s="2">
        <v>45297</v>
      </c>
    </row>
    <row r="754" spans="7:7" x14ac:dyDescent="0.25">
      <c r="G754" s="2">
        <v>45298</v>
      </c>
    </row>
    <row r="755" spans="7:7" x14ac:dyDescent="0.25">
      <c r="G755" s="2">
        <v>45299</v>
      </c>
    </row>
    <row r="756" spans="7:7" x14ac:dyDescent="0.25">
      <c r="G756" s="2">
        <v>45300</v>
      </c>
    </row>
    <row r="757" spans="7:7" x14ac:dyDescent="0.25">
      <c r="G757" s="2">
        <v>45301</v>
      </c>
    </row>
    <row r="758" spans="7:7" x14ac:dyDescent="0.25">
      <c r="G758" s="2">
        <v>45302</v>
      </c>
    </row>
    <row r="759" spans="7:7" x14ac:dyDescent="0.25">
      <c r="G759" s="2">
        <v>45303</v>
      </c>
    </row>
    <row r="760" spans="7:7" x14ac:dyDescent="0.25">
      <c r="G760" s="2">
        <v>45304</v>
      </c>
    </row>
    <row r="761" spans="7:7" x14ac:dyDescent="0.25">
      <c r="G761" s="2">
        <v>45305</v>
      </c>
    </row>
    <row r="762" spans="7:7" x14ac:dyDescent="0.25">
      <c r="G762" s="2">
        <v>45306</v>
      </c>
    </row>
    <row r="763" spans="7:7" x14ac:dyDescent="0.25">
      <c r="G763" s="2">
        <v>45307</v>
      </c>
    </row>
    <row r="764" spans="7:7" x14ac:dyDescent="0.25">
      <c r="G764" s="2">
        <v>45308</v>
      </c>
    </row>
    <row r="765" spans="7:7" x14ac:dyDescent="0.25">
      <c r="G765" s="2">
        <v>45309</v>
      </c>
    </row>
    <row r="766" spans="7:7" x14ac:dyDescent="0.25">
      <c r="G766" s="2">
        <v>45310</v>
      </c>
    </row>
    <row r="767" spans="7:7" x14ac:dyDescent="0.25">
      <c r="G767" s="2">
        <v>45311</v>
      </c>
    </row>
    <row r="768" spans="7:7" x14ac:dyDescent="0.25">
      <c r="G768" s="2">
        <v>45312</v>
      </c>
    </row>
    <row r="769" spans="7:7" x14ac:dyDescent="0.25">
      <c r="G769" s="2">
        <v>45313</v>
      </c>
    </row>
    <row r="770" spans="7:7" x14ac:dyDescent="0.25">
      <c r="G770" s="2">
        <v>45314</v>
      </c>
    </row>
    <row r="771" spans="7:7" x14ac:dyDescent="0.25">
      <c r="G771" s="2">
        <v>45315</v>
      </c>
    </row>
    <row r="772" spans="7:7" x14ac:dyDescent="0.25">
      <c r="G772" s="2">
        <v>45316</v>
      </c>
    </row>
    <row r="773" spans="7:7" x14ac:dyDescent="0.25">
      <c r="G773" s="2">
        <v>45317</v>
      </c>
    </row>
    <row r="774" spans="7:7" x14ac:dyDescent="0.25">
      <c r="G774" s="2">
        <v>45318</v>
      </c>
    </row>
    <row r="775" spans="7:7" x14ac:dyDescent="0.25">
      <c r="G775" s="2">
        <v>45319</v>
      </c>
    </row>
    <row r="776" spans="7:7" x14ac:dyDescent="0.25">
      <c r="G776" s="2">
        <v>45320</v>
      </c>
    </row>
    <row r="777" spans="7:7" x14ac:dyDescent="0.25">
      <c r="G777" s="2">
        <v>45321</v>
      </c>
    </row>
    <row r="778" spans="7:7" x14ac:dyDescent="0.25">
      <c r="G778" s="2">
        <v>45322</v>
      </c>
    </row>
    <row r="779" spans="7:7" x14ac:dyDescent="0.25">
      <c r="G779" s="2">
        <v>45323</v>
      </c>
    </row>
    <row r="780" spans="7:7" x14ac:dyDescent="0.25">
      <c r="G780" s="2">
        <v>45324</v>
      </c>
    </row>
    <row r="781" spans="7:7" x14ac:dyDescent="0.25">
      <c r="G781" s="2">
        <v>45325</v>
      </c>
    </row>
    <row r="782" spans="7:7" x14ac:dyDescent="0.25">
      <c r="G782" s="2">
        <v>45326</v>
      </c>
    </row>
    <row r="783" spans="7:7" x14ac:dyDescent="0.25">
      <c r="G783" s="2">
        <v>45327</v>
      </c>
    </row>
    <row r="784" spans="7:7" x14ac:dyDescent="0.25">
      <c r="G784" s="2">
        <v>45328</v>
      </c>
    </row>
    <row r="785" spans="7:7" x14ac:dyDescent="0.25">
      <c r="G785" s="2">
        <v>45329</v>
      </c>
    </row>
    <row r="786" spans="7:7" x14ac:dyDescent="0.25">
      <c r="G786" s="2">
        <v>45330</v>
      </c>
    </row>
    <row r="787" spans="7:7" x14ac:dyDescent="0.25">
      <c r="G787" s="2">
        <v>45331</v>
      </c>
    </row>
    <row r="788" spans="7:7" x14ac:dyDescent="0.25">
      <c r="G788" s="2">
        <v>45332</v>
      </c>
    </row>
    <row r="789" spans="7:7" x14ac:dyDescent="0.25">
      <c r="G789" s="2">
        <v>45333</v>
      </c>
    </row>
    <row r="790" spans="7:7" x14ac:dyDescent="0.25">
      <c r="G790" s="2">
        <v>45334</v>
      </c>
    </row>
    <row r="791" spans="7:7" x14ac:dyDescent="0.25">
      <c r="G791" s="2">
        <v>45335</v>
      </c>
    </row>
    <row r="792" spans="7:7" x14ac:dyDescent="0.25">
      <c r="G792" s="2">
        <v>45336</v>
      </c>
    </row>
    <row r="793" spans="7:7" x14ac:dyDescent="0.25">
      <c r="G793" s="2">
        <v>45337</v>
      </c>
    </row>
    <row r="794" spans="7:7" x14ac:dyDescent="0.25">
      <c r="G794" s="2">
        <v>45338</v>
      </c>
    </row>
    <row r="795" spans="7:7" x14ac:dyDescent="0.25">
      <c r="G795" s="2">
        <v>45339</v>
      </c>
    </row>
    <row r="796" spans="7:7" x14ac:dyDescent="0.25">
      <c r="G796" s="2">
        <v>45340</v>
      </c>
    </row>
    <row r="797" spans="7:7" x14ac:dyDescent="0.25">
      <c r="G797" s="2">
        <v>45341</v>
      </c>
    </row>
    <row r="798" spans="7:7" x14ac:dyDescent="0.25">
      <c r="G798" s="2">
        <v>45342</v>
      </c>
    </row>
    <row r="799" spans="7:7" x14ac:dyDescent="0.25">
      <c r="G799" s="2">
        <v>45343</v>
      </c>
    </row>
    <row r="800" spans="7:7" x14ac:dyDescent="0.25">
      <c r="G800" s="2">
        <v>45344</v>
      </c>
    </row>
    <row r="801" spans="7:7" x14ac:dyDescent="0.25">
      <c r="G801" s="2">
        <v>45345</v>
      </c>
    </row>
    <row r="802" spans="7:7" x14ac:dyDescent="0.25">
      <c r="G802" s="2">
        <v>45346</v>
      </c>
    </row>
    <row r="803" spans="7:7" x14ac:dyDescent="0.25">
      <c r="G803" s="2">
        <v>45347</v>
      </c>
    </row>
    <row r="804" spans="7:7" x14ac:dyDescent="0.25">
      <c r="G804" s="2">
        <v>45348</v>
      </c>
    </row>
    <row r="805" spans="7:7" x14ac:dyDescent="0.25">
      <c r="G805" s="2">
        <v>45349</v>
      </c>
    </row>
    <row r="806" spans="7:7" x14ac:dyDescent="0.25">
      <c r="G806" s="2">
        <v>45350</v>
      </c>
    </row>
    <row r="807" spans="7:7" x14ac:dyDescent="0.25">
      <c r="G807" s="2">
        <v>45351</v>
      </c>
    </row>
    <row r="808" spans="7:7" x14ac:dyDescent="0.25">
      <c r="G808" s="2">
        <v>45352</v>
      </c>
    </row>
    <row r="809" spans="7:7" x14ac:dyDescent="0.25">
      <c r="G809" s="2">
        <v>45353</v>
      </c>
    </row>
    <row r="810" spans="7:7" x14ac:dyDescent="0.25">
      <c r="G810" s="2">
        <v>45354</v>
      </c>
    </row>
    <row r="811" spans="7:7" x14ac:dyDescent="0.25">
      <c r="G811" s="2">
        <v>45355</v>
      </c>
    </row>
    <row r="812" spans="7:7" x14ac:dyDescent="0.25">
      <c r="G812" s="2">
        <v>45356</v>
      </c>
    </row>
    <row r="813" spans="7:7" x14ac:dyDescent="0.25">
      <c r="G813" s="2">
        <v>45357</v>
      </c>
    </row>
    <row r="814" spans="7:7" x14ac:dyDescent="0.25">
      <c r="G814" s="2">
        <v>45358</v>
      </c>
    </row>
    <row r="815" spans="7:7" x14ac:dyDescent="0.25">
      <c r="G815" s="2">
        <v>45359</v>
      </c>
    </row>
    <row r="816" spans="7:7" x14ac:dyDescent="0.25">
      <c r="G816" s="2">
        <v>45360</v>
      </c>
    </row>
    <row r="817" spans="7:7" x14ac:dyDescent="0.25">
      <c r="G817" s="2">
        <v>45361</v>
      </c>
    </row>
    <row r="818" spans="7:7" x14ac:dyDescent="0.25">
      <c r="G818" s="2">
        <v>45362</v>
      </c>
    </row>
    <row r="819" spans="7:7" x14ac:dyDescent="0.25">
      <c r="G819" s="2">
        <v>45363</v>
      </c>
    </row>
    <row r="820" spans="7:7" x14ac:dyDescent="0.25">
      <c r="G820" s="2">
        <v>45364</v>
      </c>
    </row>
    <row r="821" spans="7:7" x14ac:dyDescent="0.25">
      <c r="G821" s="2">
        <v>45365</v>
      </c>
    </row>
    <row r="822" spans="7:7" x14ac:dyDescent="0.25">
      <c r="G822" s="2">
        <v>45366</v>
      </c>
    </row>
    <row r="823" spans="7:7" x14ac:dyDescent="0.25">
      <c r="G823" s="2">
        <v>45367</v>
      </c>
    </row>
    <row r="824" spans="7:7" x14ac:dyDescent="0.25">
      <c r="G824" s="2">
        <v>45368</v>
      </c>
    </row>
    <row r="825" spans="7:7" x14ac:dyDescent="0.25">
      <c r="G825" s="2">
        <v>45369</v>
      </c>
    </row>
    <row r="826" spans="7:7" x14ac:dyDescent="0.25">
      <c r="G826" s="2">
        <v>45370</v>
      </c>
    </row>
    <row r="827" spans="7:7" x14ac:dyDescent="0.25">
      <c r="G827" s="2">
        <v>45371</v>
      </c>
    </row>
    <row r="828" spans="7:7" x14ac:dyDescent="0.25">
      <c r="G828" s="2">
        <v>45372</v>
      </c>
    </row>
    <row r="829" spans="7:7" x14ac:dyDescent="0.25">
      <c r="G829" s="2">
        <v>45373</v>
      </c>
    </row>
    <row r="830" spans="7:7" x14ac:dyDescent="0.25">
      <c r="G830" s="2">
        <v>45374</v>
      </c>
    </row>
    <row r="831" spans="7:7" x14ac:dyDescent="0.25">
      <c r="G831" s="2">
        <v>45375</v>
      </c>
    </row>
    <row r="832" spans="7:7" x14ac:dyDescent="0.25">
      <c r="G832" s="2">
        <v>45376</v>
      </c>
    </row>
    <row r="833" spans="7:7" x14ac:dyDescent="0.25">
      <c r="G833" s="2">
        <v>45377</v>
      </c>
    </row>
    <row r="834" spans="7:7" x14ac:dyDescent="0.25">
      <c r="G834" s="2">
        <v>45378</v>
      </c>
    </row>
    <row r="835" spans="7:7" x14ac:dyDescent="0.25">
      <c r="G835" s="2">
        <v>45379</v>
      </c>
    </row>
    <row r="836" spans="7:7" x14ac:dyDescent="0.25">
      <c r="G836" s="2">
        <v>45380</v>
      </c>
    </row>
    <row r="837" spans="7:7" x14ac:dyDescent="0.25">
      <c r="G837" s="2">
        <v>45381</v>
      </c>
    </row>
    <row r="838" spans="7:7" x14ac:dyDescent="0.25">
      <c r="G838" s="2">
        <v>45382</v>
      </c>
    </row>
    <row r="839" spans="7:7" x14ac:dyDescent="0.25">
      <c r="G839" s="2">
        <v>45383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Inscriptions</vt:lpstr>
      <vt:lpstr>Finances</vt:lpstr>
      <vt:lpstr>Liste déroulante</vt:lpstr>
      <vt:lpstr>'Liste déroulante'!Décision</vt:lpstr>
      <vt:lpstr>'Liste déroulante'!Décisioncomité</vt:lpstr>
      <vt:lpstr>Décisioncomité</vt:lpstr>
      <vt:lpstr>'Liste déroulante'!Décisions</vt:lpstr>
      <vt:lpstr>Inscriptions</vt:lpstr>
      <vt:lpstr>Liste_bassins</vt:lpstr>
      <vt:lpstr>Liste_date</vt:lpstr>
      <vt:lpstr>Liste_demande</vt:lpstr>
      <vt:lpstr>Liste_heures</vt:lpstr>
      <vt:lpstr>Liste_Iso</vt:lpstr>
      <vt:lpstr>Liste_langue</vt:lpstr>
      <vt:lpstr>Liste_langues</vt:lpstr>
      <vt:lpstr>Liste_numéros</vt:lpstr>
      <vt:lpstr>Liste_profil</vt:lpstr>
      <vt:lpstr>Liste_RLS</vt:lpstr>
      <vt:lpstr>NumLigne</vt:lpstr>
      <vt:lpstr>Profil_Iso_Smaf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2022-07-04T18:04:06Z</cp:lastPrinted>
  <dcterms:created xsi:type="dcterms:W3CDTF">2022-06-19T12:47:56Z</dcterms:created>
  <dcterms:modified xsi:type="dcterms:W3CDTF">2022-09-12T16:35:53Z</dcterms:modified>
</cp:coreProperties>
</file>