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8_{C978A6AD-0D6C-4C8F-8810-BFCC35B49A15}" xr6:coauthVersionLast="47" xr6:coauthVersionMax="47" xr10:uidLastSave="{00000000-0000-0000-0000-000000000000}"/>
  <bookViews>
    <workbookView xWindow="-120" yWindow="-120" windowWidth="24240" windowHeight="13020" tabRatio="582" xr2:uid="{00000000-000D-0000-FFFF-FFFF00000000}"/>
  </bookViews>
  <sheets>
    <sheet name="réseaux tranchée" sheetId="3" r:id="rId1"/>
    <sheet name="Surfaces" sheetId="1" r:id="rId2"/>
    <sheet name="Conteneurs" sheetId="5" r:id="rId3"/>
    <sheet name="données fonctionnement" sheetId="4" r:id="rId4"/>
  </sheets>
  <definedNames>
    <definedName name="_xlnm._FilterDatabase" localSheetId="1" hidden="1">Surfaces!$A$1:$U$27</definedName>
    <definedName name="Diamètrecanalisation">'données fonctionnement'!$B$6:$B$16</definedName>
    <definedName name="ol">'données fonctionnement'!$B$5:$B$16</definedName>
    <definedName name="surface">'données fonctionnement'!$G$5:$G$16</definedName>
    <definedName name="terrassement">'données fonctionnement'!$K$5:$L$6</definedName>
    <definedName name="type">'données fonctionnement'!$K$5:$L$6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G12" i="3" l="1"/>
  <c r="G14" i="3" s="1"/>
  <c r="G13" i="3"/>
  <c r="G21" i="3"/>
  <c r="G26" i="3"/>
  <c r="G27" i="3"/>
  <c r="F12" i="3"/>
  <c r="F13" i="3"/>
  <c r="F14" i="3"/>
  <c r="F23" i="3" s="1"/>
  <c r="F28" i="3" s="1"/>
  <c r="F21" i="3"/>
  <c r="F26" i="3"/>
  <c r="F27" i="3"/>
  <c r="C26" i="3"/>
  <c r="C27" i="3" s="1"/>
  <c r="C21" i="3"/>
  <c r="C14" i="3"/>
  <c r="C23" i="3" s="1"/>
  <c r="C28" i="3" s="1"/>
  <c r="C13" i="3"/>
  <c r="C12" i="3"/>
  <c r="D12" i="3"/>
  <c r="D13" i="3"/>
  <c r="D14" i="3"/>
  <c r="D22" i="3" s="1"/>
  <c r="D21" i="3"/>
  <c r="D26" i="3"/>
  <c r="D27" i="3"/>
  <c r="E12" i="3"/>
  <c r="E13" i="3"/>
  <c r="E14" i="3"/>
  <c r="E22" i="3" s="1"/>
  <c r="E21" i="3"/>
  <c r="E26" i="3"/>
  <c r="E27" i="3"/>
  <c r="E53" i="3" s="1"/>
  <c r="A12" i="1"/>
  <c r="A13" i="1"/>
  <c r="I6" i="4"/>
  <c r="I7" i="4"/>
  <c r="I8" i="4"/>
  <c r="I9" i="4"/>
  <c r="I10" i="4"/>
  <c r="I11" i="4"/>
  <c r="I12" i="4"/>
  <c r="I13" i="4"/>
  <c r="I14" i="4"/>
  <c r="I15" i="4"/>
  <c r="I5" i="4"/>
  <c r="D9" i="1"/>
  <c r="C11" i="1" s="1"/>
  <c r="A11" i="1" s="1"/>
  <c r="H15" i="4"/>
  <c r="H14" i="4"/>
  <c r="H13" i="4"/>
  <c r="H12" i="4"/>
  <c r="H11" i="4"/>
  <c r="H10" i="4"/>
  <c r="H9" i="4"/>
  <c r="H8" i="4"/>
  <c r="H7" i="4"/>
  <c r="H6" i="4"/>
  <c r="H5" i="4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E56" i="3"/>
  <c r="G22" i="3" l="1"/>
  <c r="G23" i="3"/>
  <c r="G28" i="3" s="1"/>
  <c r="F32" i="3"/>
  <c r="F34" i="3" s="1"/>
  <c r="F22" i="3"/>
  <c r="C34" i="3"/>
  <c r="C33" i="3"/>
  <c r="C32" i="3"/>
  <c r="C22" i="3"/>
  <c r="D23" i="3"/>
  <c r="D28" i="3" s="1"/>
  <c r="E23" i="3"/>
  <c r="E28" i="3" s="1"/>
  <c r="E51" i="3" l="1"/>
  <c r="G32" i="3"/>
  <c r="G33" i="3" s="1"/>
  <c r="F33" i="3"/>
  <c r="D32" i="3"/>
  <c r="D34" i="3" s="1"/>
  <c r="E32" i="3"/>
  <c r="E33" i="3" s="1"/>
  <c r="E52" i="3"/>
  <c r="G34" i="3" l="1"/>
  <c r="E55" i="3" s="1"/>
  <c r="D33" i="3"/>
  <c r="E34" i="3"/>
  <c r="E54" i="3" l="1"/>
</calcChain>
</file>

<file path=xl/sharedStrings.xml><?xml version="1.0" encoding="utf-8"?>
<sst xmlns="http://schemas.openxmlformats.org/spreadsheetml/2006/main" count="168" uniqueCount="91">
  <si>
    <t>Numéro de regard amont</t>
  </si>
  <si>
    <t>Numéro de regard aval</t>
  </si>
  <si>
    <t>Profondeur fil d'eau amont (m)</t>
  </si>
  <si>
    <t>Profondeur fil d'eau aval (m)</t>
  </si>
  <si>
    <t>Profondeur amont tranchée (m)</t>
  </si>
  <si>
    <t>Profondeur aval tranchée (m)</t>
  </si>
  <si>
    <t>Profondeur moyenne tranchée (m)</t>
  </si>
  <si>
    <t>Caractéristique du réseaux</t>
  </si>
  <si>
    <t xml:space="preserve">Profondeur du projet </t>
  </si>
  <si>
    <t>Longueur (m)</t>
  </si>
  <si>
    <t>Terrassement</t>
  </si>
  <si>
    <t>Largeur de tranchée (m)</t>
  </si>
  <si>
    <t>Diamètre de canalisation (m)</t>
  </si>
  <si>
    <t>Surface blindage (m2)</t>
  </si>
  <si>
    <t>Volume de déblais (m3)</t>
  </si>
  <si>
    <t>Volume tuyau (m3)</t>
  </si>
  <si>
    <t>Lit de pose + couverture sable (m3)</t>
  </si>
  <si>
    <t>Réutilsation du déblais ( % )</t>
  </si>
  <si>
    <t>Matériaux de remblais</t>
  </si>
  <si>
    <t>Déblais réutilisé en remblais (m3)</t>
  </si>
  <si>
    <t>Déblais à évacuer (m3)</t>
  </si>
  <si>
    <t>Apport de remblais (m3)</t>
  </si>
  <si>
    <t xml:space="preserve">Volume </t>
  </si>
  <si>
    <t>R</t>
  </si>
  <si>
    <t>diamètre canalisation</t>
  </si>
  <si>
    <t>Résultats</t>
  </si>
  <si>
    <t xml:space="preserve"> Remblais tranchée (m3)</t>
  </si>
  <si>
    <t>Nombre de regards</t>
  </si>
  <si>
    <t xml:space="preserve">Volume des déblais </t>
  </si>
  <si>
    <t xml:space="preserve">Volume de sable </t>
  </si>
  <si>
    <t xml:space="preserve">Déblais à évacuer </t>
  </si>
  <si>
    <t xml:space="preserve">Apport de remblais GNT </t>
  </si>
  <si>
    <t>U</t>
  </si>
  <si>
    <t>mm</t>
  </si>
  <si>
    <t>m2</t>
  </si>
  <si>
    <t>m3</t>
  </si>
  <si>
    <t xml:space="preserve">Longueur de canalisation </t>
  </si>
  <si>
    <t>Surface de blindage</t>
  </si>
  <si>
    <t xml:space="preserve">Feuille de calcul pour les cubatures de tranchée de réseaux </t>
  </si>
  <si>
    <t>Feuille de calcul pour les surfaces projets et terrassement</t>
  </si>
  <si>
    <t>type de surface</t>
  </si>
  <si>
    <t>Espace vert</t>
  </si>
  <si>
    <t>Stationnement enrobé</t>
  </si>
  <si>
    <t>Trottoir béton désactivé</t>
  </si>
  <si>
    <t>Trottoir enrobé</t>
  </si>
  <si>
    <t>Trottoir stabilisé</t>
  </si>
  <si>
    <t>Voirie légère</t>
  </si>
  <si>
    <t>Voirie moyenne</t>
  </si>
  <si>
    <t>Voirie lourde</t>
  </si>
  <si>
    <t>Trottoir pavés</t>
  </si>
  <si>
    <t>Dalle béton</t>
  </si>
  <si>
    <t>LISTES</t>
  </si>
  <si>
    <t>STRUCTURES PAR TYPE DE SURFACE</t>
  </si>
  <si>
    <t>Composants</t>
  </si>
  <si>
    <t>Epaisseur (m)</t>
  </si>
  <si>
    <t xml:space="preserve">Epaisseur surface (m) </t>
  </si>
  <si>
    <t xml:space="preserve">Terre végétale </t>
  </si>
  <si>
    <t>GNT 0/80</t>
  </si>
  <si>
    <t>GNT 0/31,5</t>
  </si>
  <si>
    <t>Imprégniation</t>
  </si>
  <si>
    <t>Enrobé BB 0/10</t>
  </si>
  <si>
    <t>Stationnement dalles graviers</t>
  </si>
  <si>
    <t>Géotextile</t>
  </si>
  <si>
    <t>Dalle 50*50 + graviers 6/14</t>
  </si>
  <si>
    <t>Béton coulé</t>
  </si>
  <si>
    <t>Béton désactivé</t>
  </si>
  <si>
    <t>Enrobé BB 0/06</t>
  </si>
  <si>
    <t>Sable stabilisé 0/10</t>
  </si>
  <si>
    <t>Pavés 10*10</t>
  </si>
  <si>
    <t>Voirie légère enrobé</t>
  </si>
  <si>
    <t>Voirie moyenne enrobé</t>
  </si>
  <si>
    <t>Voirie lourde enrobé</t>
  </si>
  <si>
    <t>GB classe 3</t>
  </si>
  <si>
    <t>Accrochage</t>
  </si>
  <si>
    <t>Enrobé BB 0/20</t>
  </si>
  <si>
    <t xml:space="preserve">Grillage avertisseur </t>
  </si>
  <si>
    <t>ml</t>
  </si>
  <si>
    <t>Pleine masse</t>
  </si>
  <si>
    <t>Superficielle</t>
  </si>
  <si>
    <t>type de terrassement</t>
  </si>
  <si>
    <t>Nom du projet :</t>
  </si>
  <si>
    <t>Indice :</t>
  </si>
  <si>
    <t>Date :</t>
  </si>
  <si>
    <t>Feuille de calcul pour les terrassements de conteneurs</t>
  </si>
  <si>
    <t xml:space="preserve">Surface </t>
  </si>
  <si>
    <t xml:space="preserve">m² </t>
  </si>
  <si>
    <t>Dimension d'un conteneur</t>
  </si>
  <si>
    <t>Nombre de conteneurs</t>
  </si>
  <si>
    <t>Profondeur d'un conteneur</t>
  </si>
  <si>
    <t>Terrassement pleine masse (m3)</t>
  </si>
  <si>
    <t>Nature surface et hauteur (m)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</si>
</sst>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%"/>
    <numFmt numFmtId="165" formatCode="0.0"/>
    <numFmt numFmtId="166" formatCode="0.000"/>
    <numFmt numFmtId="167" formatCode="[$-F800]dddd\,\ mmmm\ dd\,\ yyyy"/>
  </numFmts>
  <fonts count="4" x14ac:knownFonts="1">
    <font>
      <sz val="11"/>
      <color rgb="FF000000"/>
      <name val="Calibri"/>
      <family val="2"/>
      <charset val="1"/>
    </font>
    <font>
      <sz val="10"/>
      <name val="Arial"/>
      <family val="2"/>
    </font>
    <font>
      <sz val="14"/>
      <color rgb="FF000000"/>
      <name val="Calibri"/>
      <family val="2"/>
    </font>
    <font>
      <sz val="11"/>
      <color rgb="FF000000"/>
      <name val="Calibri"/>
      <family val="2"/>
    </font>
  </fonts>
  <fills count="17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34998626667073579"/>
        <bgColor indexed="64"/>
      </patternFill>
    </fill>
  </fills>
  <borders count="27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9" fontId="1" fillId="0" borderId="0" applyBorder="0" applyAlignment="0" applyProtection="0"/>
  </cellStyleXfs>
  <cellXfs count="96">
    <xf numFmtId="0" fontId="0" fillId="0" borderId="0" xfId="0"/>
    <xf numFmtId="0" fontId="0" fillId="0" borderId="0" xfId="0" applyBorder="1"/>
    <xf numFmtId="0" fontId="0" fillId="0" borderId="1" xfId="0" applyBorder="1"/>
    <xf numFmtId="0" fontId="0" fillId="4" borderId="2" xfId="0" applyFill="1" applyBorder="1"/>
    <xf numFmtId="0" fontId="0" fillId="0" borderId="3" xfId="0" applyBorder="1" applyAlignment="1">
      <alignment horizontal="center" vertical="center"/>
    </xf>
    <xf numFmtId="2" fontId="0" fillId="0" borderId="3" xfId="0" applyNumberFormat="1" applyBorder="1" applyAlignment="1">
      <alignment horizontal="center"/>
    </xf>
    <xf numFmtId="2" fontId="0" fillId="0" borderId="3" xfId="0" applyNumberFormat="1" applyBorder="1" applyAlignment="1">
      <alignment horizontal="center" vertical="center"/>
    </xf>
    <xf numFmtId="2" fontId="0" fillId="0" borderId="4" xfId="0" applyNumberFormat="1" applyBorder="1" applyAlignment="1">
      <alignment horizontal="center" vertical="center"/>
    </xf>
    <xf numFmtId="0" fontId="0" fillId="4" borderId="5" xfId="0" applyFill="1" applyBorder="1" applyAlignment="1">
      <alignment horizontal="center"/>
    </xf>
    <xf numFmtId="0" fontId="0" fillId="5" borderId="6" xfId="0" applyFill="1" applyBorder="1" applyAlignment="1">
      <alignment horizontal="center" vertical="center"/>
    </xf>
    <xf numFmtId="0" fontId="0" fillId="5" borderId="6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2" fontId="1" fillId="0" borderId="3" xfId="1" applyNumberFormat="1" applyBorder="1" applyAlignment="1">
      <alignment horizontal="center" vertical="center"/>
    </xf>
    <xf numFmtId="0" fontId="0" fillId="5" borderId="7" xfId="0" applyFill="1" applyBorder="1" applyAlignment="1">
      <alignment horizontal="center"/>
    </xf>
    <xf numFmtId="166" fontId="0" fillId="0" borderId="4" xfId="0" applyNumberFormat="1" applyBorder="1" applyAlignment="1">
      <alignment horizontal="center" vertical="center"/>
    </xf>
    <xf numFmtId="2" fontId="0" fillId="0" borderId="4" xfId="0" applyNumberFormat="1" applyBorder="1" applyAlignment="1">
      <alignment horizontal="center"/>
    </xf>
    <xf numFmtId="164" fontId="1" fillId="0" borderId="3" xfId="1" applyNumberFormat="1" applyBorder="1" applyAlignment="1">
      <alignment horizontal="center"/>
    </xf>
    <xf numFmtId="165" fontId="0" fillId="0" borderId="3" xfId="0" applyNumberFormat="1" applyBorder="1" applyAlignment="1">
      <alignment horizontal="center" vertical="center"/>
    </xf>
    <xf numFmtId="0" fontId="0" fillId="0" borderId="8" xfId="0" applyBorder="1"/>
    <xf numFmtId="0" fontId="0" fillId="0" borderId="0" xfId="0" applyFill="1" applyBorder="1" applyAlignment="1">
      <alignment horizontal="center"/>
    </xf>
    <xf numFmtId="0" fontId="0" fillId="0" borderId="10" xfId="0" applyBorder="1"/>
    <xf numFmtId="0" fontId="0" fillId="7" borderId="11" xfId="0" applyFill="1" applyBorder="1" applyAlignment="1">
      <alignment horizontal="center"/>
    </xf>
    <xf numFmtId="166" fontId="0" fillId="7" borderId="11" xfId="0" applyNumberFormat="1" applyFill="1" applyBorder="1" applyAlignment="1">
      <alignment horizontal="center"/>
    </xf>
    <xf numFmtId="166" fontId="0" fillId="7" borderId="12" xfId="0" applyNumberFormat="1" applyFill="1" applyBorder="1" applyAlignment="1">
      <alignment horizontal="center"/>
    </xf>
    <xf numFmtId="0" fontId="0" fillId="0" borderId="13" xfId="0" applyBorder="1"/>
    <xf numFmtId="0" fontId="0" fillId="4" borderId="17" xfId="0" applyFill="1" applyBorder="1" applyAlignment="1">
      <alignment horizontal="center"/>
    </xf>
    <xf numFmtId="0" fontId="0" fillId="6" borderId="17" xfId="0" applyFill="1" applyBorder="1" applyAlignment="1">
      <alignment horizontal="center"/>
    </xf>
    <xf numFmtId="0" fontId="0" fillId="7" borderId="6" xfId="0" applyFill="1" applyBorder="1" applyAlignment="1">
      <alignment horizontal="center"/>
    </xf>
    <xf numFmtId="0" fontId="0" fillId="7" borderId="7" xfId="0" applyFill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2" fontId="0" fillId="0" borderId="13" xfId="0" applyNumberFormat="1" applyBorder="1" applyAlignment="1">
      <alignment horizontal="center"/>
    </xf>
    <xf numFmtId="2" fontId="0" fillId="11" borderId="17" xfId="0" applyNumberFormat="1" applyFill="1" applyBorder="1" applyAlignment="1">
      <alignment horizontal="center"/>
    </xf>
    <xf numFmtId="0" fontId="0" fillId="0" borderId="0" xfId="0" applyAlignment="1">
      <alignment horizontal="left"/>
    </xf>
    <xf numFmtId="1" fontId="0" fillId="0" borderId="0" xfId="0" applyNumberFormat="1" applyAlignment="1">
      <alignment horizontal="left"/>
    </xf>
    <xf numFmtId="0" fontId="0" fillId="0" borderId="17" xfId="0" applyBorder="1" applyAlignment="1">
      <alignment horizontal="left"/>
    </xf>
    <xf numFmtId="1" fontId="0" fillId="11" borderId="17" xfId="0" applyNumberFormat="1" applyFill="1" applyBorder="1" applyAlignment="1">
      <alignment horizontal="center"/>
    </xf>
    <xf numFmtId="2" fontId="0" fillId="0" borderId="8" xfId="0" applyNumberFormat="1" applyBorder="1" applyAlignment="1">
      <alignment horizontal="center"/>
    </xf>
    <xf numFmtId="2" fontId="0" fillId="0" borderId="15" xfId="0" applyNumberFormat="1" applyBorder="1" applyAlignment="1">
      <alignment horizontal="center"/>
    </xf>
    <xf numFmtId="0" fontId="0" fillId="13" borderId="17" xfId="0" applyFill="1" applyBorder="1" applyAlignment="1">
      <alignment horizontal="center"/>
    </xf>
    <xf numFmtId="0" fontId="0" fillId="14" borderId="5" xfId="0" applyFill="1" applyBorder="1"/>
    <xf numFmtId="0" fontId="0" fillId="14" borderId="6" xfId="0" applyFill="1" applyBorder="1"/>
    <xf numFmtId="0" fontId="0" fillId="14" borderId="8" xfId="0" applyFill="1" applyBorder="1"/>
    <xf numFmtId="165" fontId="0" fillId="14" borderId="6" xfId="0" applyNumberFormat="1" applyFill="1" applyBorder="1" applyAlignment="1">
      <alignment horizontal="center"/>
    </xf>
    <xf numFmtId="2" fontId="0" fillId="14" borderId="6" xfId="0" applyNumberFormat="1" applyFill="1" applyBorder="1" applyAlignment="1">
      <alignment horizontal="center"/>
    </xf>
    <xf numFmtId="2" fontId="0" fillId="14" borderId="7" xfId="0" applyNumberFormat="1" applyFill="1" applyBorder="1" applyAlignment="1">
      <alignment horizontal="center"/>
    </xf>
    <xf numFmtId="0" fontId="0" fillId="7" borderId="17" xfId="0" applyFill="1" applyBorder="1" applyAlignment="1">
      <alignment horizontal="center"/>
    </xf>
    <xf numFmtId="0" fontId="0" fillId="7" borderId="21" xfId="0" applyFill="1" applyBorder="1"/>
    <xf numFmtId="0" fontId="0" fillId="7" borderId="5" xfId="0" applyFill="1" applyBorder="1" applyAlignment="1">
      <alignment horizontal="center"/>
    </xf>
    <xf numFmtId="0" fontId="0" fillId="7" borderId="16" xfId="0" applyFill="1" applyBorder="1" applyAlignment="1">
      <alignment horizontal="center"/>
    </xf>
    <xf numFmtId="0" fontId="0" fillId="7" borderId="16" xfId="0" applyFill="1" applyBorder="1"/>
    <xf numFmtId="0" fontId="0" fillId="7" borderId="8" xfId="0" applyFill="1" applyBorder="1" applyAlignment="1">
      <alignment horizontal="center"/>
    </xf>
    <xf numFmtId="0" fontId="0" fillId="7" borderId="22" xfId="0" applyFill="1" applyBorder="1"/>
    <xf numFmtId="0" fontId="2" fillId="3" borderId="18" xfId="0" applyFont="1" applyFill="1" applyBorder="1" applyAlignment="1">
      <alignment horizontal="center"/>
    </xf>
    <xf numFmtId="0" fontId="2" fillId="3" borderId="19" xfId="0" applyFont="1" applyFill="1" applyBorder="1" applyAlignment="1">
      <alignment horizontal="center"/>
    </xf>
    <xf numFmtId="0" fontId="2" fillId="3" borderId="20" xfId="0" applyFont="1" applyFill="1" applyBorder="1" applyAlignment="1">
      <alignment horizontal="center"/>
    </xf>
    <xf numFmtId="0" fontId="0" fillId="7" borderId="14" xfId="0" applyFill="1" applyBorder="1" applyAlignment="1">
      <alignment horizontal="center" vertical="center"/>
    </xf>
    <xf numFmtId="0" fontId="0" fillId="7" borderId="8" xfId="0" applyFill="1" applyBorder="1" applyAlignment="1">
      <alignment horizontal="center" vertical="center"/>
    </xf>
    <xf numFmtId="0" fontId="0" fillId="7" borderId="15" xfId="0" applyFill="1" applyBorder="1" applyAlignment="1">
      <alignment horizontal="center" vertical="center"/>
    </xf>
    <xf numFmtId="0" fontId="0" fillId="7" borderId="23" xfId="0" applyFill="1" applyBorder="1" applyAlignment="1">
      <alignment horizontal="center" vertical="center"/>
    </xf>
    <xf numFmtId="0" fontId="0" fillId="7" borderId="24" xfId="0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0" fillId="8" borderId="18" xfId="0" applyFill="1" applyBorder="1" applyAlignment="1">
      <alignment horizontal="center"/>
    </xf>
    <xf numFmtId="0" fontId="0" fillId="8" borderId="20" xfId="0" applyFill="1" applyBorder="1" applyAlignment="1">
      <alignment horizontal="center"/>
    </xf>
    <xf numFmtId="0" fontId="0" fillId="12" borderId="18" xfId="0" applyFill="1" applyBorder="1" applyAlignment="1">
      <alignment horizontal="center"/>
    </xf>
    <xf numFmtId="0" fontId="0" fillId="12" borderId="19" xfId="0" applyFill="1" applyBorder="1" applyAlignment="1">
      <alignment horizontal="center"/>
    </xf>
    <xf numFmtId="0" fontId="0" fillId="12" borderId="20" xfId="0" applyFill="1" applyBorder="1" applyAlignment="1">
      <alignment horizontal="center"/>
    </xf>
    <xf numFmtId="167" fontId="0" fillId="12" borderId="18" xfId="0" applyNumberFormat="1" applyFill="1" applyBorder="1" applyAlignment="1">
      <alignment horizontal="center"/>
    </xf>
    <xf numFmtId="167" fontId="0" fillId="12" borderId="19" xfId="0" applyNumberFormat="1" applyFill="1" applyBorder="1" applyAlignment="1">
      <alignment horizontal="center"/>
    </xf>
    <xf numFmtId="167" fontId="0" fillId="12" borderId="20" xfId="0" applyNumberFormat="1" applyFill="1" applyBorder="1" applyAlignment="1">
      <alignment horizontal="center"/>
    </xf>
    <xf numFmtId="2" fontId="0" fillId="15" borderId="18" xfId="0" applyNumberFormat="1" applyFill="1" applyBorder="1" applyAlignment="1">
      <alignment horizontal="center"/>
    </xf>
    <xf numFmtId="2" fontId="0" fillId="15" borderId="20" xfId="0" applyNumberFormat="1" applyFill="1" applyBorder="1" applyAlignment="1">
      <alignment horizontal="center"/>
    </xf>
    <xf numFmtId="0" fontId="0" fillId="9" borderId="18" xfId="0" applyFill="1" applyBorder="1" applyAlignment="1">
      <alignment horizontal="center"/>
    </xf>
    <xf numFmtId="0" fontId="0" fillId="9" borderId="19" xfId="0" applyFill="1" applyBorder="1" applyAlignment="1">
      <alignment horizontal="center"/>
    </xf>
    <xf numFmtId="0" fontId="0" fillId="9" borderId="20" xfId="0" applyFill="1" applyBorder="1" applyAlignment="1">
      <alignment horizontal="center"/>
    </xf>
    <xf numFmtId="0" fontId="0" fillId="6" borderId="9" xfId="0" applyFill="1" applyBorder="1" applyAlignment="1">
      <alignment horizontal="center"/>
    </xf>
    <xf numFmtId="0" fontId="0" fillId="6" borderId="2" xfId="0" applyFill="1" applyBorder="1" applyAlignment="1">
      <alignment horizontal="center"/>
    </xf>
    <xf numFmtId="0" fontId="0" fillId="7" borderId="18" xfId="0" applyFill="1" applyBorder="1" applyAlignment="1">
      <alignment horizontal="center"/>
    </xf>
    <xf numFmtId="0" fontId="0" fillId="7" borderId="19" xfId="0" applyFill="1" applyBorder="1" applyAlignment="1">
      <alignment horizontal="center"/>
    </xf>
    <xf numFmtId="0" fontId="0" fillId="7" borderId="20" xfId="0" applyFill="1" applyBorder="1" applyAlignment="1">
      <alignment horizontal="center"/>
    </xf>
    <xf numFmtId="0" fontId="0" fillId="6" borderId="18" xfId="0" applyFill="1" applyBorder="1" applyAlignment="1">
      <alignment horizontal="center"/>
    </xf>
    <xf numFmtId="0" fontId="0" fillId="6" borderId="20" xfId="0" applyFill="1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18" xfId="0" applyFill="1" applyBorder="1" applyAlignment="1">
      <alignment horizontal="center"/>
    </xf>
    <xf numFmtId="0" fontId="0" fillId="0" borderId="20" xfId="0" applyFill="1" applyBorder="1" applyAlignment="1">
      <alignment horizontal="center"/>
    </xf>
    <xf numFmtId="2" fontId="0" fillId="0" borderId="18" xfId="0" applyNumberFormat="1" applyFill="1" applyBorder="1" applyAlignment="1">
      <alignment horizontal="center"/>
    </xf>
    <xf numFmtId="2" fontId="0" fillId="0" borderId="20" xfId="0" applyNumberFormat="1" applyFill="1" applyBorder="1" applyAlignment="1">
      <alignment horizontal="center"/>
    </xf>
    <xf numFmtId="0" fontId="0" fillId="10" borderId="18" xfId="0" applyFill="1" applyBorder="1" applyAlignment="1">
      <alignment horizontal="center"/>
    </xf>
    <xf numFmtId="0" fontId="0" fillId="10" borderId="20" xfId="0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2" fontId="0" fillId="0" borderId="0" xfId="0" applyNumberFormat="1" applyFill="1" applyBorder="1" applyAlignment="1">
      <alignment horizontal="center"/>
    </xf>
    <xf numFmtId="2" fontId="0" fillId="0" borderId="1" xfId="0" applyNumberFormat="1" applyFill="1" applyBorder="1" applyAlignment="1">
      <alignment horizontal="center"/>
    </xf>
    <xf numFmtId="0" fontId="0" fillId="16" borderId="14" xfId="0" applyFill="1" applyBorder="1"/>
    <xf numFmtId="0" fontId="0" fillId="16" borderId="8" xfId="0" applyFill="1" applyBorder="1"/>
    <xf numFmtId="0" fontId="0" fillId="16" borderId="15" xfId="0" applyFill="1" applyBorder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1247775</xdr:colOff>
          <xdr:row>5</xdr:row>
          <xdr:rowOff>66675</xdr:rowOff>
        </xdr:from>
        <xdr:to>
          <xdr:col>2</xdr:col>
          <xdr:colOff>552450</xdr:colOff>
          <xdr:row>5</xdr:row>
          <xdr:rowOff>457200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 regard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209550</xdr:colOff>
          <xdr:row>4</xdr:row>
          <xdr:rowOff>142875</xdr:rowOff>
        </xdr:from>
        <xdr:to>
          <xdr:col>3</xdr:col>
          <xdr:colOff>361950</xdr:colOff>
          <xdr:row>6</xdr:row>
          <xdr:rowOff>152400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Calcul de la structure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/>
  <dimension ref="A1:U56"/>
  <sheetViews>
    <sheetView tabSelected="1" zoomScale="85" zoomScaleNormal="85" workbookViewId="0">
      <selection activeCell="C7" sqref="C7:D7"/>
    </sheetView>
  </sheetViews>
  <sheetFormatPr baseColWidth="10" defaultColWidth="8.5703125" defaultRowHeight="15" x14ac:dyDescent="0.25"/>
  <cols>
    <col min="2" max="2" width="33.140625" customWidth="1"/>
    <col min="4" max="4" width="9.140625" customWidth="1"/>
    <col min="5" max="5" width="9.28515625" bestFit="1" customWidth="1"/>
  </cols>
  <sheetData>
    <row r="1" spans="1:21" ht="19.5" thickBot="1" x14ac:dyDescent="0.35">
      <c r="A1" s="53" t="s">
        <v>38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5"/>
    </row>
    <row r="2" spans="1:21" ht="15.75" thickBot="1" x14ac:dyDescent="0.3">
      <c r="A2" s="62" t="s">
        <v>80</v>
      </c>
      <c r="B2" s="63"/>
      <c r="C2" s="64"/>
      <c r="D2" s="65"/>
      <c r="E2" s="65"/>
      <c r="F2" s="65"/>
      <c r="G2" s="66"/>
    </row>
    <row r="3" spans="1:21" ht="15.75" thickBot="1" x14ac:dyDescent="0.3">
      <c r="A3" s="62" t="s">
        <v>81</v>
      </c>
      <c r="B3" s="63"/>
      <c r="C3" s="64"/>
      <c r="D3" s="65"/>
      <c r="E3" s="65"/>
      <c r="F3" s="65"/>
      <c r="G3" s="66"/>
    </row>
    <row r="4" spans="1:21" ht="15.75" thickBot="1" x14ac:dyDescent="0.3">
      <c r="A4" s="62" t="s">
        <v>82</v>
      </c>
      <c r="B4" s="63"/>
      <c r="C4" s="67"/>
      <c r="D4" s="68"/>
      <c r="E4" s="68"/>
      <c r="F4" s="68"/>
      <c r="G4" s="69"/>
    </row>
    <row r="5" spans="1:21" x14ac:dyDescent="0.25">
      <c r="C5" s="61"/>
      <c r="D5" s="61"/>
      <c r="E5" s="61"/>
      <c r="F5" s="1"/>
    </row>
    <row r="6" spans="1:21" ht="51" customHeight="1" thickBot="1" x14ac:dyDescent="0.3"/>
    <row r="7" spans="1:21" x14ac:dyDescent="0.25">
      <c r="B7" s="8" t="s">
        <v>8</v>
      </c>
      <c r="C7" s="8"/>
      <c r="D7" s="3"/>
      <c r="E7" s="3"/>
      <c r="F7" s="3"/>
      <c r="G7" s="3"/>
      <c r="H7" s="93"/>
    </row>
    <row r="8" spans="1:21" ht="24.6" customHeight="1" x14ac:dyDescent="0.25">
      <c r="B8" s="9" t="s">
        <v>0</v>
      </c>
      <c r="C8" s="4" t="s">
        <v>23</v>
      </c>
      <c r="D8" s="4" t="s">
        <v>23</v>
      </c>
      <c r="E8" s="4" t="s">
        <v>23</v>
      </c>
      <c r="F8" s="4" t="s">
        <v>23</v>
      </c>
      <c r="G8" s="4" t="s">
        <v>23</v>
      </c>
      <c r="H8" s="94"/>
    </row>
    <row r="9" spans="1:21" ht="25.9" customHeight="1" x14ac:dyDescent="0.25">
      <c r="B9" s="9" t="s">
        <v>1</v>
      </c>
      <c r="C9" s="4" t="s">
        <v>23</v>
      </c>
      <c r="D9" s="4" t="s">
        <v>23</v>
      </c>
      <c r="E9" s="4" t="s">
        <v>23</v>
      </c>
      <c r="F9" s="4" t="s">
        <v>23</v>
      </c>
      <c r="G9" s="4" t="s">
        <v>23</v>
      </c>
      <c r="H9" s="94"/>
    </row>
    <row r="10" spans="1:21" x14ac:dyDescent="0.25">
      <c r="B10" s="10" t="s">
        <v>2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94"/>
    </row>
    <row r="11" spans="1:21" x14ac:dyDescent="0.25">
      <c r="B11" s="10" t="s">
        <v>3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94"/>
    </row>
    <row r="12" spans="1:21" x14ac:dyDescent="0.25">
      <c r="B12" s="11" t="s">
        <v>4</v>
      </c>
      <c r="C12" s="6">
        <f>C10</f>
        <v>0</v>
      </c>
      <c r="D12" s="6">
        <f>D10</f>
        <v>0</v>
      </c>
      <c r="E12" s="6">
        <f>E10</f>
        <v>0</v>
      </c>
      <c r="F12" s="6">
        <f>F10</f>
        <v>0</v>
      </c>
      <c r="G12" s="6">
        <f>G10</f>
        <v>0</v>
      </c>
      <c r="H12" s="94"/>
    </row>
    <row r="13" spans="1:21" x14ac:dyDescent="0.25">
      <c r="B13" s="11" t="s">
        <v>5</v>
      </c>
      <c r="C13" s="6">
        <f>C11</f>
        <v>0</v>
      </c>
      <c r="D13" s="6">
        <f>D11</f>
        <v>0</v>
      </c>
      <c r="E13" s="6">
        <f>E11</f>
        <v>0</v>
      </c>
      <c r="F13" s="6">
        <f>F11</f>
        <v>0</v>
      </c>
      <c r="G13" s="6">
        <f>G11</f>
        <v>0</v>
      </c>
      <c r="H13" s="94"/>
    </row>
    <row r="14" spans="1:21" ht="15.75" thickBot="1" x14ac:dyDescent="0.3">
      <c r="B14" s="12" t="s">
        <v>6</v>
      </c>
      <c r="C14" s="7">
        <f>AVERAGE(C12,C13)</f>
        <v>0</v>
      </c>
      <c r="D14" s="7">
        <f>AVERAGE(D12,D13)</f>
        <v>0</v>
      </c>
      <c r="E14" s="7">
        <f>AVERAGE(E12,E13)</f>
        <v>0</v>
      </c>
      <c r="F14" s="7">
        <f>AVERAGE(F12,F13)</f>
        <v>0</v>
      </c>
      <c r="G14" s="7">
        <f>AVERAGE(G12,G13)</f>
        <v>0</v>
      </c>
      <c r="H14" s="94"/>
    </row>
    <row r="15" spans="1:21" ht="30.6" customHeight="1" thickBot="1" x14ac:dyDescent="0.3">
      <c r="B15" s="19"/>
      <c r="C15" s="2"/>
      <c r="D15" s="2"/>
      <c r="E15" s="2"/>
      <c r="F15" s="2"/>
      <c r="G15" s="2"/>
      <c r="H15" s="94"/>
    </row>
    <row r="16" spans="1:21" x14ac:dyDescent="0.25">
      <c r="B16" s="8" t="s">
        <v>7</v>
      </c>
      <c r="C16" s="3"/>
      <c r="D16" s="3"/>
      <c r="E16" s="3"/>
      <c r="F16" s="3"/>
      <c r="G16" s="3"/>
      <c r="H16" s="94"/>
    </row>
    <row r="17" spans="2:8" x14ac:dyDescent="0.25">
      <c r="B17" s="10" t="s">
        <v>9</v>
      </c>
      <c r="C17" s="13">
        <v>0</v>
      </c>
      <c r="D17" s="13">
        <v>0</v>
      </c>
      <c r="E17" s="13">
        <v>0</v>
      </c>
      <c r="F17" s="13">
        <v>0</v>
      </c>
      <c r="G17" s="13">
        <v>0</v>
      </c>
      <c r="H17" s="94"/>
    </row>
    <row r="18" spans="2:8" ht="15.75" thickBot="1" x14ac:dyDescent="0.3">
      <c r="B18" s="14" t="s">
        <v>12</v>
      </c>
      <c r="C18" s="15">
        <v>0</v>
      </c>
      <c r="D18" s="15">
        <v>0</v>
      </c>
      <c r="E18" s="15">
        <v>0</v>
      </c>
      <c r="F18" s="15">
        <v>0</v>
      </c>
      <c r="G18" s="15">
        <v>0</v>
      </c>
      <c r="H18" s="94"/>
    </row>
    <row r="19" spans="2:8" ht="28.9" customHeight="1" thickBot="1" x14ac:dyDescent="0.3">
      <c r="B19" s="19"/>
      <c r="C19" s="2"/>
      <c r="D19" s="2"/>
      <c r="E19" s="2"/>
      <c r="F19" s="2"/>
      <c r="G19" s="2"/>
      <c r="H19" s="94"/>
    </row>
    <row r="20" spans="2:8" x14ac:dyDescent="0.25">
      <c r="B20" s="8" t="s">
        <v>10</v>
      </c>
      <c r="C20" s="3"/>
      <c r="D20" s="3"/>
      <c r="E20" s="3"/>
      <c r="F20" s="3"/>
      <c r="G20" s="3"/>
      <c r="H20" s="94"/>
    </row>
    <row r="21" spans="2:8" x14ac:dyDescent="0.25">
      <c r="B21" s="11" t="s">
        <v>11</v>
      </c>
      <c r="C21" s="13">
        <f>C18+ (0.2)+ (2*0.3)</f>
        <v>0.8</v>
      </c>
      <c r="D21" s="13">
        <f>D18+ (0.2)+ (2*0.3)</f>
        <v>0.8</v>
      </c>
      <c r="E21" s="13">
        <f>E18+ (0.2)+ (2*0.3)</f>
        <v>0.8</v>
      </c>
      <c r="F21" s="13">
        <f>F18+ (0.2)+ (2*0.3)</f>
        <v>0.8</v>
      </c>
      <c r="G21" s="13">
        <f>G18+ (0.2)+ (2*0.3)</f>
        <v>0.8</v>
      </c>
      <c r="H21" s="94"/>
    </row>
    <row r="22" spans="2:8" x14ac:dyDescent="0.25">
      <c r="B22" s="11" t="s">
        <v>13</v>
      </c>
      <c r="C22" s="13">
        <f>C14*C17</f>
        <v>0</v>
      </c>
      <c r="D22" s="13">
        <f>D14*D17</f>
        <v>0</v>
      </c>
      <c r="E22" s="13">
        <f>E14*E17</f>
        <v>0</v>
      </c>
      <c r="F22" s="13">
        <f>F14*F17</f>
        <v>0</v>
      </c>
      <c r="G22" s="13">
        <f>G14*G17</f>
        <v>0</v>
      </c>
      <c r="H22" s="94"/>
    </row>
    <row r="23" spans="2:8" ht="15.75" thickBot="1" x14ac:dyDescent="0.3">
      <c r="B23" s="12" t="s">
        <v>14</v>
      </c>
      <c r="C23" s="16">
        <f>C14*C17*C21</f>
        <v>0</v>
      </c>
      <c r="D23" s="16">
        <f>D14*D17*D21</f>
        <v>0</v>
      </c>
      <c r="E23" s="16">
        <f>E14*E17*E21</f>
        <v>0</v>
      </c>
      <c r="F23" s="16">
        <f>F14*F17*F21</f>
        <v>0</v>
      </c>
      <c r="G23" s="16">
        <f>G14*G17*G21</f>
        <v>0</v>
      </c>
      <c r="H23" s="94"/>
    </row>
    <row r="24" spans="2:8" ht="28.9" customHeight="1" thickBot="1" x14ac:dyDescent="0.3">
      <c r="B24" s="19"/>
      <c r="C24" s="2"/>
      <c r="D24" s="2"/>
      <c r="E24" s="2"/>
      <c r="F24" s="2"/>
      <c r="G24" s="2"/>
      <c r="H24" s="94"/>
    </row>
    <row r="25" spans="2:8" x14ac:dyDescent="0.25">
      <c r="B25" s="8" t="s">
        <v>22</v>
      </c>
      <c r="C25" s="3"/>
      <c r="D25" s="3"/>
      <c r="E25" s="3"/>
      <c r="F25" s="3"/>
      <c r="G25" s="3"/>
      <c r="H25" s="94"/>
    </row>
    <row r="26" spans="2:8" x14ac:dyDescent="0.25">
      <c r="B26" s="11" t="s">
        <v>15</v>
      </c>
      <c r="C26" s="13">
        <f>((( (C18/2)^2)*PI()))*(C17)</f>
        <v>0</v>
      </c>
      <c r="D26" s="13">
        <f>((( (D18/2)^2)*PI()))*(D17)</f>
        <v>0</v>
      </c>
      <c r="E26" s="13">
        <f>((( (E18/2)^2)*PI()))*(E17)</f>
        <v>0</v>
      </c>
      <c r="F26" s="13">
        <f>((( (F18/2)^2)*PI()))*(F17)</f>
        <v>0</v>
      </c>
      <c r="G26" s="13">
        <f>((( (G18/2)^2)*PI()))*(G17)</f>
        <v>0</v>
      </c>
      <c r="H26" s="94"/>
    </row>
    <row r="27" spans="2:8" x14ac:dyDescent="0.25">
      <c r="B27" s="11" t="s">
        <v>16</v>
      </c>
      <c r="C27" s="5">
        <f>((0.2+C18)*C17)-C26</f>
        <v>0</v>
      </c>
      <c r="D27" s="5">
        <f>((0.2+D18)*D17)-D26</f>
        <v>0</v>
      </c>
      <c r="E27" s="5">
        <f>((0.2+E18)*E17)-E26</f>
        <v>0</v>
      </c>
      <c r="F27" s="5">
        <f>((0.2+F18)*F17)-F26</f>
        <v>0</v>
      </c>
      <c r="G27" s="5">
        <f>((0.2+G18)*G17)-G26</f>
        <v>0</v>
      </c>
      <c r="H27" s="94"/>
    </row>
    <row r="28" spans="2:8" ht="15.75" thickBot="1" x14ac:dyDescent="0.3">
      <c r="B28" s="12" t="s">
        <v>26</v>
      </c>
      <c r="C28" s="16">
        <f>(C23-C27)</f>
        <v>0</v>
      </c>
      <c r="D28" s="16">
        <f>(D23-D27)</f>
        <v>0</v>
      </c>
      <c r="E28" s="16">
        <f>(E23-E27)</f>
        <v>0</v>
      </c>
      <c r="F28" s="16">
        <f>(F23-F27)</f>
        <v>0</v>
      </c>
      <c r="G28" s="16">
        <f>(G23-G27)</f>
        <v>0</v>
      </c>
      <c r="H28" s="94"/>
    </row>
    <row r="29" spans="2:8" ht="30.6" customHeight="1" thickBot="1" x14ac:dyDescent="0.3">
      <c r="B29" s="19"/>
      <c r="C29" s="2"/>
      <c r="D29" s="2"/>
      <c r="E29" s="2"/>
      <c r="F29" s="2"/>
      <c r="G29" s="2"/>
      <c r="H29" s="94"/>
    </row>
    <row r="30" spans="2:8" x14ac:dyDescent="0.25">
      <c r="B30" s="8" t="s">
        <v>18</v>
      </c>
      <c r="C30" s="3"/>
      <c r="D30" s="3"/>
      <c r="E30" s="3"/>
      <c r="F30" s="3"/>
      <c r="G30" s="3"/>
      <c r="H30" s="94"/>
    </row>
    <row r="31" spans="2:8" x14ac:dyDescent="0.25">
      <c r="B31" s="10" t="s">
        <v>17</v>
      </c>
      <c r="C31" s="17">
        <v>0</v>
      </c>
      <c r="D31" s="17">
        <v>0</v>
      </c>
      <c r="E31" s="17">
        <v>0</v>
      </c>
      <c r="F31" s="17">
        <v>0</v>
      </c>
      <c r="G31" s="17">
        <v>0</v>
      </c>
      <c r="H31" s="94"/>
    </row>
    <row r="32" spans="2:8" x14ac:dyDescent="0.25">
      <c r="B32" s="11" t="s">
        <v>19</v>
      </c>
      <c r="C32" s="18">
        <f>(C28*C31)</f>
        <v>0</v>
      </c>
      <c r="D32" s="18">
        <f>(D28*D31)</f>
        <v>0</v>
      </c>
      <c r="E32" s="18">
        <f>(E28*E31)</f>
        <v>0</v>
      </c>
      <c r="F32" s="18">
        <f>(F28*F31)</f>
        <v>0</v>
      </c>
      <c r="G32" s="18">
        <f>(G28*G31)</f>
        <v>0</v>
      </c>
      <c r="H32" s="94"/>
    </row>
    <row r="33" spans="2:21" x14ac:dyDescent="0.25">
      <c r="B33" s="11" t="s">
        <v>20</v>
      </c>
      <c r="C33" s="5">
        <f>(C28-C32)</f>
        <v>0</v>
      </c>
      <c r="D33" s="5">
        <f>(D28-D32)</f>
        <v>0</v>
      </c>
      <c r="E33" s="5">
        <f>(E28-E32)</f>
        <v>0</v>
      </c>
      <c r="F33" s="5">
        <f>(F28-F32)</f>
        <v>0</v>
      </c>
      <c r="G33" s="5">
        <f>(G28-G32)</f>
        <v>0</v>
      </c>
      <c r="H33" s="94"/>
    </row>
    <row r="34" spans="2:21" ht="15.75" thickBot="1" x14ac:dyDescent="0.3">
      <c r="B34" s="12" t="s">
        <v>21</v>
      </c>
      <c r="C34" s="7">
        <f>(C28-C32)</f>
        <v>0</v>
      </c>
      <c r="D34" s="7">
        <f>(D28-D32)</f>
        <v>0</v>
      </c>
      <c r="E34" s="7">
        <f>(E28-E32)</f>
        <v>0</v>
      </c>
      <c r="F34" s="7">
        <f>(F28-F32)</f>
        <v>0</v>
      </c>
      <c r="G34" s="7">
        <f>(G28-G32)</f>
        <v>0</v>
      </c>
      <c r="H34" s="95"/>
    </row>
    <row r="37" spans="2:21" ht="15.75" thickBot="1" x14ac:dyDescent="0.3"/>
    <row r="38" spans="2:21" ht="19.5" thickBot="1" x14ac:dyDescent="0.35">
      <c r="B38" s="53" t="s">
        <v>25</v>
      </c>
      <c r="C38" s="54"/>
      <c r="D38" s="54"/>
      <c r="E38" s="55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</row>
    <row r="39" spans="2:21" ht="15.75" thickBot="1" x14ac:dyDescent="0.3">
      <c r="B39" s="46" t="s">
        <v>27</v>
      </c>
      <c r="C39" s="47"/>
      <c r="D39" s="48" t="s">
        <v>32</v>
      </c>
      <c r="E39" s="4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</row>
    <row r="40" spans="2:21" x14ac:dyDescent="0.25">
      <c r="B40" s="56" t="s">
        <v>36</v>
      </c>
      <c r="C40" s="49">
        <v>100</v>
      </c>
      <c r="D40" s="59" t="s">
        <v>33</v>
      </c>
      <c r="E40" s="41"/>
    </row>
    <row r="41" spans="2:21" x14ac:dyDescent="0.25">
      <c r="B41" s="57"/>
      <c r="C41" s="49">
        <v>125</v>
      </c>
      <c r="D41" s="57"/>
      <c r="E41" s="41"/>
    </row>
    <row r="42" spans="2:21" x14ac:dyDescent="0.25">
      <c r="B42" s="57"/>
      <c r="C42" s="49">
        <v>160</v>
      </c>
      <c r="D42" s="57"/>
      <c r="E42" s="41"/>
    </row>
    <row r="43" spans="2:21" x14ac:dyDescent="0.25">
      <c r="B43" s="57"/>
      <c r="C43" s="49">
        <v>200</v>
      </c>
      <c r="D43" s="57"/>
      <c r="E43" s="41"/>
    </row>
    <row r="44" spans="2:21" x14ac:dyDescent="0.25">
      <c r="B44" s="57"/>
      <c r="C44" s="49">
        <v>250</v>
      </c>
      <c r="D44" s="57"/>
      <c r="E44" s="41"/>
    </row>
    <row r="45" spans="2:21" x14ac:dyDescent="0.25">
      <c r="B45" s="57"/>
      <c r="C45" s="49">
        <v>315</v>
      </c>
      <c r="D45" s="57"/>
      <c r="E45" s="41"/>
    </row>
    <row r="46" spans="2:21" x14ac:dyDescent="0.25">
      <c r="B46" s="57"/>
      <c r="C46" s="49">
        <v>400</v>
      </c>
      <c r="D46" s="57"/>
      <c r="E46" s="41"/>
    </row>
    <row r="47" spans="2:21" x14ac:dyDescent="0.25">
      <c r="B47" s="57"/>
      <c r="C47" s="49">
        <v>500</v>
      </c>
      <c r="D47" s="57"/>
      <c r="E47" s="41"/>
    </row>
    <row r="48" spans="2:21" x14ac:dyDescent="0.25">
      <c r="B48" s="57"/>
      <c r="C48" s="49">
        <v>600</v>
      </c>
      <c r="D48" s="57"/>
      <c r="E48" s="42"/>
    </row>
    <row r="49" spans="2:7" x14ac:dyDescent="0.25">
      <c r="B49" s="57"/>
      <c r="C49" s="49">
        <v>700</v>
      </c>
      <c r="D49" s="57"/>
      <c r="E49" s="41"/>
    </row>
    <row r="50" spans="2:7" ht="15.75" thickBot="1" x14ac:dyDescent="0.3">
      <c r="B50" s="58"/>
      <c r="C50" s="49">
        <v>800</v>
      </c>
      <c r="D50" s="60"/>
      <c r="E50" s="41"/>
    </row>
    <row r="51" spans="2:7" ht="15.75" thickBot="1" x14ac:dyDescent="0.3">
      <c r="B51" s="46" t="s">
        <v>37</v>
      </c>
      <c r="C51" s="50"/>
      <c r="D51" s="28" t="s">
        <v>34</v>
      </c>
      <c r="E51" s="43">
        <f>SUM(E22:X22)</f>
        <v>0</v>
      </c>
    </row>
    <row r="52" spans="2:7" ht="15.75" thickBot="1" x14ac:dyDescent="0.3">
      <c r="B52" s="46" t="s">
        <v>28</v>
      </c>
      <c r="C52" s="50"/>
      <c r="D52" s="51" t="s">
        <v>35</v>
      </c>
      <c r="E52" s="44">
        <f>SUM(E23:X23)</f>
        <v>0</v>
      </c>
    </row>
    <row r="53" spans="2:7" ht="15.75" thickBot="1" x14ac:dyDescent="0.3">
      <c r="B53" s="46" t="s">
        <v>29</v>
      </c>
      <c r="C53" s="50"/>
      <c r="D53" s="28" t="s">
        <v>35</v>
      </c>
      <c r="E53" s="44">
        <f>SUM(E27:X27)</f>
        <v>0</v>
      </c>
    </row>
    <row r="54" spans="2:7" ht="15.75" thickBot="1" x14ac:dyDescent="0.3">
      <c r="B54" s="46" t="s">
        <v>30</v>
      </c>
      <c r="C54" s="50"/>
      <c r="D54" s="28" t="s">
        <v>35</v>
      </c>
      <c r="E54" s="45">
        <f>SUM(E33:X33)</f>
        <v>0</v>
      </c>
      <c r="G54" s="1"/>
    </row>
    <row r="55" spans="2:7" ht="15.75" thickBot="1" x14ac:dyDescent="0.3">
      <c r="B55" s="46" t="s">
        <v>31</v>
      </c>
      <c r="C55" s="52"/>
      <c r="D55" s="29" t="s">
        <v>35</v>
      </c>
      <c r="E55" s="45">
        <f>SUM(E34:X34)</f>
        <v>0</v>
      </c>
    </row>
    <row r="56" spans="2:7" ht="15.75" thickBot="1" x14ac:dyDescent="0.3">
      <c r="B56" s="46" t="s">
        <v>75</v>
      </c>
      <c r="C56" s="52"/>
      <c r="D56" s="29" t="s">
        <v>76</v>
      </c>
      <c r="E56" s="45">
        <f>SUM(E35:X35)</f>
        <v>0</v>
      </c>
    </row>
  </sheetData>
  <mergeCells count="11">
    <mergeCell ref="A1:U1"/>
    <mergeCell ref="B40:B50"/>
    <mergeCell ref="B38:E38"/>
    <mergeCell ref="D40:D50"/>
    <mergeCell ref="C5:E5"/>
    <mergeCell ref="A2:B2"/>
    <mergeCell ref="C2:G2"/>
    <mergeCell ref="A3:B3"/>
    <mergeCell ref="C3:G3"/>
    <mergeCell ref="A4:B4"/>
    <mergeCell ref="C4:G4"/>
  </mergeCells>
  <dataValidations disablePrompts="1" count="1">
    <dataValidation type="list" allowBlank="1" showInputMessage="1" showErrorMessage="1" sqref="C18:G18" xr:uid="{7CAEF455-3473-40DF-8334-3EE311032E89}">
      <formula1>ol</formula1>
    </dataValidation>
  </dataValidations>
  <pageMargins left="0.7" right="0.7" top="0.75" bottom="0.75" header="0.51180555555555496" footer="0.51180555555555496"/>
  <pageSetup paperSize="9" firstPageNumber="0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LouReeD">
                <anchor moveWithCells="1" sizeWithCells="1">
                  <from>
                    <xdr:col>1</xdr:col>
                    <xdr:colOff>1247775</xdr:colOff>
                    <xdr:row>5</xdr:row>
                    <xdr:rowOff>66675</xdr:rowOff>
                  </from>
                  <to>
                    <xdr:col>2</xdr:col>
                    <xdr:colOff>552450</xdr:colOff>
                    <xdr:row>5</xdr:row>
                    <xdr:rowOff>457200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H27"/>
  <sheetViews>
    <sheetView zoomScaleNormal="100" workbookViewId="0">
      <selection activeCell="C16" sqref="C16"/>
    </sheetView>
  </sheetViews>
  <sheetFormatPr baseColWidth="10" defaultColWidth="8.5703125" defaultRowHeight="15" x14ac:dyDescent="0.25"/>
  <cols>
    <col min="2" max="2" width="32.42578125" customWidth="1"/>
    <col min="3" max="3" width="29.28515625" customWidth="1"/>
    <col min="4" max="4" width="11.140625" customWidth="1"/>
  </cols>
  <sheetData>
    <row r="1" spans="1:8" ht="19.5" thickBot="1" x14ac:dyDescent="0.35">
      <c r="A1" s="35"/>
      <c r="B1" s="53" t="s">
        <v>39</v>
      </c>
      <c r="C1" s="54"/>
      <c r="D1" s="54"/>
      <c r="E1" s="54"/>
      <c r="F1" s="54"/>
      <c r="G1" s="54"/>
      <c r="H1" s="54"/>
    </row>
    <row r="2" spans="1:8" ht="15.75" thickBot="1" x14ac:dyDescent="0.3">
      <c r="A2" s="33">
        <v>1</v>
      </c>
      <c r="B2" s="62" t="s">
        <v>80</v>
      </c>
      <c r="C2" s="63"/>
      <c r="D2" s="64"/>
      <c r="E2" s="65"/>
      <c r="F2" s="65"/>
      <c r="G2" s="65"/>
      <c r="H2" s="66"/>
    </row>
    <row r="3" spans="1:8" ht="15.75" thickBot="1" x14ac:dyDescent="0.3">
      <c r="A3" s="33">
        <v>1</v>
      </c>
      <c r="B3" s="62" t="s">
        <v>81</v>
      </c>
      <c r="C3" s="63"/>
      <c r="D3" s="64"/>
      <c r="E3" s="65"/>
      <c r="F3" s="65"/>
      <c r="G3" s="65"/>
      <c r="H3" s="66"/>
    </row>
    <row r="4" spans="1:8" ht="15.75" thickBot="1" x14ac:dyDescent="0.3">
      <c r="A4" s="33">
        <v>1</v>
      </c>
      <c r="B4" s="62" t="s">
        <v>82</v>
      </c>
      <c r="C4" s="63"/>
      <c r="D4" s="67"/>
      <c r="E4" s="68"/>
      <c r="F4" s="68"/>
      <c r="G4" s="68"/>
      <c r="H4" s="69"/>
    </row>
    <row r="5" spans="1:8" x14ac:dyDescent="0.25">
      <c r="A5" s="33">
        <v>1</v>
      </c>
    </row>
    <row r="6" spans="1:8" x14ac:dyDescent="0.25">
      <c r="A6" s="33">
        <v>1</v>
      </c>
    </row>
    <row r="7" spans="1:8" x14ac:dyDescent="0.25">
      <c r="A7" s="33">
        <v>1</v>
      </c>
    </row>
    <row r="8" spans="1:8" ht="15.75" thickBot="1" x14ac:dyDescent="0.3">
      <c r="A8" s="33">
        <v>1</v>
      </c>
    </row>
    <row r="9" spans="1:8" ht="15.75" thickBot="1" x14ac:dyDescent="0.3">
      <c r="A9" s="33">
        <v>1</v>
      </c>
      <c r="B9" s="26" t="s">
        <v>90</v>
      </c>
      <c r="C9" s="39" t="s">
        <v>44</v>
      </c>
      <c r="D9" s="32">
        <f>VLOOKUP(C9,'données fonctionnement'!G3:I15,3,FALSE)</f>
        <v>0.5</v>
      </c>
    </row>
    <row r="10" spans="1:8" ht="15.75" thickBot="1" x14ac:dyDescent="0.3">
      <c r="A10" s="33">
        <v>1</v>
      </c>
      <c r="B10" s="26" t="s">
        <v>84</v>
      </c>
      <c r="C10" s="32">
        <v>0</v>
      </c>
      <c r="D10" s="26" t="s">
        <v>85</v>
      </c>
      <c r="E10" s="1"/>
    </row>
    <row r="11" spans="1:8" ht="15.75" thickBot="1" x14ac:dyDescent="0.3">
      <c r="A11" s="34">
        <f>C11</f>
        <v>0</v>
      </c>
      <c r="B11" s="26" t="s">
        <v>89</v>
      </c>
      <c r="C11" s="70">
        <f>D9*C10</f>
        <v>0</v>
      </c>
      <c r="D11" s="71"/>
    </row>
    <row r="12" spans="1:8" x14ac:dyDescent="0.25">
      <c r="A12" s="34">
        <f t="shared" ref="A12:A27" si="0">C12</f>
        <v>0</v>
      </c>
    </row>
    <row r="13" spans="1:8" x14ac:dyDescent="0.25">
      <c r="A13" s="34">
        <f t="shared" si="0"/>
        <v>0</v>
      </c>
    </row>
    <row r="14" spans="1:8" x14ac:dyDescent="0.25">
      <c r="A14" s="34">
        <f t="shared" si="0"/>
        <v>0</v>
      </c>
    </row>
    <row r="15" spans="1:8" x14ac:dyDescent="0.25">
      <c r="A15" s="34">
        <f t="shared" si="0"/>
        <v>0</v>
      </c>
    </row>
    <row r="16" spans="1:8" x14ac:dyDescent="0.25">
      <c r="A16" s="34">
        <f t="shared" si="0"/>
        <v>0</v>
      </c>
    </row>
    <row r="17" spans="1:1" x14ac:dyDescent="0.25">
      <c r="A17" s="34">
        <f t="shared" si="0"/>
        <v>0</v>
      </c>
    </row>
    <row r="18" spans="1:1" x14ac:dyDescent="0.25">
      <c r="A18" s="34">
        <f t="shared" si="0"/>
        <v>0</v>
      </c>
    </row>
    <row r="19" spans="1:1" x14ac:dyDescent="0.25">
      <c r="A19" s="34">
        <f t="shared" si="0"/>
        <v>0</v>
      </c>
    </row>
    <row r="20" spans="1:1" x14ac:dyDescent="0.25">
      <c r="A20" s="34">
        <f t="shared" si="0"/>
        <v>0</v>
      </c>
    </row>
    <row r="21" spans="1:1" x14ac:dyDescent="0.25">
      <c r="A21" s="34">
        <f t="shared" si="0"/>
        <v>0</v>
      </c>
    </row>
    <row r="22" spans="1:1" x14ac:dyDescent="0.25">
      <c r="A22" s="34">
        <f t="shared" si="0"/>
        <v>0</v>
      </c>
    </row>
    <row r="23" spans="1:1" x14ac:dyDescent="0.25">
      <c r="A23" s="34">
        <f t="shared" si="0"/>
        <v>0</v>
      </c>
    </row>
    <row r="24" spans="1:1" x14ac:dyDescent="0.25">
      <c r="A24" s="34">
        <f t="shared" si="0"/>
        <v>0</v>
      </c>
    </row>
    <row r="25" spans="1:1" x14ac:dyDescent="0.25">
      <c r="A25" s="34">
        <f t="shared" si="0"/>
        <v>0</v>
      </c>
    </row>
    <row r="26" spans="1:1" x14ac:dyDescent="0.25">
      <c r="A26" s="34">
        <f t="shared" si="0"/>
        <v>0</v>
      </c>
    </row>
    <row r="27" spans="1:1" x14ac:dyDescent="0.25">
      <c r="A27" s="34">
        <f t="shared" si="0"/>
        <v>0</v>
      </c>
    </row>
  </sheetData>
  <autoFilter ref="A1:U27" xr:uid="{00000000-0001-0000-0000-000000000000}"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</autoFilter>
  <mergeCells count="8">
    <mergeCell ref="C11:D11"/>
    <mergeCell ref="B1:H1"/>
    <mergeCell ref="B2:C2"/>
    <mergeCell ref="D2:H2"/>
    <mergeCell ref="B3:C3"/>
    <mergeCell ref="D3:H3"/>
    <mergeCell ref="B4:C4"/>
    <mergeCell ref="D4:H4"/>
  </mergeCells>
  <pageMargins left="0.7" right="0.7" top="0.75" bottom="0.75" header="0.51180555555555496" footer="0.51180555555555496"/>
  <pageSetup paperSize="9" firstPageNumber="0" orientation="portrait" horizontalDpi="300" verticalDpi="30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3" name="Button 2">
              <controlPr defaultSize="0" print="0" autoFill="0" autoPict="0" macro="[0]!newregard">
                <anchor moveWithCells="1" sizeWithCells="1">
                  <from>
                    <xdr:col>2</xdr:col>
                    <xdr:colOff>209550</xdr:colOff>
                    <xdr:row>4</xdr:row>
                    <xdr:rowOff>142875</xdr:rowOff>
                  </from>
                  <to>
                    <xdr:col>3</xdr:col>
                    <xdr:colOff>361950</xdr:colOff>
                    <xdr:row>6</xdr:row>
                    <xdr:rowOff>152400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5E82FCD-D750-4FB7-B92F-4F507C0E10A4}">
          <x14:formula1>
            <xm:f>'données fonctionnement'!$G$5:$G$15</xm:f>
          </x14:formula1>
          <xm:sqref>C9</xm:sqref>
        </x14:dataValidation>
        <x14:dataValidation type="list" allowBlank="1" showInputMessage="1" showErrorMessage="1" xr:uid="{DE13BA54-88CD-4A99-84E1-7D76FC1ADD3D}">
          <x14:formula1>
            <xm:f>'données fonctionnement'!$D$5:$D$8</xm:f>
          </x14:formula1>
          <xm:sqref>G9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6EA1DF-8338-46B1-9B7E-2BF6A2825E12}">
  <sheetPr codeName="Feuil4"/>
  <dimension ref="A1:G9"/>
  <sheetViews>
    <sheetView workbookViewId="0">
      <selection activeCell="B17" sqref="B17"/>
    </sheetView>
  </sheetViews>
  <sheetFormatPr baseColWidth="10" defaultRowHeight="15" x14ac:dyDescent="0.25"/>
  <cols>
    <col min="2" max="2" width="23.140625" customWidth="1"/>
  </cols>
  <sheetData>
    <row r="1" spans="1:7" ht="19.5" thickBot="1" x14ac:dyDescent="0.35">
      <c r="A1" s="53" t="s">
        <v>83</v>
      </c>
      <c r="B1" s="54"/>
      <c r="C1" s="54"/>
      <c r="D1" s="54"/>
      <c r="E1" s="54"/>
      <c r="F1" s="54"/>
      <c r="G1" s="54"/>
    </row>
    <row r="2" spans="1:7" ht="15.75" thickBot="1" x14ac:dyDescent="0.3">
      <c r="A2" s="62" t="s">
        <v>80</v>
      </c>
      <c r="B2" s="63"/>
      <c r="C2" s="64"/>
      <c r="D2" s="65"/>
      <c r="E2" s="65"/>
      <c r="F2" s="65"/>
      <c r="G2" s="66"/>
    </row>
    <row r="3" spans="1:7" ht="15.75" thickBot="1" x14ac:dyDescent="0.3">
      <c r="A3" s="62" t="s">
        <v>81</v>
      </c>
      <c r="B3" s="63"/>
      <c r="C3" s="64"/>
      <c r="D3" s="65"/>
      <c r="E3" s="65"/>
      <c r="F3" s="65"/>
      <c r="G3" s="66"/>
    </row>
    <row r="4" spans="1:7" ht="15.75" thickBot="1" x14ac:dyDescent="0.3">
      <c r="A4" s="62" t="s">
        <v>82</v>
      </c>
      <c r="B4" s="63"/>
      <c r="C4" s="67"/>
      <c r="D4" s="68"/>
      <c r="E4" s="68"/>
      <c r="F4" s="68"/>
      <c r="G4" s="69"/>
    </row>
    <row r="6" spans="1:7" ht="15.75" thickBot="1" x14ac:dyDescent="0.3"/>
    <row r="7" spans="1:7" ht="15.75" thickBot="1" x14ac:dyDescent="0.3">
      <c r="B7" s="26" t="s">
        <v>86</v>
      </c>
      <c r="C7" s="32"/>
    </row>
    <row r="8" spans="1:7" ht="15.75" thickBot="1" x14ac:dyDescent="0.3">
      <c r="B8" s="26" t="s">
        <v>88</v>
      </c>
      <c r="C8" s="32"/>
    </row>
    <row r="9" spans="1:7" ht="15.75" thickBot="1" x14ac:dyDescent="0.3">
      <c r="B9" s="26" t="s">
        <v>87</v>
      </c>
      <c r="C9" s="36">
        <v>0</v>
      </c>
    </row>
  </sheetData>
  <mergeCells count="7">
    <mergeCell ref="A4:B4"/>
    <mergeCell ref="C4:G4"/>
    <mergeCell ref="A1:G1"/>
    <mergeCell ref="A2:B2"/>
    <mergeCell ref="C2:G2"/>
    <mergeCell ref="A3:B3"/>
    <mergeCell ref="C3:G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3699FE-364B-41DE-8D31-F2DA2ED37147}">
  <sheetPr codeName="Feuil3"/>
  <dimension ref="A1:N79"/>
  <sheetViews>
    <sheetView zoomScaleNormal="100" workbookViewId="0">
      <selection activeCell="E16" sqref="E16"/>
    </sheetView>
  </sheetViews>
  <sheetFormatPr baseColWidth="10" defaultRowHeight="15" x14ac:dyDescent="0.25"/>
  <cols>
    <col min="6" max="6" width="6.28515625" customWidth="1"/>
    <col min="7" max="7" width="26.28515625" customWidth="1"/>
    <col min="8" max="9" width="19.42578125" customWidth="1"/>
  </cols>
  <sheetData>
    <row r="1" spans="1:14" ht="15.75" thickBot="1" x14ac:dyDescent="0.3">
      <c r="A1" s="72" t="s">
        <v>51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4"/>
    </row>
    <row r="2" spans="1:14" ht="15.75" thickBot="1" x14ac:dyDescent="0.3"/>
    <row r="3" spans="1:14" ht="15.75" thickBot="1" x14ac:dyDescent="0.3">
      <c r="B3" s="75" t="s">
        <v>24</v>
      </c>
      <c r="C3" s="76"/>
      <c r="G3" s="27" t="s">
        <v>40</v>
      </c>
      <c r="H3" s="27" t="s">
        <v>55</v>
      </c>
      <c r="I3" s="27" t="s">
        <v>55</v>
      </c>
      <c r="K3" s="80" t="s">
        <v>79</v>
      </c>
      <c r="L3" s="81"/>
    </row>
    <row r="4" spans="1:14" ht="15.75" thickBot="1" x14ac:dyDescent="0.3">
      <c r="B4" s="21"/>
      <c r="C4" s="2"/>
      <c r="G4" s="19"/>
      <c r="H4" s="2"/>
      <c r="I4" s="19"/>
      <c r="K4" s="82"/>
      <c r="L4" s="83"/>
    </row>
    <row r="5" spans="1:14" ht="15.75" thickBot="1" x14ac:dyDescent="0.3">
      <c r="B5" s="22">
        <v>0</v>
      </c>
      <c r="C5" s="2"/>
      <c r="G5" s="28" t="s">
        <v>41</v>
      </c>
      <c r="H5" s="30">
        <f>SUM(D25)</f>
        <v>0.4</v>
      </c>
      <c r="I5" s="37">
        <f>H5</f>
        <v>0.4</v>
      </c>
      <c r="K5" s="77" t="s">
        <v>77</v>
      </c>
      <c r="L5" s="79"/>
    </row>
    <row r="6" spans="1:14" ht="15.75" thickBot="1" x14ac:dyDescent="0.3">
      <c r="B6" s="23">
        <v>0.1</v>
      </c>
      <c r="C6" s="2"/>
      <c r="G6" s="28" t="s">
        <v>42</v>
      </c>
      <c r="H6" s="30">
        <f>SUM(D30:E33)</f>
        <v>0.51</v>
      </c>
      <c r="I6" s="37">
        <f t="shared" ref="I6:I15" si="0">H6</f>
        <v>0.51</v>
      </c>
      <c r="K6" s="77" t="s">
        <v>78</v>
      </c>
      <c r="L6" s="79"/>
    </row>
    <row r="7" spans="1:14" x14ac:dyDescent="0.25">
      <c r="B7" s="23">
        <v>0.125</v>
      </c>
      <c r="C7" s="2"/>
      <c r="G7" s="28" t="s">
        <v>61</v>
      </c>
      <c r="H7" s="30">
        <f>SUM(D38:E41)</f>
        <v>0.6</v>
      </c>
      <c r="I7" s="37">
        <f t="shared" si="0"/>
        <v>0.6</v>
      </c>
    </row>
    <row r="8" spans="1:14" x14ac:dyDescent="0.25">
      <c r="B8" s="23">
        <v>0.16</v>
      </c>
      <c r="C8" s="2"/>
      <c r="G8" s="28" t="s">
        <v>43</v>
      </c>
      <c r="H8" s="30">
        <f>SUM(L25:M27)</f>
        <v>0.57000000000000006</v>
      </c>
      <c r="I8" s="37">
        <f t="shared" si="0"/>
        <v>0.57000000000000006</v>
      </c>
    </row>
    <row r="9" spans="1:14" x14ac:dyDescent="0.25">
      <c r="B9" s="23">
        <v>0.2</v>
      </c>
      <c r="C9" s="2"/>
      <c r="G9" s="28" t="s">
        <v>44</v>
      </c>
      <c r="H9" s="30">
        <f>SUM(L31:M34)</f>
        <v>0.5</v>
      </c>
      <c r="I9" s="37">
        <f t="shared" si="0"/>
        <v>0.5</v>
      </c>
    </row>
    <row r="10" spans="1:14" x14ac:dyDescent="0.25">
      <c r="B10" s="23">
        <v>0.25</v>
      </c>
      <c r="C10" s="2"/>
      <c r="G10" s="28" t="s">
        <v>45</v>
      </c>
      <c r="H10" s="30">
        <f>SUM(L38:M41)</f>
        <v>0.57000000000000006</v>
      </c>
      <c r="I10" s="37">
        <f t="shared" si="0"/>
        <v>0.57000000000000006</v>
      </c>
    </row>
    <row r="11" spans="1:14" x14ac:dyDescent="0.25">
      <c r="B11" s="22">
        <v>0.315</v>
      </c>
      <c r="C11" s="2"/>
      <c r="G11" s="28" t="s">
        <v>49</v>
      </c>
      <c r="H11" s="30">
        <f>SUM(L46:M48)</f>
        <v>0.65</v>
      </c>
      <c r="I11" s="37">
        <f t="shared" si="0"/>
        <v>0.65</v>
      </c>
    </row>
    <row r="12" spans="1:14" x14ac:dyDescent="0.25">
      <c r="B12" s="23">
        <v>0.4</v>
      </c>
      <c r="C12" s="2"/>
      <c r="G12" s="28" t="s">
        <v>50</v>
      </c>
      <c r="H12" s="30">
        <f>SUM(D46:E48)</f>
        <v>0.7</v>
      </c>
      <c r="I12" s="37">
        <f t="shared" si="0"/>
        <v>0.7</v>
      </c>
    </row>
    <row r="13" spans="1:14" x14ac:dyDescent="0.25">
      <c r="B13" s="23">
        <v>0.5</v>
      </c>
      <c r="C13" s="2"/>
      <c r="G13" s="28" t="s">
        <v>46</v>
      </c>
      <c r="H13" s="30">
        <f>SUM(D54:E57)</f>
        <v>0.51</v>
      </c>
      <c r="I13" s="37">
        <f t="shared" si="0"/>
        <v>0.51</v>
      </c>
    </row>
    <row r="14" spans="1:14" x14ac:dyDescent="0.25">
      <c r="B14" s="23">
        <v>0.6</v>
      </c>
      <c r="C14" s="2"/>
      <c r="G14" s="28" t="s">
        <v>47</v>
      </c>
      <c r="H14" s="30">
        <f>SUM(D62:E67)</f>
        <v>0.74</v>
      </c>
      <c r="I14" s="37">
        <f t="shared" si="0"/>
        <v>0.74</v>
      </c>
    </row>
    <row r="15" spans="1:14" ht="15.75" thickBot="1" x14ac:dyDescent="0.3">
      <c r="B15" s="23">
        <v>0.7</v>
      </c>
      <c r="C15" s="2"/>
      <c r="G15" s="29" t="s">
        <v>48</v>
      </c>
      <c r="H15" s="31">
        <f>SUM(D72:E79)</f>
        <v>1.1200000000000001</v>
      </c>
      <c r="I15" s="38">
        <f t="shared" si="0"/>
        <v>1.1200000000000001</v>
      </c>
    </row>
    <row r="16" spans="1:14" ht="15.75" thickBot="1" x14ac:dyDescent="0.3">
      <c r="B16" s="24">
        <v>0.8</v>
      </c>
      <c r="C16" s="25"/>
    </row>
    <row r="19" spans="1:14" ht="15.75" thickBot="1" x14ac:dyDescent="0.3"/>
    <row r="20" spans="1:14" ht="15.75" thickBot="1" x14ac:dyDescent="0.3">
      <c r="A20" s="72" t="s">
        <v>52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4"/>
    </row>
    <row r="22" spans="1:14" ht="15.75" thickBot="1" x14ac:dyDescent="0.3"/>
    <row r="23" spans="1:14" ht="15.75" thickBot="1" x14ac:dyDescent="0.3">
      <c r="B23" s="77" t="s">
        <v>41</v>
      </c>
      <c r="C23" s="78"/>
      <c r="D23" s="78"/>
      <c r="E23" s="79"/>
      <c r="J23" s="77" t="s">
        <v>43</v>
      </c>
      <c r="K23" s="78"/>
      <c r="L23" s="78"/>
      <c r="M23" s="79"/>
    </row>
    <row r="24" spans="1:14" ht="15.75" thickBot="1" x14ac:dyDescent="0.3">
      <c r="B24" s="88" t="s">
        <v>53</v>
      </c>
      <c r="C24" s="89"/>
      <c r="D24" s="88" t="s">
        <v>54</v>
      </c>
      <c r="E24" s="89"/>
      <c r="J24" s="88" t="s">
        <v>53</v>
      </c>
      <c r="K24" s="89"/>
      <c r="L24" s="88" t="s">
        <v>54</v>
      </c>
      <c r="M24" s="89"/>
    </row>
    <row r="25" spans="1:14" ht="15.75" thickBot="1" x14ac:dyDescent="0.3">
      <c r="B25" s="84" t="s">
        <v>56</v>
      </c>
      <c r="C25" s="85"/>
      <c r="D25" s="86">
        <v>0.4</v>
      </c>
      <c r="E25" s="87"/>
      <c r="J25" s="84" t="s">
        <v>57</v>
      </c>
      <c r="K25" s="85"/>
      <c r="L25" s="86">
        <v>0.4</v>
      </c>
      <c r="M25" s="87"/>
    </row>
    <row r="26" spans="1:14" ht="15.75" thickBot="1" x14ac:dyDescent="0.3">
      <c r="B26" s="21"/>
      <c r="C26" s="1"/>
      <c r="D26" s="1"/>
      <c r="E26" s="2"/>
      <c r="J26" s="84" t="s">
        <v>58</v>
      </c>
      <c r="K26" s="85"/>
      <c r="L26" s="86">
        <v>0.05</v>
      </c>
      <c r="M26" s="87"/>
    </row>
    <row r="27" spans="1:14" ht="15.75" thickBot="1" x14ac:dyDescent="0.3">
      <c r="B27" s="21"/>
      <c r="C27" s="1"/>
      <c r="D27" s="1"/>
      <c r="E27" s="2"/>
      <c r="J27" s="84" t="s">
        <v>65</v>
      </c>
      <c r="K27" s="85"/>
      <c r="L27" s="86">
        <v>0.12</v>
      </c>
      <c r="M27" s="87"/>
    </row>
    <row r="28" spans="1:14" ht="15.75" thickBot="1" x14ac:dyDescent="0.3">
      <c r="B28" s="77" t="s">
        <v>42</v>
      </c>
      <c r="C28" s="78"/>
      <c r="D28" s="78"/>
      <c r="E28" s="79"/>
      <c r="J28" s="90"/>
      <c r="K28" s="61"/>
      <c r="L28" s="91"/>
      <c r="M28" s="92"/>
    </row>
    <row r="29" spans="1:14" ht="15.75" thickBot="1" x14ac:dyDescent="0.3">
      <c r="B29" s="88" t="s">
        <v>53</v>
      </c>
      <c r="C29" s="89"/>
      <c r="D29" s="88" t="s">
        <v>54</v>
      </c>
      <c r="E29" s="89"/>
      <c r="J29" s="77" t="s">
        <v>44</v>
      </c>
      <c r="K29" s="78"/>
      <c r="L29" s="78"/>
      <c r="M29" s="79"/>
    </row>
    <row r="30" spans="1:14" ht="15.75" thickBot="1" x14ac:dyDescent="0.3">
      <c r="B30" s="84" t="s">
        <v>57</v>
      </c>
      <c r="C30" s="85"/>
      <c r="D30" s="86">
        <v>0.4</v>
      </c>
      <c r="E30" s="87"/>
      <c r="J30" s="88" t="s">
        <v>53</v>
      </c>
      <c r="K30" s="89"/>
      <c r="L30" s="88" t="s">
        <v>54</v>
      </c>
      <c r="M30" s="89"/>
    </row>
    <row r="31" spans="1:14" ht="15.75" thickBot="1" x14ac:dyDescent="0.3">
      <c r="B31" s="84" t="s">
        <v>58</v>
      </c>
      <c r="C31" s="85"/>
      <c r="D31" s="86">
        <v>0.05</v>
      </c>
      <c r="E31" s="87"/>
      <c r="J31" s="84" t="s">
        <v>57</v>
      </c>
      <c r="K31" s="85"/>
      <c r="L31" s="86">
        <v>0.4</v>
      </c>
      <c r="M31" s="87"/>
    </row>
    <row r="32" spans="1:14" ht="15.75" thickBot="1" x14ac:dyDescent="0.3">
      <c r="B32" s="84" t="s">
        <v>59</v>
      </c>
      <c r="C32" s="85"/>
      <c r="D32" s="86">
        <v>0</v>
      </c>
      <c r="E32" s="87"/>
      <c r="J32" s="84" t="s">
        <v>58</v>
      </c>
      <c r="K32" s="85"/>
      <c r="L32" s="86">
        <v>0.05</v>
      </c>
      <c r="M32" s="87"/>
    </row>
    <row r="33" spans="2:13" ht="15.75" thickBot="1" x14ac:dyDescent="0.3">
      <c r="B33" s="84" t="s">
        <v>60</v>
      </c>
      <c r="C33" s="85"/>
      <c r="D33" s="86">
        <v>0.06</v>
      </c>
      <c r="E33" s="87"/>
      <c r="J33" s="84" t="s">
        <v>59</v>
      </c>
      <c r="K33" s="85"/>
      <c r="L33" s="86">
        <v>0</v>
      </c>
      <c r="M33" s="87"/>
    </row>
    <row r="34" spans="2:13" ht="15.75" thickBot="1" x14ac:dyDescent="0.3">
      <c r="B34" s="21"/>
      <c r="C34" s="1"/>
      <c r="D34" s="1"/>
      <c r="E34" s="2"/>
      <c r="J34" s="84" t="s">
        <v>66</v>
      </c>
      <c r="K34" s="85"/>
      <c r="L34" s="86">
        <v>0.05</v>
      </c>
      <c r="M34" s="87"/>
    </row>
    <row r="35" spans="2:13" ht="15.75" thickBot="1" x14ac:dyDescent="0.3">
      <c r="B35" s="21"/>
      <c r="C35" s="1"/>
      <c r="D35" s="1"/>
      <c r="E35" s="2"/>
      <c r="J35" s="21"/>
      <c r="K35" s="1"/>
      <c r="L35" s="1"/>
      <c r="M35" s="2"/>
    </row>
    <row r="36" spans="2:13" ht="15.75" thickBot="1" x14ac:dyDescent="0.3">
      <c r="B36" s="77" t="s">
        <v>61</v>
      </c>
      <c r="C36" s="78"/>
      <c r="D36" s="78"/>
      <c r="E36" s="79"/>
      <c r="J36" s="77" t="s">
        <v>45</v>
      </c>
      <c r="K36" s="78"/>
      <c r="L36" s="78"/>
      <c r="M36" s="79"/>
    </row>
    <row r="37" spans="2:13" ht="15.75" thickBot="1" x14ac:dyDescent="0.3">
      <c r="B37" s="88" t="s">
        <v>53</v>
      </c>
      <c r="C37" s="89"/>
      <c r="D37" s="88" t="s">
        <v>54</v>
      </c>
      <c r="E37" s="89"/>
      <c r="J37" s="88" t="s">
        <v>53</v>
      </c>
      <c r="K37" s="89"/>
      <c r="L37" s="88" t="s">
        <v>54</v>
      </c>
      <c r="M37" s="89"/>
    </row>
    <row r="38" spans="2:13" ht="15.75" thickBot="1" x14ac:dyDescent="0.3">
      <c r="B38" s="84" t="s">
        <v>57</v>
      </c>
      <c r="C38" s="85"/>
      <c r="D38" s="86">
        <v>0.4</v>
      </c>
      <c r="E38" s="87"/>
      <c r="J38" s="84" t="s">
        <v>57</v>
      </c>
      <c r="K38" s="85"/>
      <c r="L38" s="86">
        <v>0.4</v>
      </c>
      <c r="M38" s="87"/>
    </row>
    <row r="39" spans="2:13" ht="15.75" thickBot="1" x14ac:dyDescent="0.3">
      <c r="B39" s="84" t="s">
        <v>58</v>
      </c>
      <c r="C39" s="85"/>
      <c r="D39" s="86">
        <v>0.1</v>
      </c>
      <c r="E39" s="87"/>
      <c r="J39" s="84" t="s">
        <v>58</v>
      </c>
      <c r="K39" s="85"/>
      <c r="L39" s="86">
        <v>0.05</v>
      </c>
      <c r="M39" s="87"/>
    </row>
    <row r="40" spans="2:13" ht="15.75" thickBot="1" x14ac:dyDescent="0.3">
      <c r="B40" s="84" t="s">
        <v>62</v>
      </c>
      <c r="C40" s="85"/>
      <c r="D40" s="86">
        <v>0</v>
      </c>
      <c r="E40" s="87"/>
      <c r="J40" s="84" t="s">
        <v>62</v>
      </c>
      <c r="K40" s="85"/>
      <c r="L40" s="86">
        <v>0</v>
      </c>
      <c r="M40" s="87"/>
    </row>
    <row r="41" spans="2:13" ht="15.75" thickBot="1" x14ac:dyDescent="0.3">
      <c r="B41" s="84" t="s">
        <v>63</v>
      </c>
      <c r="C41" s="85"/>
      <c r="D41" s="86">
        <v>0.1</v>
      </c>
      <c r="E41" s="87"/>
      <c r="J41" s="84" t="s">
        <v>67</v>
      </c>
      <c r="K41" s="85"/>
      <c r="L41" s="86">
        <v>0.12</v>
      </c>
      <c r="M41" s="87"/>
    </row>
    <row r="42" spans="2:13" x14ac:dyDescent="0.25">
      <c r="B42" s="21"/>
      <c r="C42" s="1"/>
      <c r="D42" s="1"/>
      <c r="E42" s="2"/>
      <c r="J42" s="21"/>
      <c r="K42" s="1"/>
      <c r="L42" s="1"/>
      <c r="M42" s="2"/>
    </row>
    <row r="43" spans="2:13" ht="15.75" thickBot="1" x14ac:dyDescent="0.3">
      <c r="B43" s="21"/>
      <c r="C43" s="1"/>
      <c r="D43" s="1"/>
      <c r="E43" s="2"/>
      <c r="J43" s="21"/>
      <c r="K43" s="1"/>
      <c r="L43" s="1"/>
      <c r="M43" s="2"/>
    </row>
    <row r="44" spans="2:13" ht="15.75" thickBot="1" x14ac:dyDescent="0.3">
      <c r="B44" s="77" t="s">
        <v>50</v>
      </c>
      <c r="C44" s="78"/>
      <c r="D44" s="78"/>
      <c r="E44" s="79"/>
      <c r="J44" s="77" t="s">
        <v>49</v>
      </c>
      <c r="K44" s="78"/>
      <c r="L44" s="78"/>
      <c r="M44" s="79"/>
    </row>
    <row r="45" spans="2:13" ht="15.75" thickBot="1" x14ac:dyDescent="0.3">
      <c r="B45" s="88" t="s">
        <v>53</v>
      </c>
      <c r="C45" s="89"/>
      <c r="D45" s="88" t="s">
        <v>54</v>
      </c>
      <c r="E45" s="89"/>
      <c r="J45" s="88" t="s">
        <v>53</v>
      </c>
      <c r="K45" s="89"/>
      <c r="L45" s="88" t="s">
        <v>54</v>
      </c>
      <c r="M45" s="89"/>
    </row>
    <row r="46" spans="2:13" ht="15.75" thickBot="1" x14ac:dyDescent="0.3">
      <c r="B46" s="84" t="s">
        <v>57</v>
      </c>
      <c r="C46" s="85"/>
      <c r="D46" s="86">
        <v>0.5</v>
      </c>
      <c r="E46" s="87"/>
      <c r="J46" s="84" t="s">
        <v>57</v>
      </c>
      <c r="K46" s="85"/>
      <c r="L46" s="86">
        <v>0.4</v>
      </c>
      <c r="M46" s="87"/>
    </row>
    <row r="47" spans="2:13" ht="15.75" thickBot="1" x14ac:dyDescent="0.3">
      <c r="B47" s="84" t="s">
        <v>58</v>
      </c>
      <c r="C47" s="85"/>
      <c r="D47" s="86">
        <v>0.1</v>
      </c>
      <c r="E47" s="87"/>
      <c r="J47" s="84" t="s">
        <v>58</v>
      </c>
      <c r="K47" s="85"/>
      <c r="L47" s="86">
        <v>0.1</v>
      </c>
      <c r="M47" s="87"/>
    </row>
    <row r="48" spans="2:13" ht="15.75" thickBot="1" x14ac:dyDescent="0.3">
      <c r="B48" s="84" t="s">
        <v>64</v>
      </c>
      <c r="C48" s="85"/>
      <c r="D48" s="86">
        <v>0.1</v>
      </c>
      <c r="E48" s="87"/>
      <c r="J48" s="84" t="s">
        <v>68</v>
      </c>
      <c r="K48" s="85"/>
      <c r="L48" s="86">
        <v>0.15</v>
      </c>
      <c r="M48" s="87"/>
    </row>
    <row r="51" spans="2:5" ht="15.75" thickBot="1" x14ac:dyDescent="0.3"/>
    <row r="52" spans="2:5" ht="15.75" thickBot="1" x14ac:dyDescent="0.3">
      <c r="B52" s="77" t="s">
        <v>69</v>
      </c>
      <c r="C52" s="78"/>
      <c r="D52" s="78"/>
      <c r="E52" s="79"/>
    </row>
    <row r="53" spans="2:5" ht="15.75" thickBot="1" x14ac:dyDescent="0.3">
      <c r="B53" s="88" t="s">
        <v>53</v>
      </c>
      <c r="C53" s="89"/>
      <c r="D53" s="88" t="s">
        <v>54</v>
      </c>
      <c r="E53" s="89"/>
    </row>
    <row r="54" spans="2:5" ht="15.75" thickBot="1" x14ac:dyDescent="0.3">
      <c r="B54" s="84" t="s">
        <v>57</v>
      </c>
      <c r="C54" s="85"/>
      <c r="D54" s="86">
        <v>0.4</v>
      </c>
      <c r="E54" s="87"/>
    </row>
    <row r="55" spans="2:5" ht="15.75" thickBot="1" x14ac:dyDescent="0.3">
      <c r="B55" s="84" t="s">
        <v>58</v>
      </c>
      <c r="C55" s="85"/>
      <c r="D55" s="86">
        <v>0.05</v>
      </c>
      <c r="E55" s="87"/>
    </row>
    <row r="56" spans="2:5" ht="15.75" thickBot="1" x14ac:dyDescent="0.3">
      <c r="B56" s="84" t="s">
        <v>59</v>
      </c>
      <c r="C56" s="85"/>
      <c r="D56" s="86">
        <v>0</v>
      </c>
      <c r="E56" s="87"/>
    </row>
    <row r="57" spans="2:5" ht="15.75" thickBot="1" x14ac:dyDescent="0.3">
      <c r="B57" s="84" t="s">
        <v>60</v>
      </c>
      <c r="C57" s="85"/>
      <c r="D57" s="86">
        <v>0.06</v>
      </c>
      <c r="E57" s="87"/>
    </row>
    <row r="58" spans="2:5" x14ac:dyDescent="0.25">
      <c r="B58" s="21"/>
      <c r="C58" s="1"/>
      <c r="D58" s="1"/>
      <c r="E58" s="2"/>
    </row>
    <row r="59" spans="2:5" ht="15.75" thickBot="1" x14ac:dyDescent="0.3">
      <c r="B59" s="21"/>
      <c r="C59" s="1"/>
      <c r="D59" s="1"/>
      <c r="E59" s="2"/>
    </row>
    <row r="60" spans="2:5" ht="15.75" thickBot="1" x14ac:dyDescent="0.3">
      <c r="B60" s="77" t="s">
        <v>70</v>
      </c>
      <c r="C60" s="78"/>
      <c r="D60" s="78"/>
      <c r="E60" s="79"/>
    </row>
    <row r="61" spans="2:5" ht="15.75" thickBot="1" x14ac:dyDescent="0.3">
      <c r="B61" s="88" t="s">
        <v>53</v>
      </c>
      <c r="C61" s="89"/>
      <c r="D61" s="88" t="s">
        <v>54</v>
      </c>
      <c r="E61" s="89"/>
    </row>
    <row r="62" spans="2:5" ht="15.75" thickBot="1" x14ac:dyDescent="0.3">
      <c r="B62" s="84" t="s">
        <v>57</v>
      </c>
      <c r="C62" s="85"/>
      <c r="D62" s="86">
        <v>0.5</v>
      </c>
      <c r="E62" s="87"/>
    </row>
    <row r="63" spans="2:5" ht="15.75" thickBot="1" x14ac:dyDescent="0.3">
      <c r="B63" s="84" t="s">
        <v>58</v>
      </c>
      <c r="C63" s="85"/>
      <c r="D63" s="86">
        <v>0.1</v>
      </c>
      <c r="E63" s="87"/>
    </row>
    <row r="64" spans="2:5" ht="15.75" thickBot="1" x14ac:dyDescent="0.3">
      <c r="B64" s="84" t="s">
        <v>59</v>
      </c>
      <c r="C64" s="85"/>
      <c r="D64" s="86">
        <v>0</v>
      </c>
      <c r="E64" s="87"/>
    </row>
    <row r="65" spans="2:5" ht="15.75" thickBot="1" x14ac:dyDescent="0.3">
      <c r="B65" s="84" t="s">
        <v>72</v>
      </c>
      <c r="C65" s="85"/>
      <c r="D65" s="86">
        <v>0.08</v>
      </c>
      <c r="E65" s="87"/>
    </row>
    <row r="66" spans="2:5" ht="15.75" thickBot="1" x14ac:dyDescent="0.3">
      <c r="B66" s="84" t="s">
        <v>73</v>
      </c>
      <c r="C66" s="85"/>
      <c r="D66" s="86">
        <v>0</v>
      </c>
      <c r="E66" s="87"/>
    </row>
    <row r="67" spans="2:5" ht="15.75" thickBot="1" x14ac:dyDescent="0.3">
      <c r="B67" s="84" t="s">
        <v>60</v>
      </c>
      <c r="C67" s="85"/>
      <c r="D67" s="86">
        <v>0.06</v>
      </c>
      <c r="E67" s="87"/>
    </row>
    <row r="68" spans="2:5" x14ac:dyDescent="0.25">
      <c r="B68" s="21"/>
      <c r="C68" s="1"/>
      <c r="D68" s="1"/>
      <c r="E68" s="2"/>
    </row>
    <row r="69" spans="2:5" ht="15.75" thickBot="1" x14ac:dyDescent="0.3">
      <c r="B69" s="21"/>
      <c r="C69" s="1"/>
      <c r="D69" s="1"/>
      <c r="E69" s="2"/>
    </row>
    <row r="70" spans="2:5" ht="15.75" thickBot="1" x14ac:dyDescent="0.3">
      <c r="B70" s="77" t="s">
        <v>71</v>
      </c>
      <c r="C70" s="78"/>
      <c r="D70" s="78"/>
      <c r="E70" s="79"/>
    </row>
    <row r="71" spans="2:5" ht="15.75" thickBot="1" x14ac:dyDescent="0.3">
      <c r="B71" s="88" t="s">
        <v>53</v>
      </c>
      <c r="C71" s="89"/>
      <c r="D71" s="88" t="s">
        <v>54</v>
      </c>
      <c r="E71" s="89"/>
    </row>
    <row r="72" spans="2:5" ht="15.75" thickBot="1" x14ac:dyDescent="0.3">
      <c r="B72" s="84" t="s">
        <v>57</v>
      </c>
      <c r="C72" s="85"/>
      <c r="D72" s="86">
        <v>0.8</v>
      </c>
      <c r="E72" s="87"/>
    </row>
    <row r="73" spans="2:5" ht="15.75" thickBot="1" x14ac:dyDescent="0.3">
      <c r="B73" s="84" t="s">
        <v>58</v>
      </c>
      <c r="C73" s="85"/>
      <c r="D73" s="86">
        <v>0.05</v>
      </c>
      <c r="E73" s="87"/>
    </row>
    <row r="74" spans="2:5" ht="15.75" thickBot="1" x14ac:dyDescent="0.3">
      <c r="B74" s="84" t="s">
        <v>59</v>
      </c>
      <c r="C74" s="85"/>
      <c r="D74" s="86">
        <v>0</v>
      </c>
      <c r="E74" s="87"/>
    </row>
    <row r="75" spans="2:5" ht="15.75" thickBot="1" x14ac:dyDescent="0.3">
      <c r="B75" s="84" t="s">
        <v>72</v>
      </c>
      <c r="C75" s="85"/>
      <c r="D75" s="86">
        <v>0.11</v>
      </c>
      <c r="E75" s="87"/>
    </row>
    <row r="76" spans="2:5" ht="15.75" thickBot="1" x14ac:dyDescent="0.3">
      <c r="B76" s="84" t="s">
        <v>73</v>
      </c>
      <c r="C76" s="85"/>
      <c r="D76" s="86">
        <v>0</v>
      </c>
      <c r="E76" s="87"/>
    </row>
    <row r="77" spans="2:5" ht="15.75" thickBot="1" x14ac:dyDescent="0.3">
      <c r="B77" s="84" t="s">
        <v>72</v>
      </c>
      <c r="C77" s="85"/>
      <c r="D77" s="86">
        <v>0.1</v>
      </c>
      <c r="E77" s="87"/>
    </row>
    <row r="78" spans="2:5" ht="15.75" thickBot="1" x14ac:dyDescent="0.3">
      <c r="B78" s="84" t="s">
        <v>73</v>
      </c>
      <c r="C78" s="85"/>
      <c r="D78" s="86">
        <v>0</v>
      </c>
      <c r="E78" s="87"/>
    </row>
    <row r="79" spans="2:5" ht="15.75" thickBot="1" x14ac:dyDescent="0.3">
      <c r="B79" s="84" t="s">
        <v>74</v>
      </c>
      <c r="C79" s="85"/>
      <c r="D79" s="86">
        <v>0.06</v>
      </c>
      <c r="E79" s="87"/>
    </row>
  </sheetData>
  <mergeCells count="130">
    <mergeCell ref="B77:C77"/>
    <mergeCell ref="D77:E77"/>
    <mergeCell ref="B78:C78"/>
    <mergeCell ref="D78:E78"/>
    <mergeCell ref="B79:C79"/>
    <mergeCell ref="D79:E79"/>
    <mergeCell ref="B66:C66"/>
    <mergeCell ref="D66:E66"/>
    <mergeCell ref="B67:C67"/>
    <mergeCell ref="D67:E67"/>
    <mergeCell ref="B76:C76"/>
    <mergeCell ref="D76:E76"/>
    <mergeCell ref="B73:C73"/>
    <mergeCell ref="D73:E73"/>
    <mergeCell ref="B74:C74"/>
    <mergeCell ref="D74:E74"/>
    <mergeCell ref="B75:C75"/>
    <mergeCell ref="D75:E75"/>
    <mergeCell ref="B70:E70"/>
    <mergeCell ref="B71:C71"/>
    <mergeCell ref="D71:E71"/>
    <mergeCell ref="B72:C72"/>
    <mergeCell ref="D72:E72"/>
    <mergeCell ref="B63:C63"/>
    <mergeCell ref="D63:E63"/>
    <mergeCell ref="B64:C64"/>
    <mergeCell ref="D64:E64"/>
    <mergeCell ref="B65:C65"/>
    <mergeCell ref="D65:E65"/>
    <mergeCell ref="B60:E60"/>
    <mergeCell ref="B61:C61"/>
    <mergeCell ref="D61:E61"/>
    <mergeCell ref="B62:C62"/>
    <mergeCell ref="D62:E62"/>
    <mergeCell ref="B55:C55"/>
    <mergeCell ref="D55:E55"/>
    <mergeCell ref="B56:C56"/>
    <mergeCell ref="D56:E56"/>
    <mergeCell ref="B57:C57"/>
    <mergeCell ref="D57:E57"/>
    <mergeCell ref="B52:E52"/>
    <mergeCell ref="B53:C53"/>
    <mergeCell ref="D53:E53"/>
    <mergeCell ref="B54:C54"/>
    <mergeCell ref="D54:E54"/>
    <mergeCell ref="J47:K47"/>
    <mergeCell ref="L47:M47"/>
    <mergeCell ref="J48:K48"/>
    <mergeCell ref="L48:M48"/>
    <mergeCell ref="J44:M44"/>
    <mergeCell ref="J45:K45"/>
    <mergeCell ref="L45:M45"/>
    <mergeCell ref="J46:K46"/>
    <mergeCell ref="L46:M46"/>
    <mergeCell ref="J39:K39"/>
    <mergeCell ref="L39:M39"/>
    <mergeCell ref="J40:K40"/>
    <mergeCell ref="L40:M40"/>
    <mergeCell ref="J41:K41"/>
    <mergeCell ref="L41:M41"/>
    <mergeCell ref="J36:M36"/>
    <mergeCell ref="J37:K37"/>
    <mergeCell ref="L37:M37"/>
    <mergeCell ref="J38:K38"/>
    <mergeCell ref="L38:M38"/>
    <mergeCell ref="D25:E25"/>
    <mergeCell ref="J32:K32"/>
    <mergeCell ref="L32:M32"/>
    <mergeCell ref="J33:K33"/>
    <mergeCell ref="L33:M33"/>
    <mergeCell ref="J34:K34"/>
    <mergeCell ref="L34:M34"/>
    <mergeCell ref="L28:M28"/>
    <mergeCell ref="J29:M29"/>
    <mergeCell ref="J30:K30"/>
    <mergeCell ref="L30:M30"/>
    <mergeCell ref="J31:K31"/>
    <mergeCell ref="L31:M31"/>
    <mergeCell ref="B44:E44"/>
    <mergeCell ref="B45:C45"/>
    <mergeCell ref="D45:E45"/>
    <mergeCell ref="B46:C46"/>
    <mergeCell ref="D46:E46"/>
    <mergeCell ref="B48:C48"/>
    <mergeCell ref="D48:E48"/>
    <mergeCell ref="B47:C47"/>
    <mergeCell ref="D47:E47"/>
    <mergeCell ref="B40:C40"/>
    <mergeCell ref="D40:E40"/>
    <mergeCell ref="B41:C41"/>
    <mergeCell ref="D41:E41"/>
    <mergeCell ref="B36:E36"/>
    <mergeCell ref="B37:C37"/>
    <mergeCell ref="D37:E37"/>
    <mergeCell ref="B38:C38"/>
    <mergeCell ref="D38:E38"/>
    <mergeCell ref="B33:C33"/>
    <mergeCell ref="D33:E33"/>
    <mergeCell ref="B29:C29"/>
    <mergeCell ref="D29:E29"/>
    <mergeCell ref="B30:C30"/>
    <mergeCell ref="D30:E30"/>
    <mergeCell ref="B31:C31"/>
    <mergeCell ref="D31:E31"/>
    <mergeCell ref="B39:C39"/>
    <mergeCell ref="D39:E39"/>
    <mergeCell ref="A1:N1"/>
    <mergeCell ref="A20:N20"/>
    <mergeCell ref="B3:C3"/>
    <mergeCell ref="B23:E23"/>
    <mergeCell ref="K3:L3"/>
    <mergeCell ref="K4:L4"/>
    <mergeCell ref="K5:L5"/>
    <mergeCell ref="K6:L6"/>
    <mergeCell ref="B32:C32"/>
    <mergeCell ref="D32:E32"/>
    <mergeCell ref="L24:M24"/>
    <mergeCell ref="L25:M25"/>
    <mergeCell ref="L26:M26"/>
    <mergeCell ref="L27:M27"/>
    <mergeCell ref="J23:M23"/>
    <mergeCell ref="J27:K27"/>
    <mergeCell ref="J28:K28"/>
    <mergeCell ref="B28:E28"/>
    <mergeCell ref="J24:K24"/>
    <mergeCell ref="J25:K25"/>
    <mergeCell ref="J26:K26"/>
    <mergeCell ref="B24:C24"/>
    <mergeCell ref="D24:E24"/>
    <mergeCell ref="B25:C2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réseaux tranchée</vt:lpstr>
      <vt:lpstr>Surfaces</vt:lpstr>
      <vt:lpstr>Conteneurs</vt:lpstr>
      <vt:lpstr>données fonctionnement</vt:lpstr>
      <vt:lpstr>Diamètrecanalisation</vt:lpstr>
      <vt:lpstr>ol</vt:lpstr>
      <vt:lpstr>surface</vt:lpstr>
      <vt:lpstr>terrassement</vt:lpstr>
      <vt:lpstr>type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Pierre</dc:creator>
  <dc:description/>
  <cp:lastModifiedBy>Olivier Jouquand</cp:lastModifiedBy>
  <cp:revision>0</cp:revision>
  <dcterms:created xsi:type="dcterms:W3CDTF">2022-03-01T20:41:42Z</dcterms:created>
  <dcterms:modified xsi:type="dcterms:W3CDTF">2022-05-17T22:23:31Z</dcterms:modified>
  <dc:language>fr-FR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</Properties>
</file>