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0" yWindow="0" windowWidth="24000" windowHeight="14820"/>
  </bookViews>
  <sheets>
    <sheet name="Feuil1" sheetId="1" r:id="rId1"/>
    <sheet name="Feuil2" sheetId="2" r:id="rId2"/>
    <sheet name="Feuil3" sheetId="3" r:id="rId3"/>
    <sheet name="Feuil4" sheetId="4" r:id="rId4"/>
    <sheet name="Feuil5" sheetId="5" r:id="rId5"/>
  </sheets>
  <definedNames>
    <definedName name="Initiales">Feuil3!$A$2:$A$5</definedName>
    <definedName name="Local">Feuil4!$A$2:$A$5</definedName>
  </definedNames>
  <calcPr calcId="145621"/>
</workbook>
</file>

<file path=xl/calcChain.xml><?xml version="1.0" encoding="utf-8"?>
<calcChain xmlns="http://schemas.openxmlformats.org/spreadsheetml/2006/main">
  <c r="B11" i="1" l="1"/>
  <c r="C11" i="1"/>
  <c r="N11" i="1" s="1" a="1"/>
  <c r="N11" i="1" s="1"/>
  <c r="E11" i="1"/>
  <c r="F11" i="1"/>
  <c r="G11" i="1"/>
  <c r="H11" i="1"/>
  <c r="I11" i="1"/>
  <c r="J11" i="1"/>
  <c r="K11" i="1"/>
  <c r="M11" i="1"/>
  <c r="S11" i="1"/>
  <c r="T11" i="1"/>
  <c r="U11" i="1"/>
  <c r="V11" i="1"/>
  <c r="X11" i="1"/>
  <c r="X10" i="1" l="1"/>
  <c r="V10" i="1"/>
  <c r="U10" i="1"/>
  <c r="T10" i="1"/>
  <c r="S10" i="1"/>
  <c r="M10" i="1"/>
  <c r="K10" i="1"/>
  <c r="J10" i="1"/>
  <c r="I10" i="1"/>
  <c r="H10" i="1"/>
  <c r="G10" i="1"/>
  <c r="F10" i="1"/>
  <c r="E10" i="1"/>
  <c r="C10" i="1"/>
  <c r="B10" i="1"/>
  <c r="N10" i="1" l="1" a="1"/>
  <c r="N10" i="1" s="1"/>
</calcChain>
</file>

<file path=xl/sharedStrings.xml><?xml version="1.0" encoding="utf-8"?>
<sst xmlns="http://schemas.openxmlformats.org/spreadsheetml/2006/main" count="159" uniqueCount="128">
  <si>
    <t>Situation actuelle</t>
  </si>
  <si>
    <t>Appartenance</t>
  </si>
  <si>
    <t>Emplacement actuel</t>
  </si>
  <si>
    <t xml:space="preserve">Nom </t>
  </si>
  <si>
    <t>Prénom</t>
  </si>
  <si>
    <t>Initiales</t>
  </si>
  <si>
    <t>matricule</t>
  </si>
  <si>
    <t xml:space="preserve">Fonction </t>
  </si>
  <si>
    <t>Département</t>
  </si>
  <si>
    <t>Service</t>
  </si>
  <si>
    <t>Bâtiment</t>
  </si>
  <si>
    <t>Etage</t>
  </si>
  <si>
    <t>N°local</t>
  </si>
  <si>
    <t>Identité PC</t>
  </si>
  <si>
    <t>Appareil</t>
  </si>
  <si>
    <t>N° prise</t>
  </si>
  <si>
    <t>Divers</t>
  </si>
  <si>
    <t>PC</t>
  </si>
  <si>
    <t/>
  </si>
  <si>
    <t xml:space="preserve">Déménagement </t>
  </si>
  <si>
    <t>Situation future</t>
  </si>
  <si>
    <t>Emplacement futur</t>
  </si>
  <si>
    <t>Identité</t>
  </si>
  <si>
    <t>Remarques</t>
  </si>
  <si>
    <t>0A</t>
  </si>
  <si>
    <t>Nom</t>
  </si>
  <si>
    <t>Matricule</t>
  </si>
  <si>
    <t>Fonction</t>
  </si>
  <si>
    <t>AAAR</t>
  </si>
  <si>
    <t>EMPLOYE-E DE CUISINE</t>
  </si>
  <si>
    <t>Blanc</t>
  </si>
  <si>
    <t>Michel</t>
  </si>
  <si>
    <t>N° local</t>
  </si>
  <si>
    <t>Site</t>
  </si>
  <si>
    <t>Bât.</t>
  </si>
  <si>
    <t>Niveau</t>
  </si>
  <si>
    <t>Désignation objet</t>
  </si>
  <si>
    <t>Statut local</t>
  </si>
  <si>
    <t>Unité</t>
  </si>
  <si>
    <t>Modifié le</t>
  </si>
  <si>
    <t>Modifié par</t>
  </si>
  <si>
    <t>Surface CAO [m²]</t>
  </si>
  <si>
    <t>Part [%]</t>
  </si>
  <si>
    <t>Valable jusqu'au</t>
  </si>
  <si>
    <t>Valable du</t>
  </si>
  <si>
    <t>Zone de propreté</t>
  </si>
  <si>
    <t>Zone de sécurité</t>
  </si>
  <si>
    <t>Radio protection</t>
  </si>
  <si>
    <t>Surface de plancher SP [m²]</t>
  </si>
  <si>
    <t>Libellé département</t>
  </si>
  <si>
    <t>Libellé service</t>
  </si>
  <si>
    <t>Libéllé unité</t>
  </si>
  <si>
    <t>CR</t>
  </si>
  <si>
    <t xml:space="preserve"> [Production]</t>
  </si>
  <si>
    <t>100</t>
  </si>
  <si>
    <t>COUL  [COULOIR]</t>
  </si>
  <si>
    <t>COULOIR</t>
  </si>
  <si>
    <t>SME - Service maintenance et exploitation - staff</t>
  </si>
  <si>
    <t>2</t>
  </si>
  <si>
    <t>23</t>
  </si>
  <si>
    <t>230</t>
  </si>
  <si>
    <t>17.93</t>
  </si>
  <si>
    <t>Assigné à</t>
  </si>
  <si>
    <t>Fabricant</t>
  </si>
  <si>
    <t>Système d'exploitation</t>
  </si>
  <si>
    <t>Vitesse du processeur (MHz)</t>
  </si>
  <si>
    <t>État</t>
  </si>
  <si>
    <t>Hewlett-Packard</t>
  </si>
  <si>
    <t>Microsoft Windows 7 Professional Edition 32-bit</t>
  </si>
  <si>
    <t>Installé</t>
  </si>
  <si>
    <t>0A-0-001</t>
  </si>
  <si>
    <t>Utilisation</t>
  </si>
  <si>
    <t>Libellé</t>
  </si>
  <si>
    <t>Code</t>
  </si>
  <si>
    <t>Type</t>
  </si>
  <si>
    <t>EMPLOYE-E DE RESTAURANT</t>
  </si>
  <si>
    <t>Service Divers</t>
  </si>
  <si>
    <t>Maintenance</t>
  </si>
  <si>
    <t>Dpt Exploitation</t>
  </si>
  <si>
    <t>Local</t>
  </si>
  <si>
    <t>XXX</t>
  </si>
  <si>
    <t>mandat:</t>
  </si>
  <si>
    <t>0A-1-001</t>
  </si>
  <si>
    <t>0A-2-002</t>
  </si>
  <si>
    <t>0A-3-003</t>
  </si>
  <si>
    <t>AAAS</t>
  </si>
  <si>
    <t>AAAT</t>
  </si>
  <si>
    <t>AAAU</t>
  </si>
  <si>
    <t>EMPLOYE-E DE NETTOYAGE</t>
  </si>
  <si>
    <t>EMPLOYE-E DE MAINTENANCE</t>
  </si>
  <si>
    <t>pc-0001</t>
  </si>
  <si>
    <t>pc-0002</t>
  </si>
  <si>
    <t>pc-0003</t>
  </si>
  <si>
    <t>pc-0004</t>
  </si>
  <si>
    <t>Pierre Dupont</t>
  </si>
  <si>
    <t>Michel Blanc</t>
  </si>
  <si>
    <t>Robert Bleu</t>
  </si>
  <si>
    <t>Alain Rouge</t>
  </si>
  <si>
    <t>Dupont</t>
  </si>
  <si>
    <t>Pierre</t>
  </si>
  <si>
    <t>Robert</t>
  </si>
  <si>
    <t>Alain</t>
  </si>
  <si>
    <t>Bleu</t>
  </si>
  <si>
    <t>Rouge</t>
  </si>
  <si>
    <t>Service Pneu</t>
  </si>
  <si>
    <t>Service Archivage</t>
  </si>
  <si>
    <t>Mécanique</t>
  </si>
  <si>
    <t>Papier</t>
  </si>
  <si>
    <t>Service Jardinier</t>
  </si>
  <si>
    <t>Plante</t>
  </si>
  <si>
    <t>pc-0005</t>
  </si>
  <si>
    <t>pc-0006</t>
  </si>
  <si>
    <t>pc-0007</t>
  </si>
  <si>
    <t>Dell</t>
  </si>
  <si>
    <t>Mac</t>
  </si>
  <si>
    <t>Microsoft Windows 10 Professional Edition 64-bit</t>
  </si>
  <si>
    <t>Microsoft Windows 7 Professional Edition 64-bit</t>
  </si>
  <si>
    <t>ID</t>
  </si>
  <si>
    <t>Colonne1</t>
  </si>
  <si>
    <t>Département2</t>
  </si>
  <si>
    <t>Service3</t>
  </si>
  <si>
    <t>Bâtiment4</t>
  </si>
  <si>
    <t>Etage5</t>
  </si>
  <si>
    <t>N°local6</t>
  </si>
  <si>
    <t>Local7</t>
  </si>
  <si>
    <t>Appareil8</t>
  </si>
  <si>
    <t>n° prise9</t>
  </si>
  <si>
    <t>Divers10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</si>
</sst>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0"/>
      <color indexed="8"/>
      <name val="Arial"/>
      <family val="2"/>
    </font>
    <font>
      <b/>
      <sz val="11"/>
      <color rgb="FF0066FF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name val="Calibri"/>
      <family val="2"/>
    </font>
    <font>
      <sz val="11"/>
      <color indexed="8"/>
      <name val="Calibri"/>
      <family val="2"/>
    </font>
  </fonts>
  <fills count="9">
    <fill>
      <patternFill patternType="none"/>
    </fill>
    <fill>
      <patternFill patternType="gray125"/>
    </fill>
    <fill>
      <patternFill patternType="solid">
        <fgColor rgb="FF83B1FD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2048F0"/>
        <bgColor indexed="64"/>
      </patternFill>
    </fill>
    <fill>
      <patternFill patternType="solid">
        <fgColor rgb="FFE5A5E7"/>
        <bgColor indexed="64"/>
      </patternFill>
    </fill>
    <fill>
      <patternFill patternType="solid">
        <fgColor rgb="FF9040A6"/>
        <bgColor indexed="64"/>
      </patternFill>
    </fill>
    <fill>
      <patternFill patternType="solid">
        <fgColor indexed="22"/>
        <bgColor indexed="0"/>
      </patternFill>
    </fill>
    <fill>
      <patternFill patternType="solid">
        <fgColor rgb="FFD2E3FE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3">
    <xf numFmtId="0" fontId="0" fillId="0" borderId="0"/>
    <xf numFmtId="0" fontId="1" fillId="0" borderId="0"/>
    <xf numFmtId="0" fontId="10" fillId="0" borderId="0"/>
  </cellStyleXfs>
  <cellXfs count="66">
    <xf numFmtId="0" fontId="0" fillId="0" borderId="0" xfId="0"/>
    <xf numFmtId="0" fontId="0" fillId="0" borderId="0" xfId="0"/>
    <xf numFmtId="0" fontId="0" fillId="0" borderId="0" xfId="0"/>
    <xf numFmtId="0" fontId="1" fillId="0" borderId="0" xfId="1" applyAlignment="1">
      <alignment horizontal="left"/>
    </xf>
    <xf numFmtId="0" fontId="1" fillId="0" borderId="0" xfId="1" applyAlignment="1">
      <alignment vertical="center"/>
    </xf>
    <xf numFmtId="0" fontId="2" fillId="2" borderId="0" xfId="1" applyFont="1" applyFill="1" applyBorder="1" applyAlignment="1">
      <alignment vertical="center"/>
    </xf>
    <xf numFmtId="0" fontId="3" fillId="0" borderId="0" xfId="1" applyFont="1" applyAlignment="1">
      <alignment horizontal="left" vertical="center"/>
    </xf>
    <xf numFmtId="0" fontId="3" fillId="0" borderId="0" xfId="1" applyFont="1" applyAlignment="1">
      <alignment vertical="center"/>
    </xf>
    <xf numFmtId="0" fontId="4" fillId="0" borderId="0" xfId="1" applyFont="1"/>
    <xf numFmtId="0" fontId="6" fillId="0" borderId="0" xfId="1" applyFont="1"/>
    <xf numFmtId="0" fontId="6" fillId="0" borderId="0" xfId="1" applyFont="1" applyAlignment="1">
      <alignment horizontal="center"/>
    </xf>
    <xf numFmtId="0" fontId="6" fillId="0" borderId="0" xfId="1" applyFont="1" applyAlignment="1">
      <alignment horizontal="left"/>
    </xf>
    <xf numFmtId="0" fontId="1" fillId="0" borderId="0" xfId="1" applyFill="1"/>
    <xf numFmtId="0" fontId="7" fillId="0" borderId="0" xfId="1" applyFont="1" applyAlignment="1">
      <alignment horizontal="left"/>
    </xf>
    <xf numFmtId="0" fontId="7" fillId="0" borderId="0" xfId="1" applyFont="1"/>
    <xf numFmtId="0" fontId="0" fillId="3" borderId="0" xfId="0" applyFill="1" applyBorder="1"/>
    <xf numFmtId="0" fontId="8" fillId="0" borderId="0" xfId="1" applyFont="1" applyAlignment="1">
      <alignment vertical="center"/>
    </xf>
    <xf numFmtId="0" fontId="9" fillId="0" borderId="0" xfId="1" applyFont="1"/>
    <xf numFmtId="0" fontId="0" fillId="0" borderId="0" xfId="1" quotePrefix="1" applyFont="1"/>
    <xf numFmtId="0" fontId="9" fillId="0" borderId="0" xfId="1" applyFont="1" applyAlignment="1">
      <alignment horizontal="center"/>
    </xf>
    <xf numFmtId="0" fontId="0" fillId="0" borderId="0" xfId="0"/>
    <xf numFmtId="0" fontId="14" fillId="7" borderId="2" xfId="2" applyFont="1" applyFill="1" applyBorder="1" applyAlignment="1">
      <alignment horizontal="center"/>
    </xf>
    <xf numFmtId="0" fontId="14" fillId="0" borderId="3" xfId="2" applyFont="1" applyFill="1" applyBorder="1" applyAlignment="1">
      <alignment wrapText="1"/>
    </xf>
    <xf numFmtId="0" fontId="3" fillId="0" borderId="0" xfId="0" applyNumberFormat="1" applyFont="1" applyAlignment="1">
      <alignment horizontal="left"/>
    </xf>
    <xf numFmtId="0" fontId="0" fillId="0" borderId="0" xfId="0" applyNumberFormat="1" applyAlignment="1">
      <alignment horizontal="left"/>
    </xf>
    <xf numFmtId="0" fontId="13" fillId="0" borderId="0" xfId="0" applyNumberFormat="1" applyFont="1"/>
    <xf numFmtId="0" fontId="0" fillId="0" borderId="0" xfId="0" applyNumberFormat="1" applyAlignment="1">
      <alignment vertical="top" wrapText="1"/>
    </xf>
    <xf numFmtId="49" fontId="0" fillId="0" borderId="0" xfId="0" applyNumberFormat="1"/>
    <xf numFmtId="49" fontId="0" fillId="0" borderId="0" xfId="0" applyNumberFormat="1" applyAlignment="1">
      <alignment horizontal="left"/>
    </xf>
    <xf numFmtId="0" fontId="12" fillId="8" borderId="0" xfId="1" applyFont="1" applyFill="1" applyBorder="1" applyAlignment="1">
      <alignment horizontal="center" vertical="center"/>
    </xf>
    <xf numFmtId="0" fontId="8" fillId="8" borderId="0" xfId="1" applyFont="1" applyFill="1" applyBorder="1" applyAlignment="1">
      <alignment horizontal="center" vertical="center"/>
    </xf>
    <xf numFmtId="0" fontId="12" fillId="8" borderId="0" xfId="1" applyFont="1" applyFill="1" applyBorder="1" applyAlignment="1">
      <alignment horizontal="center" vertical="center" wrapText="1"/>
    </xf>
    <xf numFmtId="0" fontId="2" fillId="2" borderId="0" xfId="1" applyFont="1" applyFill="1" applyBorder="1" applyAlignment="1">
      <alignment horizontal="center" vertical="center"/>
    </xf>
    <xf numFmtId="0" fontId="8" fillId="2" borderId="0" xfId="1" applyFont="1" applyFill="1" applyBorder="1" applyAlignment="1">
      <alignment horizontal="center" vertical="center"/>
    </xf>
    <xf numFmtId="0" fontId="11" fillId="2" borderId="0" xfId="1" applyFont="1" applyFill="1" applyBorder="1" applyAlignment="1">
      <alignment horizontal="center" vertical="center"/>
    </xf>
    <xf numFmtId="0" fontId="1" fillId="3" borderId="0" xfId="1" applyFill="1" applyBorder="1" applyAlignment="1">
      <alignment horizontal="center" vertical="center"/>
    </xf>
    <xf numFmtId="0" fontId="2" fillId="5" borderId="0" xfId="1" applyFont="1" applyFill="1" applyBorder="1" applyAlignment="1">
      <alignment horizontal="center" vertical="center"/>
    </xf>
    <xf numFmtId="0" fontId="8" fillId="5" borderId="0" xfId="1" applyFont="1" applyFill="1" applyBorder="1" applyAlignment="1">
      <alignment horizontal="center" vertical="center"/>
    </xf>
    <xf numFmtId="0" fontId="11" fillId="5" borderId="0" xfId="1" applyFont="1" applyFill="1" applyBorder="1" applyAlignment="1">
      <alignment horizontal="center" vertical="center"/>
    </xf>
    <xf numFmtId="0" fontId="0" fillId="0" borderId="0" xfId="1" applyFont="1" applyBorder="1" applyAlignment="1">
      <alignment horizontal="left"/>
    </xf>
    <xf numFmtId="0" fontId="1" fillId="0" borderId="0" xfId="1" applyBorder="1" applyAlignment="1">
      <alignment horizontal="left"/>
    </xf>
    <xf numFmtId="0" fontId="0" fillId="0" borderId="0" xfId="1" applyFont="1" applyBorder="1"/>
    <xf numFmtId="0" fontId="0" fillId="0" borderId="0" xfId="1" applyFont="1" applyBorder="1" applyAlignment="1">
      <alignment wrapText="1"/>
    </xf>
    <xf numFmtId="0" fontId="0" fillId="0" borderId="0" xfId="1" applyNumberFormat="1" applyFont="1" applyBorder="1" applyAlignment="1">
      <alignment horizontal="center"/>
    </xf>
    <xf numFmtId="0" fontId="1" fillId="0" borderId="0" xfId="1" applyBorder="1" applyAlignment="1">
      <alignment horizontal="center"/>
    </xf>
    <xf numFmtId="0" fontId="0" fillId="0" borderId="0" xfId="1" applyFont="1" applyBorder="1" applyAlignment="1">
      <alignment horizontal="center"/>
    </xf>
    <xf numFmtId="0" fontId="0" fillId="0" borderId="0" xfId="1" applyFont="1" applyFill="1" applyBorder="1"/>
    <xf numFmtId="0" fontId="0" fillId="0" borderId="0" xfId="1" quotePrefix="1" applyFont="1" applyBorder="1" applyAlignment="1">
      <alignment horizontal="center"/>
    </xf>
    <xf numFmtId="0" fontId="1" fillId="0" borderId="0" xfId="1" applyBorder="1"/>
    <xf numFmtId="0" fontId="1" fillId="0" borderId="0" xfId="1" applyBorder="1" applyAlignment="1">
      <alignment vertical="center"/>
    </xf>
    <xf numFmtId="0" fontId="1" fillId="3" borderId="1" xfId="1" applyFill="1" applyBorder="1" applyAlignment="1">
      <alignment vertical="center"/>
    </xf>
    <xf numFmtId="0" fontId="1" fillId="0" borderId="1" xfId="1" applyBorder="1" applyAlignment="1">
      <alignment vertical="center"/>
    </xf>
    <xf numFmtId="0" fontId="2" fillId="6" borderId="1" xfId="1" applyFont="1" applyFill="1" applyBorder="1" applyAlignment="1">
      <alignment horizontal="center" vertical="center"/>
    </xf>
    <xf numFmtId="0" fontId="0" fillId="0" borderId="0" xfId="0" applyBorder="1"/>
    <xf numFmtId="0" fontId="2" fillId="6" borderId="1" xfId="1" applyFont="1" applyFill="1" applyBorder="1" applyAlignment="1">
      <alignment horizontal="center" vertical="center"/>
    </xf>
    <xf numFmtId="0" fontId="5" fillId="4" borderId="1" xfId="1" applyFont="1" applyFill="1" applyBorder="1" applyAlignment="1">
      <alignment horizontal="center" vertical="center"/>
    </xf>
    <xf numFmtId="0" fontId="2" fillId="4" borderId="1" xfId="1" applyFont="1" applyFill="1" applyBorder="1" applyAlignment="1">
      <alignment horizontal="center" vertical="center"/>
    </xf>
    <xf numFmtId="0" fontId="5" fillId="6" borderId="1" xfId="1" applyFont="1" applyFill="1" applyBorder="1" applyAlignment="1">
      <alignment horizontal="center" vertical="center"/>
    </xf>
    <xf numFmtId="0" fontId="0" fillId="0" borderId="0" xfId="1" applyFont="1" applyFill="1" applyAlignment="1">
      <alignment horizontal="left"/>
    </xf>
    <xf numFmtId="0" fontId="1" fillId="0" borderId="0" xfId="1" applyFill="1" applyAlignment="1">
      <alignment horizontal="left"/>
    </xf>
    <xf numFmtId="0" fontId="0" fillId="0" borderId="0" xfId="1" applyFont="1" applyFill="1"/>
    <xf numFmtId="0" fontId="0" fillId="0" borderId="0" xfId="1" applyFont="1" applyFill="1" applyAlignment="1">
      <alignment wrapText="1"/>
    </xf>
    <xf numFmtId="0" fontId="0" fillId="0" borderId="0" xfId="1" applyNumberFormat="1" applyFont="1" applyFill="1" applyAlignment="1">
      <alignment horizontal="center"/>
    </xf>
    <xf numFmtId="0" fontId="1" fillId="0" borderId="0" xfId="1" applyFill="1" applyAlignment="1">
      <alignment horizontal="center"/>
    </xf>
    <xf numFmtId="0" fontId="0" fillId="0" borderId="0" xfId="1" applyFont="1" applyFill="1" applyAlignment="1">
      <alignment horizontal="center"/>
    </xf>
    <xf numFmtId="0" fontId="0" fillId="3" borderId="0" xfId="0" applyFill="1"/>
  </cellXfs>
  <cellStyles count="3">
    <cellStyle name="Normal" xfId="0" builtinId="0"/>
    <cellStyle name="Normal 2" xfId="1"/>
    <cellStyle name="Normal_Feuil1" xfId="2"/>
  </cellStyles>
  <dxfs count="32"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ill>
        <patternFill patternType="solid">
          <fgColor indexed="64"/>
          <bgColor rgb="FFFFFF0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rgb="FFE5A5E7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ables/table1.xml><?xml version="1.0" encoding="utf-8"?>
<table xmlns="http://schemas.openxmlformats.org/spreadsheetml/2006/main" id="2" name="Tableau2" displayName="Tableau2" ref="A9:AC11" totalsRowShown="0" headerRowDxfId="31" headerRowCellStyle="Normal 2">
  <autoFilter ref="A9:AC11"/>
  <tableColumns count="29">
    <tableColumn id="1" name="ID"/>
    <tableColumn id="2" name="Nom " dataDxfId="30" dataCellStyle="Normal 2">
      <calculatedColumnFormula>VLOOKUP(D10,Feuil3!A:D,2,FALSE)</calculatedColumnFormula>
    </tableColumn>
    <tableColumn id="3" name="Prénom" dataDxfId="29" dataCellStyle="Normal 2">
      <calculatedColumnFormula>VLOOKUP(D10,Feuil3!A:D,3,FALSE)</calculatedColumnFormula>
    </tableColumn>
    <tableColumn id="4" name="Initiales" dataDxfId="28" dataCellStyle="Normal 2"/>
    <tableColumn id="5" name="matricule" dataDxfId="27" dataCellStyle="Normal 2">
      <calculatedColumnFormula>VLOOKUP(D10,Feuil3!A:D,4,FALSE)</calculatedColumnFormula>
    </tableColumn>
    <tableColumn id="6" name="Code" dataDxfId="26" dataCellStyle="Normal 2">
      <calculatedColumnFormula>C5</calculatedColumnFormula>
    </tableColumn>
    <tableColumn id="7" name="Fonction " dataDxfId="25" dataCellStyle="Normal 2">
      <calculatedColumnFormula>VLOOKUP(D10,Feuil3!A:E,5,FALSE)</calculatedColumnFormula>
    </tableColumn>
    <tableColumn id="8" name="Département" dataDxfId="24" dataCellStyle="Normal 2">
      <calculatedColumnFormula>VLOOKUP(L10,Feuil4!A:Z,24,FALSE)</calculatedColumnFormula>
    </tableColumn>
    <tableColumn id="9" name="Service" dataDxfId="23" dataCellStyle="Normal 2">
      <calculatedColumnFormula>VLOOKUP(L10,Feuil4!A:Z,25,FALSE)</calculatedColumnFormula>
    </tableColumn>
    <tableColumn id="10" name="Bâtiment" dataDxfId="22" dataCellStyle="Normal 2">
      <calculatedColumnFormula>VLOOKUP(L10,Feuil4!A:Z,3,FALSE)</calculatedColumnFormula>
    </tableColumn>
    <tableColumn id="11" name="Etage" dataDxfId="21" dataCellStyle="Normal 2">
      <calculatedColumnFormula>VLOOKUP(L10,Feuil4!A:Z,4,FALSE)</calculatedColumnFormula>
    </tableColumn>
    <tableColumn id="12" name="N°local" dataDxfId="20" dataCellStyle="Normal 2"/>
    <tableColumn id="13" name="Local" dataDxfId="19" dataCellStyle="Normal 2">
      <calculatedColumnFormula>VLOOKUP(L10,Feuil4!A:Z,9,FALSE)</calculatedColumnFormula>
    </tableColumn>
    <tableColumn id="14" name="Identité PC" dataDxfId="18" dataCellStyle="Normal 2">
      <calculatedColumnFormula array="1">IFERROR(INDEX(Feuil5!A2:A8,MATCH(Feuil1!C10&amp;" "&amp;Feuil1!B10,Feuil5!B2:B8,0)),"Utilisateur non enregistré")</calculatedColumnFormula>
    </tableColumn>
    <tableColumn id="15" name="Appareil" dataDxfId="17" dataCellStyle="Normal 2"/>
    <tableColumn id="16" name="N° prise" dataDxfId="16" dataCellStyle="Normal 2"/>
    <tableColumn id="17" name="Divers" dataDxfId="15" dataCellStyle="Normal 2"/>
    <tableColumn id="18" name="Colonne1" dataDxfId="14"/>
    <tableColumn id="19" name="Département2" dataDxfId="13" dataCellStyle="Normal 2">
      <calculatedColumnFormula>VLOOKUP(W10,Feuil4!A:Z,24,FALSE)</calculatedColumnFormula>
    </tableColumn>
    <tableColumn id="20" name="Service3" dataDxfId="12" dataCellStyle="Normal 2">
      <calculatedColumnFormula>VLOOKUP(W10,Feuil4!A:Z,25,FALSE)</calculatedColumnFormula>
    </tableColumn>
    <tableColumn id="21" name="Bâtiment4" dataDxfId="11" dataCellStyle="Normal 2">
      <calculatedColumnFormula>VLOOKUP(W10,Feuil4!A:Z,3,FALSE)</calculatedColumnFormula>
    </tableColumn>
    <tableColumn id="22" name="Etage5" dataDxfId="10" dataCellStyle="Normal 2">
      <calculatedColumnFormula>VLOOKUP(W10,Feuil4!A:Z,4,FALSE)</calculatedColumnFormula>
    </tableColumn>
    <tableColumn id="23" name="N°local6" dataDxfId="9" dataCellStyle="Normal 2"/>
    <tableColumn id="24" name="Local7" dataDxfId="8" dataCellStyle="Normal 2">
      <calculatedColumnFormula>VLOOKUP(W10,Feuil4!A:Z,9,FALSE)</calculatedColumnFormula>
    </tableColumn>
    <tableColumn id="25" name="Identité" dataDxfId="7" dataCellStyle="Normal 2"/>
    <tableColumn id="26" name="Appareil8" dataDxfId="6" dataCellStyle="Normal 2"/>
    <tableColumn id="27" name="n° prise9" dataCellStyle="Normal 2"/>
    <tableColumn id="28" name="Divers10" dataDxfId="5" dataCellStyle="Normal 2"/>
    <tableColumn id="29" name="Remarques" dataCellStyle="Normal 2"/>
  </tableColumns>
  <tableStyleInfo name="TableStyleLight15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E11"/>
  <sheetViews>
    <sheetView tabSelected="1" workbookViewId="0">
      <pane ySplit="9" topLeftCell="A10" activePane="bottomLeft" state="frozen"/>
      <selection pane="bottomLeft" activeCell="A12" sqref="A12"/>
    </sheetView>
  </sheetViews>
  <sheetFormatPr baseColWidth="10" defaultRowHeight="15" x14ac:dyDescent="0.25"/>
  <cols>
    <col min="1" max="1" width="5.140625" style="20" customWidth="1"/>
    <col min="2" max="3" width="18.7109375" customWidth="1"/>
    <col min="4" max="4" width="10.28515625" customWidth="1"/>
    <col min="5" max="5" width="11.5703125" customWidth="1"/>
    <col min="6" max="6" width="7.7109375" customWidth="1"/>
    <col min="7" max="7" width="26" bestFit="1" customWidth="1"/>
    <col min="8" max="8" width="33.85546875" bestFit="1" customWidth="1"/>
    <col min="9" max="9" width="40.5703125" customWidth="1"/>
    <col min="10" max="10" width="11.28515625" customWidth="1"/>
    <col min="11" max="11" width="8" customWidth="1"/>
    <col min="12" max="12" width="9.42578125" customWidth="1"/>
    <col min="13" max="13" width="9.5703125" bestFit="1" customWidth="1"/>
    <col min="14" max="14" width="13" customWidth="1"/>
    <col min="15" max="15" width="10.7109375" customWidth="1"/>
    <col min="16" max="16" width="10.140625" customWidth="1"/>
    <col min="17" max="17" width="8.7109375" customWidth="1"/>
    <col min="18" max="18" width="11.5703125" customWidth="1"/>
    <col min="19" max="19" width="33.85546875" bestFit="1" customWidth="1"/>
    <col min="20" max="20" width="43.7109375" bestFit="1" customWidth="1"/>
    <col min="21" max="21" width="12.28515625" customWidth="1"/>
    <col min="22" max="22" width="9" customWidth="1"/>
    <col min="23" max="23" width="10.42578125" customWidth="1"/>
    <col min="24" max="24" width="9.5703125" bestFit="1" customWidth="1"/>
    <col min="25" max="25" width="10.28515625" customWidth="1"/>
    <col min="26" max="26" width="11.7109375" customWidth="1"/>
    <col min="27" max="27" width="10.85546875" customWidth="1"/>
    <col min="28" max="28" width="10.7109375" customWidth="1"/>
    <col min="29" max="29" width="13.140625" customWidth="1"/>
  </cols>
  <sheetData>
    <row r="1" spans="1:31" x14ac:dyDescent="0.25"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</row>
    <row r="2" spans="1:31" ht="18.75" x14ac:dyDescent="0.3">
      <c r="B2" s="14" t="s">
        <v>19</v>
      </c>
      <c r="C2" s="13"/>
      <c r="D2" s="11"/>
      <c r="E2" s="11"/>
      <c r="F2" s="11"/>
      <c r="G2" s="11"/>
      <c r="H2" s="9"/>
      <c r="I2" s="9"/>
      <c r="J2" s="9"/>
      <c r="K2" s="10"/>
      <c r="L2" s="9"/>
      <c r="M2" s="9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</row>
    <row r="3" spans="1:31" ht="18.75" x14ac:dyDescent="0.3">
      <c r="B3" s="17"/>
      <c r="C3" s="13"/>
      <c r="D3" s="13"/>
      <c r="E3" s="13"/>
      <c r="F3" s="13"/>
      <c r="G3" s="13"/>
      <c r="H3" s="18"/>
      <c r="I3" s="18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</row>
    <row r="4" spans="1:31" ht="15.75" x14ac:dyDescent="0.25">
      <c r="B4" s="8" t="s">
        <v>80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</row>
    <row r="5" spans="1:31" ht="15.75" x14ac:dyDescent="0.25">
      <c r="B5" s="19" t="s">
        <v>81</v>
      </c>
      <c r="C5" s="3"/>
      <c r="D5" s="2"/>
      <c r="E5" s="2"/>
      <c r="F5" s="2"/>
      <c r="G5" s="2"/>
      <c r="H5" s="2"/>
      <c r="I5" s="18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</row>
    <row r="6" spans="1:31" ht="18.75" x14ac:dyDescent="0.3">
      <c r="B6" s="14"/>
      <c r="C6" s="2"/>
      <c r="D6" s="2"/>
      <c r="E6" s="14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</row>
    <row r="7" spans="1:31" ht="15.75" x14ac:dyDescent="0.25">
      <c r="B7" s="7"/>
      <c r="C7" s="6"/>
      <c r="D7" s="6"/>
      <c r="E7" s="6"/>
      <c r="F7" s="6"/>
      <c r="G7" s="6"/>
      <c r="H7" s="55" t="s">
        <v>0</v>
      </c>
      <c r="I7" s="55"/>
      <c r="J7" s="55"/>
      <c r="K7" s="55"/>
      <c r="L7" s="55"/>
      <c r="M7" s="55"/>
      <c r="N7" s="55"/>
      <c r="O7" s="55"/>
      <c r="P7" s="55"/>
      <c r="Q7" s="55"/>
      <c r="R7" s="50"/>
      <c r="S7" s="57" t="s">
        <v>20</v>
      </c>
      <c r="T7" s="57"/>
      <c r="U7" s="57"/>
      <c r="V7" s="57"/>
      <c r="W7" s="57"/>
      <c r="X7" s="57"/>
      <c r="Y7" s="57"/>
      <c r="Z7" s="57"/>
      <c r="AA7" s="57"/>
      <c r="AB7" s="57"/>
      <c r="AC7" s="51"/>
      <c r="AD7" s="49"/>
      <c r="AE7" s="4"/>
    </row>
    <row r="8" spans="1:31" ht="15.75" x14ac:dyDescent="0.25">
      <c r="B8" s="16"/>
      <c r="C8" s="6"/>
      <c r="D8" s="6"/>
      <c r="E8" s="6"/>
      <c r="F8" s="6"/>
      <c r="G8" s="6"/>
      <c r="H8" s="56" t="s">
        <v>1</v>
      </c>
      <c r="I8" s="56"/>
      <c r="J8" s="55" t="s">
        <v>2</v>
      </c>
      <c r="K8" s="55"/>
      <c r="L8" s="55"/>
      <c r="M8" s="55"/>
      <c r="N8" s="55"/>
      <c r="O8" s="55"/>
      <c r="P8" s="55"/>
      <c r="Q8" s="55"/>
      <c r="R8" s="50"/>
      <c r="S8" s="54" t="s">
        <v>1</v>
      </c>
      <c r="T8" s="54"/>
      <c r="U8" s="54" t="s">
        <v>21</v>
      </c>
      <c r="V8" s="54"/>
      <c r="W8" s="54"/>
      <c r="X8" s="54"/>
      <c r="Y8" s="54"/>
      <c r="Z8" s="54"/>
      <c r="AA8" s="54"/>
      <c r="AB8" s="52"/>
      <c r="AC8" s="51"/>
      <c r="AD8" s="49"/>
      <c r="AE8" s="4"/>
    </row>
    <row r="9" spans="1:31" x14ac:dyDescent="0.25">
      <c r="A9" s="53" t="s">
        <v>117</v>
      </c>
      <c r="B9" s="29" t="s">
        <v>3</v>
      </c>
      <c r="C9" s="29" t="s">
        <v>4</v>
      </c>
      <c r="D9" s="30" t="s">
        <v>5</v>
      </c>
      <c r="E9" s="29" t="s">
        <v>6</v>
      </c>
      <c r="F9" s="29" t="s">
        <v>73</v>
      </c>
      <c r="G9" s="31" t="s">
        <v>7</v>
      </c>
      <c r="H9" s="32" t="s">
        <v>8</v>
      </c>
      <c r="I9" s="32" t="s">
        <v>9</v>
      </c>
      <c r="J9" s="32" t="s">
        <v>10</v>
      </c>
      <c r="K9" s="32" t="s">
        <v>11</v>
      </c>
      <c r="L9" s="33" t="s">
        <v>12</v>
      </c>
      <c r="M9" s="34" t="s">
        <v>79</v>
      </c>
      <c r="N9" s="32" t="s">
        <v>13</v>
      </c>
      <c r="O9" s="32" t="s">
        <v>14</v>
      </c>
      <c r="P9" s="32" t="s">
        <v>15</v>
      </c>
      <c r="Q9" s="32" t="s">
        <v>16</v>
      </c>
      <c r="R9" s="35" t="s">
        <v>118</v>
      </c>
      <c r="S9" s="36" t="s">
        <v>119</v>
      </c>
      <c r="T9" s="36" t="s">
        <v>120</v>
      </c>
      <c r="U9" s="36" t="s">
        <v>121</v>
      </c>
      <c r="V9" s="36" t="s">
        <v>122</v>
      </c>
      <c r="W9" s="37" t="s">
        <v>123</v>
      </c>
      <c r="X9" s="38" t="s">
        <v>124</v>
      </c>
      <c r="Y9" s="36" t="s">
        <v>22</v>
      </c>
      <c r="Z9" s="36" t="s">
        <v>125</v>
      </c>
      <c r="AA9" s="36" t="s">
        <v>126</v>
      </c>
      <c r="AB9" s="36" t="s">
        <v>127</v>
      </c>
      <c r="AC9" s="5" t="s">
        <v>23</v>
      </c>
      <c r="AD9" s="4"/>
      <c r="AE9" s="4"/>
    </row>
    <row r="10" spans="1:31" ht="15" customHeight="1" x14ac:dyDescent="0.25">
      <c r="A10" s="53">
        <v>1</v>
      </c>
      <c r="B10" s="39" t="str">
        <f>VLOOKUP(D10,Feuil3!A:D,2,FALSE)</f>
        <v>Dupont</v>
      </c>
      <c r="C10" s="39" t="str">
        <f>VLOOKUP(D10,Feuil3!A:D,3,FALSE)</f>
        <v>Pierre</v>
      </c>
      <c r="D10" s="39" t="s">
        <v>28</v>
      </c>
      <c r="E10" s="39">
        <f>VLOOKUP(D10,Feuil3!A:D,4,FALSE)</f>
        <v>123456</v>
      </c>
      <c r="F10" s="40">
        <f>C5</f>
        <v>0</v>
      </c>
      <c r="G10" s="39" t="str">
        <f>VLOOKUP(D10,Feuil3!A:E,5,FALSE)</f>
        <v>EMPLOYE-E DE RESTAURANT</v>
      </c>
      <c r="H10" s="41" t="str">
        <f>VLOOKUP(L10,Feuil4!A:Z,24,FALSE)</f>
        <v>Dpt Exploitation</v>
      </c>
      <c r="I10" s="42" t="str">
        <f>VLOOKUP(L10,Feuil4!A:Z,25,FALSE)</f>
        <v>Service Pneu</v>
      </c>
      <c r="J10" s="43" t="str">
        <f>VLOOKUP(L10,Feuil4!A:Z,3,FALSE)</f>
        <v>0A</v>
      </c>
      <c r="K10" s="44">
        <f>VLOOKUP(L10,Feuil4!A:Z,4,FALSE)</f>
        <v>1</v>
      </c>
      <c r="L10" s="45" t="s">
        <v>82</v>
      </c>
      <c r="M10" s="43">
        <f>VLOOKUP(L10,Feuil4!A:Z,9,FALSE)</f>
        <v>2300</v>
      </c>
      <c r="N10" s="46" t="str">
        <f t="array" ref="N10">IFERROR(INDEX(Feuil5!A2:A8,MATCH(Feuil1!C10&amp;" "&amp;Feuil1!B10,Feuil5!B2:B8,0)),"Utilisateur non enregistré")</f>
        <v>pc-0001</v>
      </c>
      <c r="O10" s="41" t="s">
        <v>17</v>
      </c>
      <c r="P10" s="41"/>
      <c r="Q10" s="41"/>
      <c r="R10" s="15"/>
      <c r="S10" s="41" t="str">
        <f>VLOOKUP(W10,Feuil4!A:Z,24,FALSE)</f>
        <v>Dpt Exploitation</v>
      </c>
      <c r="T10" s="42" t="str">
        <f>VLOOKUP(W10,Feuil4!A:Z,25,FALSE)</f>
        <v>Service Divers</v>
      </c>
      <c r="U10" s="45" t="str">
        <f>VLOOKUP(W10,Feuil4!A:Z,3,FALSE)</f>
        <v>0A</v>
      </c>
      <c r="V10" s="44">
        <f>VLOOKUP(W10,Feuil4!A:Z,4,FALSE)</f>
        <v>0</v>
      </c>
      <c r="W10" s="44" t="s">
        <v>70</v>
      </c>
      <c r="X10" s="44">
        <f>VLOOKUP(W10,Feuil4!A:Z,9,FALSE)</f>
        <v>2300</v>
      </c>
      <c r="Y10" s="46"/>
      <c r="Z10" s="47"/>
      <c r="AA10" s="48"/>
      <c r="AB10" s="47"/>
      <c r="AC10" s="48"/>
      <c r="AD10" s="2"/>
      <c r="AE10" s="2"/>
    </row>
    <row r="11" spans="1:31" x14ac:dyDescent="0.25">
      <c r="A11" s="20">
        <v>2</v>
      </c>
      <c r="B11" s="58" t="e">
        <f>VLOOKUP(D11,Feuil3!A:D,2,FALSE)</f>
        <v>#N/A</v>
      </c>
      <c r="C11" s="58" t="e">
        <f>VLOOKUP(D11,Feuil3!A:D,3,FALSE)</f>
        <v>#N/A</v>
      </c>
      <c r="D11" s="58"/>
      <c r="E11" s="58" t="e">
        <f>VLOOKUP(D11,Feuil3!A:D,4,FALSE)</f>
        <v>#N/A</v>
      </c>
      <c r="F11" s="59">
        <f>C6</f>
        <v>0</v>
      </c>
      <c r="G11" s="58" t="e">
        <f>VLOOKUP(D11,Feuil3!A:E,5,FALSE)</f>
        <v>#N/A</v>
      </c>
      <c r="H11" s="60" t="e">
        <f>VLOOKUP(L11,Feuil4!A:Z,24,FALSE)</f>
        <v>#N/A</v>
      </c>
      <c r="I11" s="61" t="e">
        <f>VLOOKUP(L11,Feuil4!A:Z,25,FALSE)</f>
        <v>#N/A</v>
      </c>
      <c r="J11" s="62" t="e">
        <f>VLOOKUP(L11,Feuil4!A:Z,3,FALSE)</f>
        <v>#N/A</v>
      </c>
      <c r="K11" s="63" t="e">
        <f>VLOOKUP(L11,Feuil4!A:Z,4,FALSE)</f>
        <v>#N/A</v>
      </c>
      <c r="L11" s="64"/>
      <c r="M11" s="62" t="e">
        <f>VLOOKUP(L11,Feuil4!A:Z,9,FALSE)</f>
        <v>#N/A</v>
      </c>
      <c r="N11" s="60" t="str">
        <f t="array" ref="N11">IFERROR(INDEX(Feuil5!A3:A9,MATCH(Feuil1!C11&amp;" "&amp;Feuil1!B11,Feuil5!B3:B9,0)),"Utilisateur non enregistré")</f>
        <v>Utilisateur non enregistré</v>
      </c>
      <c r="O11" s="60"/>
      <c r="P11" s="60"/>
      <c r="Q11" s="60"/>
      <c r="R11" s="65"/>
      <c r="S11" s="60" t="e">
        <f>VLOOKUP(W11,Feuil4!A:Z,24,FALSE)</f>
        <v>#N/A</v>
      </c>
      <c r="T11" s="61" t="e">
        <f>VLOOKUP(W11,Feuil4!A:Z,25,FALSE)</f>
        <v>#N/A</v>
      </c>
      <c r="U11" s="64" t="e">
        <f>VLOOKUP(W11,Feuil4!A:Z,3,FALSE)</f>
        <v>#N/A</v>
      </c>
      <c r="V11" s="63" t="e">
        <f>VLOOKUP(W11,Feuil4!A:Z,4,FALSE)</f>
        <v>#N/A</v>
      </c>
      <c r="W11" s="63"/>
      <c r="X11" s="63" t="e">
        <f>VLOOKUP(W11,Feuil4!A:Z,9,FALSE)</f>
        <v>#N/A</v>
      </c>
      <c r="Y11" s="60"/>
      <c r="Z11" s="64"/>
      <c r="AA11" s="12"/>
      <c r="AB11" s="64"/>
      <c r="AC11" s="12"/>
      <c r="AD11" s="1"/>
      <c r="AE11" s="1"/>
    </row>
  </sheetData>
  <mergeCells count="6">
    <mergeCell ref="U8:AA8"/>
    <mergeCell ref="H7:Q7"/>
    <mergeCell ref="H8:I8"/>
    <mergeCell ref="J8:Q8"/>
    <mergeCell ref="S7:AB7"/>
    <mergeCell ref="S8:T8"/>
  </mergeCells>
  <conditionalFormatting sqref="N10:N11">
    <cfRule type="cellIs" dxfId="4" priority="2" operator="equal">
      <formula>"Utilisateur non enregistré"</formula>
    </cfRule>
  </conditionalFormatting>
  <conditionalFormatting sqref="A10:AC11">
    <cfRule type="expression" dxfId="3" priority="1">
      <formula>AND(ISERROR($B10))</formula>
    </cfRule>
  </conditionalFormatting>
  <dataValidations count="3">
    <dataValidation type="list" allowBlank="1" showInputMessage="1" sqref="D10:D11">
      <formula1>Initiales</formula1>
    </dataValidation>
    <dataValidation type="list" allowBlank="1" showInputMessage="1" showErrorMessage="1" sqref="O10:O11">
      <formula1>"PC,Téléphone,Fax,Mopieur,Imprimante"</formula1>
    </dataValidation>
    <dataValidation type="list" allowBlank="1" showInputMessage="1" showErrorMessage="1" sqref="L10:L11 W10:W11">
      <formula1>Local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M44"/>
  <sheetViews>
    <sheetView workbookViewId="0">
      <selection activeCell="F17" sqref="F17"/>
    </sheetView>
  </sheetViews>
  <sheetFormatPr baseColWidth="10" defaultRowHeight="15" x14ac:dyDescent="0.25"/>
  <sheetData>
    <row r="1" spans="1:13" x14ac:dyDescent="0.25">
      <c r="A1" s="20"/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</row>
    <row r="2" spans="1:13" x14ac:dyDescent="0.25">
      <c r="A2" s="20"/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</row>
    <row r="3" spans="1:13" x14ac:dyDescent="0.25">
      <c r="A3" s="20"/>
      <c r="B3" s="20"/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</row>
    <row r="4" spans="1:13" x14ac:dyDescent="0.25">
      <c r="A4" s="20"/>
      <c r="B4" s="20"/>
      <c r="C4" s="20"/>
      <c r="D4" s="20"/>
      <c r="E4" s="20"/>
      <c r="F4" s="20"/>
      <c r="G4" s="20"/>
      <c r="H4" s="20"/>
      <c r="I4" s="20"/>
      <c r="J4" s="20"/>
      <c r="K4" s="20"/>
      <c r="L4" s="20"/>
      <c r="M4" s="20"/>
    </row>
    <row r="5" spans="1:13" x14ac:dyDescent="0.25">
      <c r="A5" s="20"/>
      <c r="B5" s="20"/>
      <c r="C5" s="20"/>
      <c r="D5" s="20"/>
      <c r="E5" s="20"/>
      <c r="F5" s="20"/>
      <c r="G5" s="20"/>
      <c r="H5" s="20"/>
      <c r="I5" s="20"/>
      <c r="J5" s="20"/>
      <c r="K5" s="20"/>
      <c r="L5" s="20"/>
      <c r="M5" s="20"/>
    </row>
    <row r="6" spans="1:13" x14ac:dyDescent="0.25">
      <c r="A6" s="20"/>
      <c r="B6" s="20"/>
      <c r="C6" s="20"/>
      <c r="D6" s="20"/>
      <c r="E6" s="20"/>
      <c r="F6" s="20"/>
      <c r="G6" s="20"/>
      <c r="H6" s="20"/>
      <c r="I6" s="20"/>
      <c r="J6" s="20"/>
      <c r="K6" s="20"/>
      <c r="L6" s="20"/>
      <c r="M6" s="20"/>
    </row>
    <row r="7" spans="1:13" x14ac:dyDescent="0.25">
      <c r="A7" s="20"/>
      <c r="B7" s="20"/>
      <c r="C7" s="20"/>
      <c r="D7" s="20"/>
      <c r="E7" s="20"/>
      <c r="F7" s="20"/>
      <c r="G7" s="20"/>
      <c r="H7" s="20"/>
      <c r="I7" s="20"/>
      <c r="J7" s="20"/>
      <c r="K7" s="20"/>
      <c r="L7" s="20"/>
      <c r="M7" s="20"/>
    </row>
    <row r="8" spans="1:13" x14ac:dyDescent="0.25">
      <c r="A8" s="20"/>
      <c r="B8" s="20"/>
      <c r="C8" s="20"/>
      <c r="D8" s="20"/>
      <c r="E8" s="20"/>
      <c r="F8" s="20"/>
      <c r="G8" s="20"/>
      <c r="H8" s="20"/>
      <c r="I8" s="20"/>
      <c r="J8" s="20"/>
      <c r="K8" s="20"/>
      <c r="L8" s="20"/>
      <c r="M8" s="20"/>
    </row>
    <row r="9" spans="1:13" x14ac:dyDescent="0.25">
      <c r="A9" s="20"/>
      <c r="B9" s="20"/>
      <c r="C9" s="20"/>
      <c r="D9" s="20"/>
      <c r="E9" s="20"/>
      <c r="F9" s="20"/>
      <c r="G9" s="20"/>
      <c r="H9" s="20"/>
      <c r="I9" s="20"/>
      <c r="J9" s="20"/>
      <c r="K9" s="20"/>
      <c r="L9" s="20"/>
      <c r="M9" s="20"/>
    </row>
    <row r="10" spans="1:13" x14ac:dyDescent="0.25">
      <c r="A10" s="20"/>
      <c r="B10" s="20"/>
      <c r="C10" s="20"/>
      <c r="D10" s="20"/>
      <c r="E10" s="20"/>
      <c r="F10" s="20"/>
      <c r="G10" s="20"/>
      <c r="H10" s="20"/>
      <c r="I10" s="20"/>
      <c r="J10" s="20"/>
      <c r="K10" s="20"/>
      <c r="L10" s="20"/>
      <c r="M10" s="20"/>
    </row>
    <row r="11" spans="1:13" x14ac:dyDescent="0.25">
      <c r="A11" s="20"/>
      <c r="B11" s="20"/>
      <c r="C11" s="20"/>
      <c r="D11" s="20"/>
      <c r="E11" s="20"/>
      <c r="F11" s="20"/>
      <c r="G11" s="20"/>
      <c r="H11" s="20"/>
      <c r="I11" s="20"/>
      <c r="J11" s="20"/>
      <c r="K11" s="20"/>
      <c r="L11" s="20"/>
      <c r="M11" s="20"/>
    </row>
    <row r="12" spans="1:13" x14ac:dyDescent="0.25">
      <c r="A12" s="20"/>
      <c r="B12" s="20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</row>
    <row r="13" spans="1:13" x14ac:dyDescent="0.25">
      <c r="A13" s="20"/>
      <c r="B13" s="20"/>
      <c r="C13" s="20"/>
      <c r="D13" s="20"/>
      <c r="E13" s="20"/>
      <c r="F13" s="20"/>
      <c r="G13" s="20"/>
      <c r="H13" s="20"/>
      <c r="I13" s="20"/>
      <c r="J13" s="20"/>
      <c r="K13" s="20"/>
      <c r="L13" s="20"/>
      <c r="M13" s="20"/>
    </row>
    <row r="14" spans="1:13" x14ac:dyDescent="0.25">
      <c r="A14" s="20"/>
      <c r="B14" s="20"/>
      <c r="C14" s="20"/>
      <c r="D14" s="20"/>
      <c r="E14" s="20"/>
      <c r="F14" s="20"/>
      <c r="G14" s="20"/>
      <c r="H14" s="20"/>
      <c r="I14" s="20"/>
      <c r="J14" s="20"/>
      <c r="K14" s="20"/>
      <c r="L14" s="20"/>
      <c r="M14" s="20"/>
    </row>
    <row r="15" spans="1:13" x14ac:dyDescent="0.25">
      <c r="A15" s="20"/>
      <c r="B15" s="20"/>
      <c r="C15" s="20"/>
      <c r="D15" s="20"/>
      <c r="E15" s="20"/>
      <c r="F15" s="20"/>
      <c r="G15" s="20"/>
      <c r="H15" s="20"/>
      <c r="I15" s="20"/>
      <c r="J15" s="20"/>
      <c r="K15" s="20"/>
      <c r="L15" s="20"/>
      <c r="M15" s="20"/>
    </row>
    <row r="16" spans="1:13" x14ac:dyDescent="0.25">
      <c r="A16" s="20"/>
      <c r="B16" s="20"/>
      <c r="C16" s="20"/>
      <c r="D16" s="20"/>
      <c r="E16" s="20"/>
      <c r="F16" s="20"/>
      <c r="G16" s="20"/>
      <c r="H16" s="20"/>
      <c r="I16" s="20"/>
      <c r="J16" s="20"/>
      <c r="K16" s="20"/>
      <c r="L16" s="20"/>
      <c r="M16" s="20"/>
    </row>
    <row r="17" spans="1:13" x14ac:dyDescent="0.25">
      <c r="A17" s="20"/>
      <c r="B17" s="20"/>
      <c r="C17" s="20"/>
      <c r="D17" s="20"/>
      <c r="E17" s="20"/>
      <c r="F17" s="20"/>
      <c r="G17" s="20"/>
      <c r="H17" s="20"/>
      <c r="I17" s="20"/>
      <c r="J17" s="20"/>
      <c r="K17" s="20"/>
      <c r="L17" s="20"/>
      <c r="M17" s="20"/>
    </row>
    <row r="18" spans="1:13" x14ac:dyDescent="0.25">
      <c r="A18" s="20"/>
      <c r="B18" s="20"/>
      <c r="C18" s="20"/>
      <c r="D18" s="20"/>
      <c r="E18" s="20"/>
      <c r="F18" s="20"/>
      <c r="G18" s="20"/>
      <c r="H18" s="20"/>
      <c r="I18" s="20"/>
      <c r="J18" s="20"/>
      <c r="K18" s="20"/>
      <c r="L18" s="20"/>
      <c r="M18" s="20"/>
    </row>
    <row r="19" spans="1:13" x14ac:dyDescent="0.25">
      <c r="A19" s="20"/>
      <c r="B19" s="20"/>
      <c r="C19" s="20"/>
      <c r="D19" s="20"/>
      <c r="E19" s="20"/>
      <c r="F19" s="20"/>
      <c r="G19" s="20"/>
      <c r="H19" s="20"/>
      <c r="I19" s="20"/>
      <c r="J19" s="20"/>
      <c r="K19" s="20"/>
      <c r="L19" s="20"/>
      <c r="M19" s="20"/>
    </row>
    <row r="20" spans="1:13" x14ac:dyDescent="0.25">
      <c r="A20" s="20"/>
      <c r="B20" s="20"/>
      <c r="C20" s="20"/>
      <c r="D20" s="20"/>
      <c r="E20" s="20"/>
      <c r="F20" s="20"/>
      <c r="G20" s="20"/>
      <c r="H20" s="20"/>
      <c r="I20" s="20"/>
      <c r="J20" s="20"/>
      <c r="K20" s="20"/>
      <c r="L20" s="20"/>
      <c r="M20" s="20"/>
    </row>
    <row r="21" spans="1:13" x14ac:dyDescent="0.25">
      <c r="A21" s="20"/>
      <c r="B21" s="20"/>
      <c r="C21" s="20"/>
      <c r="D21" s="20"/>
      <c r="E21" s="20"/>
      <c r="F21" s="20"/>
      <c r="G21" s="20"/>
      <c r="H21" s="20"/>
      <c r="I21" s="20"/>
      <c r="J21" s="20"/>
      <c r="K21" s="20"/>
      <c r="L21" s="20"/>
      <c r="M21" s="20"/>
    </row>
    <row r="22" spans="1:13" x14ac:dyDescent="0.25">
      <c r="A22" s="20"/>
      <c r="B22" s="20"/>
      <c r="C22" s="20"/>
      <c r="D22" s="20"/>
      <c r="E22" s="20"/>
      <c r="F22" s="20"/>
      <c r="G22" s="20"/>
      <c r="H22" s="20"/>
      <c r="I22" s="20"/>
      <c r="J22" s="20"/>
      <c r="K22" s="20"/>
      <c r="L22" s="20"/>
      <c r="M22" s="20"/>
    </row>
    <row r="23" spans="1:13" x14ac:dyDescent="0.25">
      <c r="A23" s="20"/>
      <c r="B23" s="20"/>
      <c r="C23" s="20"/>
      <c r="D23" s="20"/>
      <c r="E23" s="20"/>
      <c r="F23" s="20"/>
      <c r="G23" s="20"/>
      <c r="H23" s="20"/>
      <c r="I23" s="20"/>
      <c r="J23" s="20"/>
      <c r="K23" s="20"/>
      <c r="L23" s="20"/>
      <c r="M23" s="20"/>
    </row>
    <row r="24" spans="1:13" x14ac:dyDescent="0.25">
      <c r="A24" s="20"/>
      <c r="B24" s="20"/>
      <c r="C24" s="20"/>
      <c r="D24" s="20"/>
      <c r="E24" s="20"/>
      <c r="F24" s="20"/>
      <c r="G24" s="20"/>
      <c r="H24" s="20"/>
      <c r="I24" s="20"/>
      <c r="J24" s="20"/>
      <c r="K24" s="20"/>
      <c r="L24" s="20"/>
      <c r="M24" s="20"/>
    </row>
    <row r="25" spans="1:13" x14ac:dyDescent="0.25">
      <c r="A25" s="20"/>
      <c r="B25" s="20"/>
      <c r="C25" s="20"/>
      <c r="D25" s="20"/>
      <c r="E25" s="20"/>
      <c r="F25" s="20"/>
      <c r="G25" s="20"/>
      <c r="H25" s="20"/>
      <c r="I25" s="20"/>
      <c r="J25" s="20"/>
      <c r="K25" s="20"/>
      <c r="L25" s="20"/>
      <c r="M25" s="20"/>
    </row>
    <row r="26" spans="1:13" x14ac:dyDescent="0.25">
      <c r="A26" s="20"/>
      <c r="B26" s="20"/>
      <c r="C26" s="20"/>
      <c r="D26" s="20"/>
      <c r="E26" s="20"/>
      <c r="F26" s="20"/>
      <c r="G26" s="20"/>
      <c r="H26" s="20"/>
      <c r="I26" s="20"/>
      <c r="J26" s="20"/>
      <c r="K26" s="20"/>
      <c r="L26" s="20"/>
      <c r="M26" s="20"/>
    </row>
    <row r="27" spans="1:13" x14ac:dyDescent="0.25">
      <c r="A27" s="20"/>
      <c r="B27" s="20"/>
      <c r="C27" s="20"/>
      <c r="D27" s="20"/>
      <c r="E27" s="20"/>
      <c r="F27" s="20"/>
      <c r="G27" s="20"/>
      <c r="H27" s="20"/>
      <c r="I27" s="20"/>
      <c r="J27" s="20"/>
      <c r="K27" s="20"/>
      <c r="L27" s="20"/>
      <c r="M27" s="20"/>
    </row>
    <row r="28" spans="1:13" x14ac:dyDescent="0.25">
      <c r="A28" s="20"/>
      <c r="B28" s="20"/>
      <c r="C28" s="20"/>
      <c r="D28" s="20"/>
      <c r="E28" s="20"/>
      <c r="F28" s="20"/>
      <c r="G28" s="20"/>
      <c r="H28" s="20"/>
      <c r="I28" s="20"/>
      <c r="J28" s="20"/>
      <c r="K28" s="20"/>
      <c r="L28" s="20"/>
      <c r="M28" s="20"/>
    </row>
    <row r="29" spans="1:13" x14ac:dyDescent="0.25">
      <c r="A29" s="20"/>
      <c r="B29" s="20"/>
      <c r="C29" s="20"/>
      <c r="D29" s="20"/>
      <c r="E29" s="20"/>
      <c r="F29" s="20"/>
      <c r="G29" s="20"/>
      <c r="H29" s="20"/>
      <c r="I29" s="20"/>
      <c r="J29" s="20"/>
      <c r="K29" s="20"/>
      <c r="L29" s="20"/>
      <c r="M29" s="20"/>
    </row>
    <row r="30" spans="1:13" x14ac:dyDescent="0.25">
      <c r="A30" s="20"/>
      <c r="B30" s="20"/>
      <c r="C30" s="20"/>
      <c r="D30" s="20"/>
      <c r="E30" s="20"/>
      <c r="F30" s="20"/>
      <c r="G30" s="20"/>
      <c r="H30" s="20"/>
      <c r="I30" s="20"/>
      <c r="J30" s="20"/>
      <c r="K30" s="20"/>
      <c r="L30" s="20"/>
      <c r="M30" s="20"/>
    </row>
    <row r="31" spans="1:13" x14ac:dyDescent="0.25">
      <c r="A31" s="20"/>
      <c r="B31" s="20"/>
      <c r="C31" s="20"/>
      <c r="D31" s="20"/>
      <c r="E31" s="20"/>
      <c r="F31" s="20"/>
      <c r="G31" s="20"/>
      <c r="H31" s="20"/>
      <c r="I31" s="20"/>
      <c r="J31" s="20"/>
      <c r="K31" s="20"/>
      <c r="L31" s="20"/>
      <c r="M31" s="20"/>
    </row>
    <row r="32" spans="1:13" x14ac:dyDescent="0.25">
      <c r="A32" s="20"/>
      <c r="B32" s="20"/>
      <c r="C32" s="20"/>
      <c r="D32" s="20"/>
      <c r="E32" s="20"/>
      <c r="F32" s="20"/>
      <c r="G32" s="20"/>
      <c r="H32" s="20"/>
      <c r="I32" s="20"/>
      <c r="J32" s="20"/>
      <c r="K32" s="20"/>
      <c r="L32" s="20"/>
      <c r="M32" s="20"/>
    </row>
    <row r="33" spans="1:13" x14ac:dyDescent="0.25">
      <c r="A33" s="20"/>
      <c r="B33" s="20"/>
      <c r="C33" s="20"/>
      <c r="D33" s="20"/>
      <c r="E33" s="20"/>
      <c r="F33" s="20"/>
      <c r="G33" s="20"/>
      <c r="H33" s="20"/>
      <c r="I33" s="20"/>
      <c r="J33" s="20"/>
      <c r="K33" s="20"/>
      <c r="L33" s="20"/>
      <c r="M33" s="20"/>
    </row>
    <row r="34" spans="1:13" x14ac:dyDescent="0.25">
      <c r="A34" s="20"/>
      <c r="B34" s="20"/>
      <c r="C34" s="20"/>
      <c r="D34" s="20"/>
      <c r="E34" s="20"/>
      <c r="F34" s="20"/>
      <c r="G34" s="20"/>
      <c r="H34" s="20"/>
      <c r="I34" s="20"/>
      <c r="J34" s="20"/>
      <c r="K34" s="20"/>
      <c r="L34" s="20"/>
      <c r="M34" s="20"/>
    </row>
    <row r="35" spans="1:13" x14ac:dyDescent="0.25">
      <c r="A35" s="20"/>
      <c r="B35" s="20"/>
      <c r="C35" s="20"/>
      <c r="D35" s="20"/>
      <c r="E35" s="20"/>
      <c r="F35" s="20"/>
      <c r="G35" s="20"/>
      <c r="H35" s="20"/>
      <c r="I35" s="20"/>
      <c r="J35" s="20"/>
      <c r="K35" s="20"/>
      <c r="L35" s="20"/>
      <c r="M35" s="20"/>
    </row>
    <row r="36" spans="1:13" x14ac:dyDescent="0.25">
      <c r="A36" s="20"/>
      <c r="B36" s="20"/>
      <c r="C36" s="20"/>
      <c r="D36" s="20"/>
      <c r="E36" s="20"/>
      <c r="F36" s="20"/>
      <c r="G36" s="20"/>
      <c r="H36" s="20"/>
      <c r="I36" s="20"/>
      <c r="J36" s="20"/>
      <c r="K36" s="20"/>
      <c r="L36" s="20"/>
      <c r="M36" s="20"/>
    </row>
    <row r="37" spans="1:13" x14ac:dyDescent="0.25">
      <c r="A37" s="20"/>
      <c r="B37" s="20"/>
      <c r="C37" s="20"/>
      <c r="D37" s="20"/>
      <c r="E37" s="20"/>
      <c r="F37" s="20"/>
      <c r="G37" s="20"/>
      <c r="H37" s="20"/>
      <c r="I37" s="20"/>
      <c r="J37" s="20"/>
      <c r="K37" s="20"/>
      <c r="L37" s="20"/>
      <c r="M37" s="20"/>
    </row>
    <row r="38" spans="1:13" x14ac:dyDescent="0.25">
      <c r="A38" s="20"/>
      <c r="B38" s="20"/>
      <c r="C38" s="20"/>
      <c r="D38" s="20"/>
      <c r="E38" s="20"/>
      <c r="F38" s="20"/>
      <c r="G38" s="20"/>
      <c r="H38" s="20"/>
      <c r="I38" s="20"/>
      <c r="J38" s="20"/>
      <c r="K38" s="20"/>
      <c r="L38" s="20"/>
      <c r="M38" s="20"/>
    </row>
    <row r="39" spans="1:13" x14ac:dyDescent="0.25">
      <c r="A39" s="20"/>
      <c r="B39" s="20"/>
      <c r="C39" s="20"/>
      <c r="D39" s="20"/>
      <c r="E39" s="20"/>
      <c r="F39" s="20"/>
      <c r="G39" s="20"/>
      <c r="H39" s="20"/>
      <c r="I39" s="20"/>
      <c r="J39" s="20"/>
      <c r="K39" s="20"/>
      <c r="L39" s="20"/>
      <c r="M39" s="20"/>
    </row>
    <row r="40" spans="1:13" x14ac:dyDescent="0.25">
      <c r="A40" s="20"/>
      <c r="B40" s="20"/>
      <c r="C40" s="20"/>
      <c r="D40" s="20"/>
      <c r="E40" s="20"/>
      <c r="F40" s="20"/>
      <c r="G40" s="20"/>
      <c r="H40" s="20"/>
      <c r="I40" s="20"/>
      <c r="J40" s="20"/>
      <c r="K40" s="20"/>
      <c r="L40" s="20"/>
      <c r="M40" s="20"/>
    </row>
    <row r="41" spans="1:13" x14ac:dyDescent="0.25">
      <c r="A41" s="20"/>
      <c r="B41" s="20"/>
      <c r="C41" s="20"/>
      <c r="D41" s="20"/>
      <c r="E41" s="20"/>
      <c r="F41" s="20"/>
      <c r="G41" s="20"/>
      <c r="H41" s="20"/>
      <c r="I41" s="20"/>
      <c r="J41" s="20"/>
      <c r="K41" s="20"/>
      <c r="L41" s="20"/>
      <c r="M41" s="20"/>
    </row>
    <row r="42" spans="1:13" x14ac:dyDescent="0.25">
      <c r="A42" s="20"/>
      <c r="B42" s="20"/>
      <c r="C42" s="20"/>
      <c r="D42" s="20"/>
      <c r="E42" s="20"/>
      <c r="F42" s="20"/>
      <c r="G42" s="20"/>
      <c r="H42" s="20"/>
      <c r="I42" s="20"/>
      <c r="J42" s="20"/>
      <c r="K42" s="20"/>
      <c r="L42" s="20"/>
      <c r="M42" s="20"/>
    </row>
    <row r="43" spans="1:13" x14ac:dyDescent="0.25">
      <c r="A43" s="20"/>
      <c r="B43" s="20"/>
      <c r="C43" s="20"/>
      <c r="D43" s="20"/>
      <c r="E43" s="20"/>
      <c r="F43" s="20"/>
      <c r="G43" s="20"/>
      <c r="H43" s="20"/>
      <c r="I43" s="20"/>
      <c r="J43" s="20"/>
      <c r="K43" s="20"/>
      <c r="L43" s="20"/>
      <c r="M43" s="20"/>
    </row>
    <row r="44" spans="1:13" x14ac:dyDescent="0.25">
      <c r="A44" s="20"/>
      <c r="B44" s="20"/>
      <c r="C44" s="20"/>
      <c r="D44" s="20"/>
      <c r="E44" s="20"/>
      <c r="F44" s="20"/>
      <c r="G44" s="20"/>
      <c r="H44" s="20"/>
      <c r="I44" s="20"/>
      <c r="J44" s="20"/>
      <c r="K44" s="20"/>
      <c r="L44" s="20"/>
      <c r="M44" s="20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G9"/>
  <sheetViews>
    <sheetView workbookViewId="0">
      <selection activeCell="A6" sqref="A6:XFD12"/>
    </sheetView>
  </sheetViews>
  <sheetFormatPr baseColWidth="10" defaultRowHeight="15" customHeight="1" x14ac:dyDescent="0.25"/>
  <cols>
    <col min="1" max="1" width="17.28515625" customWidth="1"/>
    <col min="2" max="2" width="31" bestFit="1" customWidth="1"/>
    <col min="3" max="3" width="25" bestFit="1" customWidth="1"/>
    <col min="4" max="4" width="14.28515625" customWidth="1"/>
    <col min="5" max="5" width="55" bestFit="1" customWidth="1"/>
  </cols>
  <sheetData>
    <row r="1" spans="1:7" ht="15" customHeight="1" x14ac:dyDescent="0.25">
      <c r="A1" s="21" t="s">
        <v>5</v>
      </c>
      <c r="B1" s="21" t="s">
        <v>25</v>
      </c>
      <c r="C1" s="21" t="s">
        <v>4</v>
      </c>
      <c r="D1" s="21" t="s">
        <v>26</v>
      </c>
      <c r="E1" s="21" t="s">
        <v>27</v>
      </c>
    </row>
    <row r="2" spans="1:7" ht="15" customHeight="1" x14ac:dyDescent="0.25">
      <c r="A2" s="22" t="s">
        <v>28</v>
      </c>
      <c r="B2" s="22" t="s">
        <v>98</v>
      </c>
      <c r="C2" s="22" t="s">
        <v>99</v>
      </c>
      <c r="D2" s="22">
        <v>123456</v>
      </c>
      <c r="E2" s="22" t="s">
        <v>75</v>
      </c>
    </row>
    <row r="3" spans="1:7" ht="15" customHeight="1" x14ac:dyDescent="0.25">
      <c r="A3" s="22" t="s">
        <v>85</v>
      </c>
      <c r="B3" s="20" t="s">
        <v>30</v>
      </c>
      <c r="C3" s="20" t="s">
        <v>31</v>
      </c>
      <c r="D3">
        <v>789456</v>
      </c>
      <c r="E3" s="22" t="s">
        <v>29</v>
      </c>
    </row>
    <row r="4" spans="1:7" ht="15" customHeight="1" x14ac:dyDescent="0.25">
      <c r="A4" s="22" t="s">
        <v>86</v>
      </c>
      <c r="B4" s="20" t="s">
        <v>102</v>
      </c>
      <c r="C4" s="20" t="s">
        <v>100</v>
      </c>
      <c r="D4">
        <v>147852</v>
      </c>
      <c r="E4" s="22" t="s">
        <v>88</v>
      </c>
    </row>
    <row r="5" spans="1:7" ht="15" customHeight="1" x14ac:dyDescent="0.25">
      <c r="A5" s="22" t="s">
        <v>87</v>
      </c>
      <c r="B5" s="20" t="s">
        <v>103</v>
      </c>
      <c r="C5" s="20" t="s">
        <v>101</v>
      </c>
      <c r="D5">
        <v>369852</v>
      </c>
      <c r="E5" s="22" t="s">
        <v>89</v>
      </c>
    </row>
    <row r="6" spans="1:7" ht="15" customHeight="1" x14ac:dyDescent="0.25">
      <c r="G6" s="26"/>
    </row>
    <row r="7" spans="1:7" ht="15" customHeight="1" x14ac:dyDescent="0.25">
      <c r="G7" s="26"/>
    </row>
    <row r="8" spans="1:7" ht="15" customHeight="1" x14ac:dyDescent="0.25">
      <c r="G8" s="26"/>
    </row>
    <row r="9" spans="1:7" ht="15" customHeight="1" x14ac:dyDescent="0.25">
      <c r="G9" s="26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Z5"/>
  <sheetViews>
    <sheetView workbookViewId="0">
      <selection activeCell="E14" sqref="E14"/>
    </sheetView>
  </sheetViews>
  <sheetFormatPr baseColWidth="10" defaultRowHeight="15" x14ac:dyDescent="0.25"/>
  <cols>
    <col min="5" max="5" width="15.85546875" bestFit="1" customWidth="1"/>
    <col min="8" max="8" width="44.7109375" bestFit="1" customWidth="1"/>
    <col min="20" max="20" width="23" customWidth="1"/>
    <col min="21" max="22" width="15.7109375" bestFit="1" customWidth="1"/>
    <col min="23" max="23" width="25.5703125" bestFit="1" customWidth="1"/>
    <col min="24" max="24" width="33.85546875" bestFit="1" customWidth="1"/>
    <col min="25" max="25" width="43.7109375" bestFit="1" customWidth="1"/>
    <col min="26" max="26" width="50.7109375" bestFit="1" customWidth="1"/>
  </cols>
  <sheetData>
    <row r="1" spans="1:26" x14ac:dyDescent="0.25">
      <c r="A1" s="23" t="s">
        <v>32</v>
      </c>
      <c r="B1" s="23" t="s">
        <v>33</v>
      </c>
      <c r="C1" s="23" t="s">
        <v>34</v>
      </c>
      <c r="D1" s="23" t="s">
        <v>35</v>
      </c>
      <c r="E1" s="23" t="s">
        <v>71</v>
      </c>
      <c r="F1" s="23" t="s">
        <v>36</v>
      </c>
      <c r="G1" s="23" t="s">
        <v>37</v>
      </c>
      <c r="H1" s="23" t="s">
        <v>72</v>
      </c>
      <c r="I1" s="23" t="s">
        <v>73</v>
      </c>
      <c r="J1" s="23" t="s">
        <v>8</v>
      </c>
      <c r="K1" s="23" t="s">
        <v>9</v>
      </c>
      <c r="L1" s="23" t="s">
        <v>38</v>
      </c>
      <c r="M1" s="23" t="s">
        <v>39</v>
      </c>
      <c r="N1" s="23" t="s">
        <v>40</v>
      </c>
      <c r="O1" s="23" t="s">
        <v>74</v>
      </c>
      <c r="P1" s="23" t="s">
        <v>41</v>
      </c>
      <c r="Q1" s="23" t="s">
        <v>42</v>
      </c>
      <c r="R1" s="23" t="s">
        <v>43</v>
      </c>
      <c r="S1" s="23" t="s">
        <v>44</v>
      </c>
      <c r="T1" s="23" t="s">
        <v>45</v>
      </c>
      <c r="U1" s="23" t="s">
        <v>46</v>
      </c>
      <c r="V1" s="23" t="s">
        <v>47</v>
      </c>
      <c r="W1" s="23" t="s">
        <v>48</v>
      </c>
      <c r="X1" s="23" t="s">
        <v>49</v>
      </c>
      <c r="Y1" s="23" t="s">
        <v>50</v>
      </c>
      <c r="Z1" s="23" t="s">
        <v>51</v>
      </c>
    </row>
    <row r="2" spans="1:26" x14ac:dyDescent="0.25">
      <c r="A2" s="24" t="s">
        <v>70</v>
      </c>
      <c r="B2" s="24" t="s">
        <v>52</v>
      </c>
      <c r="C2" s="24" t="s">
        <v>24</v>
      </c>
      <c r="D2" s="28">
        <v>0</v>
      </c>
      <c r="E2" s="24" t="s">
        <v>55</v>
      </c>
      <c r="F2" s="24" t="s">
        <v>56</v>
      </c>
      <c r="G2" s="24" t="s">
        <v>53</v>
      </c>
      <c r="H2" s="24" t="s">
        <v>57</v>
      </c>
      <c r="I2" s="24">
        <v>2300</v>
      </c>
      <c r="J2" s="24" t="s">
        <v>58</v>
      </c>
      <c r="K2" s="24" t="s">
        <v>59</v>
      </c>
      <c r="L2" s="24" t="s">
        <v>60</v>
      </c>
      <c r="M2" s="24"/>
      <c r="N2" s="24"/>
      <c r="O2" s="24"/>
      <c r="P2" s="24" t="s">
        <v>61</v>
      </c>
      <c r="Q2" s="24" t="s">
        <v>54</v>
      </c>
      <c r="R2" s="24" t="s">
        <v>18</v>
      </c>
      <c r="S2" s="24"/>
      <c r="T2" s="24"/>
      <c r="U2" s="24"/>
      <c r="V2" s="24"/>
      <c r="W2" s="24"/>
      <c r="X2" s="24" t="s">
        <v>78</v>
      </c>
      <c r="Y2" s="24" t="s">
        <v>76</v>
      </c>
      <c r="Z2" s="24" t="s">
        <v>77</v>
      </c>
    </row>
    <row r="3" spans="1:26" x14ac:dyDescent="0.25">
      <c r="A3" s="24" t="s">
        <v>82</v>
      </c>
      <c r="B3" s="24" t="s">
        <v>52</v>
      </c>
      <c r="C3" s="24" t="s">
        <v>24</v>
      </c>
      <c r="D3" s="27">
        <v>1</v>
      </c>
      <c r="H3" s="24" t="s">
        <v>57</v>
      </c>
      <c r="I3" s="24">
        <v>2300</v>
      </c>
      <c r="J3" s="24">
        <v>2</v>
      </c>
      <c r="K3" s="24">
        <v>23</v>
      </c>
      <c r="L3" s="24">
        <v>230</v>
      </c>
      <c r="P3">
        <v>15</v>
      </c>
      <c r="Q3">
        <v>100</v>
      </c>
      <c r="X3" s="24" t="s">
        <v>78</v>
      </c>
      <c r="Y3" s="24" t="s">
        <v>104</v>
      </c>
      <c r="Z3" s="24" t="s">
        <v>106</v>
      </c>
    </row>
    <row r="4" spans="1:26" x14ac:dyDescent="0.25">
      <c r="A4" s="24" t="s">
        <v>83</v>
      </c>
      <c r="B4" s="24" t="s">
        <v>52</v>
      </c>
      <c r="C4" s="24" t="s">
        <v>24</v>
      </c>
      <c r="D4" s="27">
        <v>2</v>
      </c>
      <c r="H4" s="24" t="s">
        <v>57</v>
      </c>
      <c r="I4" s="24">
        <v>2300</v>
      </c>
      <c r="J4" s="24">
        <v>2</v>
      </c>
      <c r="K4" s="24">
        <v>23</v>
      </c>
      <c r="L4" s="24">
        <v>230</v>
      </c>
      <c r="P4">
        <v>20</v>
      </c>
      <c r="Q4">
        <v>100</v>
      </c>
      <c r="X4" s="24" t="s">
        <v>78</v>
      </c>
      <c r="Y4" s="24" t="s">
        <v>105</v>
      </c>
      <c r="Z4" s="24" t="s">
        <v>107</v>
      </c>
    </row>
    <row r="5" spans="1:26" x14ac:dyDescent="0.25">
      <c r="A5" s="24" t="s">
        <v>84</v>
      </c>
      <c r="B5" s="24" t="s">
        <v>52</v>
      </c>
      <c r="C5" s="24" t="s">
        <v>24</v>
      </c>
      <c r="D5" s="27">
        <v>3</v>
      </c>
      <c r="H5" s="24" t="s">
        <v>57</v>
      </c>
      <c r="I5" s="24">
        <v>2300</v>
      </c>
      <c r="J5" s="24">
        <v>2</v>
      </c>
      <c r="K5" s="24">
        <v>23</v>
      </c>
      <c r="L5" s="24">
        <v>230</v>
      </c>
      <c r="P5">
        <v>21</v>
      </c>
      <c r="Q5">
        <v>100</v>
      </c>
      <c r="X5" s="24" t="s">
        <v>78</v>
      </c>
      <c r="Y5" s="24" t="s">
        <v>108</v>
      </c>
      <c r="Z5" s="24" t="s">
        <v>109</v>
      </c>
    </row>
  </sheetData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F8"/>
  <sheetViews>
    <sheetView workbookViewId="0">
      <selection activeCell="B22" sqref="B21:B22"/>
    </sheetView>
  </sheetViews>
  <sheetFormatPr baseColWidth="10" defaultRowHeight="15" customHeight="1" x14ac:dyDescent="0.25"/>
  <cols>
    <col min="2" max="2" width="25.85546875" customWidth="1"/>
    <col min="3" max="3" width="24.85546875" bestFit="1" customWidth="1"/>
    <col min="4" max="4" width="44.140625" bestFit="1" customWidth="1"/>
    <col min="5" max="5" width="26.7109375" bestFit="1" customWidth="1"/>
    <col min="6" max="6" width="26.5703125" bestFit="1" customWidth="1"/>
  </cols>
  <sheetData>
    <row r="1" spans="1:6" ht="15" customHeight="1" x14ac:dyDescent="0.25">
      <c r="A1" s="25" t="s">
        <v>25</v>
      </c>
      <c r="B1" s="25" t="s">
        <v>62</v>
      </c>
      <c r="C1" s="25" t="s">
        <v>63</v>
      </c>
      <c r="D1" s="25" t="s">
        <v>64</v>
      </c>
      <c r="E1" s="25" t="s">
        <v>65</v>
      </c>
      <c r="F1" s="25" t="s">
        <v>66</v>
      </c>
    </row>
    <row r="2" spans="1:6" ht="15" customHeight="1" x14ac:dyDescent="0.25">
      <c r="A2" s="26" t="s">
        <v>90</v>
      </c>
      <c r="B2" s="26" t="s">
        <v>94</v>
      </c>
      <c r="C2" s="26" t="s">
        <v>67</v>
      </c>
      <c r="D2" s="26" t="s">
        <v>68</v>
      </c>
      <c r="E2" s="26" t="s">
        <v>18</v>
      </c>
      <c r="F2" s="26" t="s">
        <v>69</v>
      </c>
    </row>
    <row r="3" spans="1:6" s="20" customFormat="1" ht="15" customHeight="1" x14ac:dyDescent="0.25">
      <c r="A3" s="26" t="s">
        <v>91</v>
      </c>
      <c r="B3" s="26"/>
      <c r="C3" s="26" t="s">
        <v>113</v>
      </c>
      <c r="D3" s="26" t="s">
        <v>115</v>
      </c>
      <c r="E3" s="26"/>
      <c r="F3" s="26"/>
    </row>
    <row r="4" spans="1:6" s="20" customFormat="1" ht="15" customHeight="1" x14ac:dyDescent="0.25">
      <c r="A4" s="26" t="s">
        <v>92</v>
      </c>
      <c r="B4" s="26"/>
      <c r="C4" s="26" t="s">
        <v>113</v>
      </c>
      <c r="D4" s="26" t="s">
        <v>116</v>
      </c>
      <c r="E4" s="26"/>
      <c r="F4" s="26"/>
    </row>
    <row r="5" spans="1:6" s="20" customFormat="1" ht="15" customHeight="1" x14ac:dyDescent="0.25">
      <c r="A5" s="26" t="s">
        <v>93</v>
      </c>
      <c r="B5" s="26"/>
      <c r="C5" s="26" t="s">
        <v>114</v>
      </c>
      <c r="D5" s="26" t="s">
        <v>115</v>
      </c>
      <c r="E5" s="26"/>
      <c r="F5" s="26"/>
    </row>
    <row r="6" spans="1:6" ht="15" customHeight="1" x14ac:dyDescent="0.25">
      <c r="A6" s="26" t="s">
        <v>110</v>
      </c>
      <c r="B6" s="26" t="s">
        <v>95</v>
      </c>
      <c r="C6" s="26" t="s">
        <v>67</v>
      </c>
      <c r="D6" s="26" t="s">
        <v>68</v>
      </c>
      <c r="E6" s="26"/>
      <c r="F6" s="26"/>
    </row>
    <row r="7" spans="1:6" ht="15" customHeight="1" x14ac:dyDescent="0.25">
      <c r="A7" s="26" t="s">
        <v>111</v>
      </c>
      <c r="B7" s="26" t="s">
        <v>96</v>
      </c>
      <c r="C7" s="26" t="s">
        <v>67</v>
      </c>
      <c r="D7" s="26" t="s">
        <v>68</v>
      </c>
      <c r="E7" s="26"/>
      <c r="F7" s="26"/>
    </row>
    <row r="8" spans="1:6" ht="15" customHeight="1" x14ac:dyDescent="0.25">
      <c r="A8" s="26" t="s">
        <v>112</v>
      </c>
      <c r="B8" s="26" t="s">
        <v>97</v>
      </c>
      <c r="C8" s="26" t="s">
        <v>67</v>
      </c>
      <c r="D8" s="26" t="s">
        <v>68</v>
      </c>
      <c r="E8" s="26"/>
      <c r="F8" s="26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2</vt:i4>
      </vt:variant>
    </vt:vector>
  </HeadingPairs>
  <TitlesOfParts>
    <vt:vector size="7" baseType="lpstr">
      <vt:lpstr>Feuil1</vt:lpstr>
      <vt:lpstr>Feuil2</vt:lpstr>
      <vt:lpstr>Feuil3</vt:lpstr>
      <vt:lpstr>Feuil4</vt:lpstr>
      <vt:lpstr>Feuil5</vt:lpstr>
      <vt:lpstr>Initiales</vt:lpstr>
      <vt:lpstr>Local</vt:lpstr>
    </vt:vector>
  </TitlesOfParts>
  <Company>Hôpitaux Universitaires de Genève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dcterms:created xsi:type="dcterms:W3CDTF">2018-07-04T09:44:23Z</dcterms:created>
  <dcterms:modified xsi:type="dcterms:W3CDTF">2018-07-17T07:56:35Z</dcterms:modified>
</cp:coreProperties>
</file>