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735" activeTab="3"/>
  </bookViews>
  <sheets>
    <sheet name="Janvier 2015" sheetId="1" r:id="rId1"/>
    <sheet name="Mars 2015" sheetId="2" r:id="rId2"/>
    <sheet name="Avril 2015" sheetId="3" r:id="rId3"/>
    <sheet name="janvier_15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7" i="4"/>
  <c r="AQ8"/>
  <c r="AQ9"/>
  <c r="AQ10"/>
  <c r="AQ11"/>
  <c r="AQ12"/>
  <c r="AQ13"/>
  <c r="AQ14"/>
  <c r="AQ16"/>
  <c r="AQ17"/>
  <c r="AQ18"/>
  <c r="AQ19"/>
  <c r="AQ8" i="3"/>
  <c r="AQ9"/>
  <c r="AQ10"/>
  <c r="AQ11"/>
  <c r="AQ12"/>
  <c r="AQ13"/>
  <c r="AQ14"/>
  <c r="AQ15"/>
  <c r="AQ16"/>
  <c r="AQ17"/>
  <c r="AQ18"/>
  <c r="AQ19"/>
  <c r="AQ7"/>
  <c r="AQ8" i="2"/>
  <c r="AQ9"/>
  <c r="AQ10"/>
  <c r="AQ11"/>
  <c r="AQ12"/>
  <c r="AQ13"/>
  <c r="AQ14"/>
  <c r="AQ15"/>
  <c r="AQ16"/>
  <c r="AQ17"/>
  <c r="AQ18"/>
  <c r="AQ19"/>
  <c r="AQ7"/>
  <c r="AQ15" i="1"/>
  <c r="AM22" i="4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AX19"/>
  <c r="AW19"/>
  <c r="AV19"/>
  <c r="AU19"/>
  <c r="AT19"/>
  <c r="AS19"/>
  <c r="AR19"/>
  <c r="AX18"/>
  <c r="AW18"/>
  <c r="AV18"/>
  <c r="AU18"/>
  <c r="AT18"/>
  <c r="AS18"/>
  <c r="AR18"/>
  <c r="AX17"/>
  <c r="AW17"/>
  <c r="AV17"/>
  <c r="AU17"/>
  <c r="AT17"/>
  <c r="AS17"/>
  <c r="AR17"/>
  <c r="AX16"/>
  <c r="AW16"/>
  <c r="AV16"/>
  <c r="AU16"/>
  <c r="AT16"/>
  <c r="AS16"/>
  <c r="AR16"/>
  <c r="AX15"/>
  <c r="AW15"/>
  <c r="AV15"/>
  <c r="AU15"/>
  <c r="AT15"/>
  <c r="AS15"/>
  <c r="AR15"/>
  <c r="AQ15"/>
  <c r="AO15"/>
  <c r="AX14"/>
  <c r="AW14"/>
  <c r="AV14"/>
  <c r="AU14"/>
  <c r="AT14"/>
  <c r="AS14"/>
  <c r="AR14"/>
  <c r="AO14"/>
  <c r="AX13"/>
  <c r="AW13"/>
  <c r="AV13"/>
  <c r="AU13"/>
  <c r="AT13"/>
  <c r="AS13"/>
  <c r="AR13"/>
  <c r="AO13"/>
  <c r="AX12"/>
  <c r="AW12"/>
  <c r="AV12"/>
  <c r="AU12"/>
  <c r="AT12"/>
  <c r="AS12"/>
  <c r="AR12"/>
  <c r="AO12"/>
  <c r="AX11"/>
  <c r="AW11"/>
  <c r="AV11"/>
  <c r="AU11"/>
  <c r="AT11"/>
  <c r="AS11"/>
  <c r="AR11"/>
  <c r="AO11"/>
  <c r="AX10"/>
  <c r="AW10"/>
  <c r="AV10"/>
  <c r="AU10"/>
  <c r="AT10"/>
  <c r="AS10"/>
  <c r="AR10"/>
  <c r="AO10"/>
  <c r="AX9"/>
  <c r="AW9"/>
  <c r="AV9"/>
  <c r="AU9"/>
  <c r="AT9"/>
  <c r="AS9"/>
  <c r="AR9"/>
  <c r="AO9"/>
  <c r="AX8"/>
  <c r="AW8"/>
  <c r="AV8"/>
  <c r="AU8"/>
  <c r="AT8"/>
  <c r="AS8"/>
  <c r="AR8"/>
  <c r="AO8"/>
  <c r="AX7"/>
  <c r="AX20" s="1"/>
  <c r="AW7"/>
  <c r="AW20" s="1"/>
  <c r="AV7"/>
  <c r="AV20" s="1"/>
  <c r="AU7"/>
  <c r="AU20" s="1"/>
  <c r="AT7"/>
  <c r="AT20" s="1"/>
  <c r="AS7"/>
  <c r="AS20" s="1"/>
  <c r="AR7"/>
  <c r="AR20" s="1"/>
  <c r="AO7"/>
  <c r="B6"/>
  <c r="C5"/>
  <c r="C6" s="1"/>
  <c r="AQ7" i="1"/>
  <c r="AM22" i="3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AO17" s="1"/>
  <c r="B22"/>
  <c r="AV20"/>
  <c r="AR20"/>
  <c r="AX19"/>
  <c r="AW19"/>
  <c r="AV19"/>
  <c r="AU19"/>
  <c r="AT19"/>
  <c r="AS19"/>
  <c r="AR19"/>
  <c r="AX18"/>
  <c r="AW18"/>
  <c r="AV18"/>
  <c r="AU18"/>
  <c r="AT18"/>
  <c r="AS18"/>
  <c r="AR18"/>
  <c r="AX17"/>
  <c r="AW17"/>
  <c r="AV17"/>
  <c r="AU17"/>
  <c r="AT17"/>
  <c r="AS17"/>
  <c r="AR17"/>
  <c r="AX16"/>
  <c r="AW16"/>
  <c r="AV16"/>
  <c r="AU16"/>
  <c r="AT16"/>
  <c r="AS16"/>
  <c r="AR16"/>
  <c r="AX15"/>
  <c r="AW15"/>
  <c r="AV15"/>
  <c r="AU15"/>
  <c r="AT15"/>
  <c r="AS15"/>
  <c r="AR15"/>
  <c r="AO15"/>
  <c r="AX14"/>
  <c r="AW14"/>
  <c r="AV14"/>
  <c r="AU14"/>
  <c r="AT14"/>
  <c r="AS14"/>
  <c r="AR14"/>
  <c r="AX13"/>
  <c r="AW13"/>
  <c r="AV13"/>
  <c r="AU13"/>
  <c r="AT13"/>
  <c r="AS13"/>
  <c r="AR13"/>
  <c r="AX12"/>
  <c r="AW12"/>
  <c r="AV12"/>
  <c r="AU12"/>
  <c r="AT12"/>
  <c r="AS12"/>
  <c r="AR12"/>
  <c r="AX11"/>
  <c r="AW11"/>
  <c r="AV11"/>
  <c r="AU11"/>
  <c r="AT11"/>
  <c r="AS11"/>
  <c r="AR11"/>
  <c r="AO11"/>
  <c r="AX10"/>
  <c r="AW10"/>
  <c r="AV10"/>
  <c r="AU10"/>
  <c r="AT10"/>
  <c r="AS10"/>
  <c r="AR10"/>
  <c r="AO10"/>
  <c r="AX9"/>
  <c r="AW9"/>
  <c r="AV9"/>
  <c r="AU9"/>
  <c r="AT9"/>
  <c r="AS9"/>
  <c r="AR9"/>
  <c r="AO9"/>
  <c r="AX8"/>
  <c r="AW8"/>
  <c r="AV8"/>
  <c r="AU8"/>
  <c r="AT8"/>
  <c r="AS8"/>
  <c r="AR8"/>
  <c r="AO8"/>
  <c r="AX7"/>
  <c r="AX20" s="1"/>
  <c r="AW7"/>
  <c r="AW20" s="1"/>
  <c r="AV7"/>
  <c r="AU7"/>
  <c r="AU20" s="1"/>
  <c r="AT7"/>
  <c r="AT20" s="1"/>
  <c r="AS7"/>
  <c r="AS20" s="1"/>
  <c r="AR7"/>
  <c r="AO7"/>
  <c r="B6"/>
  <c r="C5"/>
  <c r="C6" s="1"/>
  <c r="AM22" i="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AO17" s="1"/>
  <c r="C22"/>
  <c r="B22"/>
  <c r="AW20"/>
  <c r="AS20"/>
  <c r="AX19"/>
  <c r="AW19"/>
  <c r="AV19"/>
  <c r="AU19"/>
  <c r="AT19"/>
  <c r="AS19"/>
  <c r="AR19"/>
  <c r="AX18"/>
  <c r="AW18"/>
  <c r="AV18"/>
  <c r="AU18"/>
  <c r="AT18"/>
  <c r="AS18"/>
  <c r="AR18"/>
  <c r="AX17"/>
  <c r="AW17"/>
  <c r="AV17"/>
  <c r="AU17"/>
  <c r="AT17"/>
  <c r="AS17"/>
  <c r="AR17"/>
  <c r="AX16"/>
  <c r="AW16"/>
  <c r="AV16"/>
  <c r="AU16"/>
  <c r="AT16"/>
  <c r="AS16"/>
  <c r="AR16"/>
  <c r="AX15"/>
  <c r="AW15"/>
  <c r="AV15"/>
  <c r="AU15"/>
  <c r="AT15"/>
  <c r="AS15"/>
  <c r="AR15"/>
  <c r="AO15"/>
  <c r="AX14"/>
  <c r="AW14"/>
  <c r="AV14"/>
  <c r="AU14"/>
  <c r="AT14"/>
  <c r="AS14"/>
  <c r="AR14"/>
  <c r="AO14"/>
  <c r="AX13"/>
  <c r="AW13"/>
  <c r="AV13"/>
  <c r="AU13"/>
  <c r="AT13"/>
  <c r="AS13"/>
  <c r="AR13"/>
  <c r="AO13"/>
  <c r="AX12"/>
  <c r="AW12"/>
  <c r="AV12"/>
  <c r="AU12"/>
  <c r="AT12"/>
  <c r="AS12"/>
  <c r="AR12"/>
  <c r="AO12"/>
  <c r="AX11"/>
  <c r="AW11"/>
  <c r="AV11"/>
  <c r="AU11"/>
  <c r="AT11"/>
  <c r="AS11"/>
  <c r="AR11"/>
  <c r="AO11"/>
  <c r="AX10"/>
  <c r="AW10"/>
  <c r="AV10"/>
  <c r="AU10"/>
  <c r="AT10"/>
  <c r="AS10"/>
  <c r="AR10"/>
  <c r="AO10"/>
  <c r="AX9"/>
  <c r="AW9"/>
  <c r="AV9"/>
  <c r="AU9"/>
  <c r="AT9"/>
  <c r="AS9"/>
  <c r="AR9"/>
  <c r="AO9"/>
  <c r="AX8"/>
  <c r="AW8"/>
  <c r="AV8"/>
  <c r="AU8"/>
  <c r="AT8"/>
  <c r="AS8"/>
  <c r="AR8"/>
  <c r="AO8"/>
  <c r="AX7"/>
  <c r="AX20" s="1"/>
  <c r="AW7"/>
  <c r="AV7"/>
  <c r="AV20" s="1"/>
  <c r="AU7"/>
  <c r="AU20" s="1"/>
  <c r="AT7"/>
  <c r="AT20" s="1"/>
  <c r="AS7"/>
  <c r="AR7"/>
  <c r="AR20" s="1"/>
  <c r="AO7"/>
  <c r="B6"/>
  <c r="C5"/>
  <c r="AM22" i="1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AO16" s="1"/>
  <c r="D22"/>
  <c r="C22"/>
  <c r="B22"/>
  <c r="AX19"/>
  <c r="AW19"/>
  <c r="AV19"/>
  <c r="AU19"/>
  <c r="AT19"/>
  <c r="AS19"/>
  <c r="AR19"/>
  <c r="AX18"/>
  <c r="AW18"/>
  <c r="AV18"/>
  <c r="AU18"/>
  <c r="AT18"/>
  <c r="AS18"/>
  <c r="AR18"/>
  <c r="AX17"/>
  <c r="AW17"/>
  <c r="AV17"/>
  <c r="AU17"/>
  <c r="AT17"/>
  <c r="AS17"/>
  <c r="AR17"/>
  <c r="AX16"/>
  <c r="AW16"/>
  <c r="AV16"/>
  <c r="AU16"/>
  <c r="AT16"/>
  <c r="AS16"/>
  <c r="AR16"/>
  <c r="AX15"/>
  <c r="AW15"/>
  <c r="AV15"/>
  <c r="AU15"/>
  <c r="AT15"/>
  <c r="AS15"/>
  <c r="AR15"/>
  <c r="AO15"/>
  <c r="AX14"/>
  <c r="AW14"/>
  <c r="AV14"/>
  <c r="AU14"/>
  <c r="AT14"/>
  <c r="AS14"/>
  <c r="AR14"/>
  <c r="AX13"/>
  <c r="AW13"/>
  <c r="AV13"/>
  <c r="AU13"/>
  <c r="AT13"/>
  <c r="AS13"/>
  <c r="AR13"/>
  <c r="AX12"/>
  <c r="AW12"/>
  <c r="AV12"/>
  <c r="AU12"/>
  <c r="AT12"/>
  <c r="AS12"/>
  <c r="AR12"/>
  <c r="AX11"/>
  <c r="AW11"/>
  <c r="AV11"/>
  <c r="AU11"/>
  <c r="AT11"/>
  <c r="AS11"/>
  <c r="AR11"/>
  <c r="AO11"/>
  <c r="AX10"/>
  <c r="AW10"/>
  <c r="AV10"/>
  <c r="AU10"/>
  <c r="AT10"/>
  <c r="AS10"/>
  <c r="AR10"/>
  <c r="AO10"/>
  <c r="AX9"/>
  <c r="AW9"/>
  <c r="AV9"/>
  <c r="AU9"/>
  <c r="AT9"/>
  <c r="AS9"/>
  <c r="AR9"/>
  <c r="AO9"/>
  <c r="AX8"/>
  <c r="AW8"/>
  <c r="AV8"/>
  <c r="AU8"/>
  <c r="AT8"/>
  <c r="AS8"/>
  <c r="AR8"/>
  <c r="AQ8"/>
  <c r="AO8"/>
  <c r="AX7"/>
  <c r="AX20" s="1"/>
  <c r="AW7"/>
  <c r="AV7"/>
  <c r="AU7"/>
  <c r="AT7"/>
  <c r="AT20" s="1"/>
  <c r="AS7"/>
  <c r="AR7"/>
  <c r="AO7"/>
  <c r="AM6"/>
  <c r="B6"/>
  <c r="C5"/>
  <c r="AO17" i="4" l="1"/>
  <c r="AS20" i="1"/>
  <c r="AW20"/>
  <c r="D5" i="4"/>
  <c r="AO16"/>
  <c r="AO14" i="1"/>
  <c r="AO13"/>
  <c r="AO12"/>
  <c r="AO17"/>
  <c r="AU20"/>
  <c r="C6"/>
  <c r="D5"/>
  <c r="AR20"/>
  <c r="AV20"/>
  <c r="C6" i="2"/>
  <c r="D5"/>
  <c r="AO16"/>
  <c r="AO12" i="3"/>
  <c r="AO13"/>
  <c r="AO14"/>
  <c r="D5"/>
  <c r="AO16"/>
  <c r="D6" i="4" l="1"/>
  <c r="E5"/>
  <c r="D6" i="2"/>
  <c r="E5"/>
  <c r="D6" i="1"/>
  <c r="E5"/>
  <c r="E5" i="3"/>
  <c r="D6"/>
  <c r="F5" i="4" l="1"/>
  <c r="E6"/>
  <c r="E6" i="1"/>
  <c r="F5"/>
  <c r="F5" i="2"/>
  <c r="E6"/>
  <c r="E6" i="3"/>
  <c r="F5"/>
  <c r="F6" i="4" l="1"/>
  <c r="G5"/>
  <c r="F6" i="2"/>
  <c r="G5"/>
  <c r="F6" i="3"/>
  <c r="G5"/>
  <c r="F6" i="1"/>
  <c r="G5"/>
  <c r="G6" i="4" l="1"/>
  <c r="H5"/>
  <c r="G6" i="3"/>
  <c r="H5"/>
  <c r="G6" i="1"/>
  <c r="H5"/>
  <c r="G6" i="2"/>
  <c r="H5"/>
  <c r="H6" i="4" l="1"/>
  <c r="I5"/>
  <c r="H6" i="1"/>
  <c r="I5"/>
  <c r="H6" i="2"/>
  <c r="I5"/>
  <c r="I5" i="3"/>
  <c r="H6"/>
  <c r="J5" i="4" l="1"/>
  <c r="I6"/>
  <c r="J5" i="2"/>
  <c r="I6"/>
  <c r="J5" i="1"/>
  <c r="I6"/>
  <c r="I6" i="3"/>
  <c r="J5"/>
  <c r="J6" i="4" l="1"/>
  <c r="K5"/>
  <c r="K5" i="1"/>
  <c r="J6"/>
  <c r="J6" i="3"/>
  <c r="K5"/>
  <c r="J6" i="2"/>
  <c r="K5"/>
  <c r="K6" i="4" l="1"/>
  <c r="L5"/>
  <c r="K6" i="2"/>
  <c r="L5"/>
  <c r="K6" i="3"/>
  <c r="L5"/>
  <c r="K6" i="1"/>
  <c r="L5"/>
  <c r="L6" i="4" l="1"/>
  <c r="M5"/>
  <c r="M5" i="3"/>
  <c r="L6"/>
  <c r="L6" i="1"/>
  <c r="M5"/>
  <c r="L6" i="2"/>
  <c r="M5"/>
  <c r="N5" i="4" l="1"/>
  <c r="M6"/>
  <c r="M6" i="1"/>
  <c r="N5"/>
  <c r="N5" i="2"/>
  <c r="M6"/>
  <c r="M6" i="3"/>
  <c r="N5"/>
  <c r="N6" i="4" l="1"/>
  <c r="O5"/>
  <c r="N6" i="2"/>
  <c r="O5"/>
  <c r="N6" i="3"/>
  <c r="O5"/>
  <c r="N6" i="1"/>
  <c r="O5"/>
  <c r="O6" i="4" l="1"/>
  <c r="P5"/>
  <c r="O6" i="3"/>
  <c r="P5"/>
  <c r="O6" i="1"/>
  <c r="P5"/>
  <c r="O6" i="2"/>
  <c r="P5"/>
  <c r="P6" i="4" l="1"/>
  <c r="V2"/>
  <c r="Q5"/>
  <c r="P6" i="1"/>
  <c r="Q5"/>
  <c r="V2"/>
  <c r="P6" i="2"/>
  <c r="V2"/>
  <c r="Q5"/>
  <c r="Q5" i="3"/>
  <c r="P6"/>
  <c r="V2"/>
  <c r="R5" i="4" l="1"/>
  <c r="Q6"/>
  <c r="Q6" i="3"/>
  <c r="R5"/>
  <c r="R5" i="2"/>
  <c r="Q6"/>
  <c r="R5" i="1"/>
  <c r="Q6"/>
  <c r="R6" i="4" l="1"/>
  <c r="S5"/>
  <c r="R6" i="2"/>
  <c r="S5"/>
  <c r="R6" i="3"/>
  <c r="S5"/>
  <c r="S5" i="1"/>
  <c r="R6"/>
  <c r="S6" i="4" l="1"/>
  <c r="T5"/>
  <c r="S6" i="3"/>
  <c r="T5"/>
  <c r="S6" i="2"/>
  <c r="T5"/>
  <c r="S6" i="1"/>
  <c r="T5"/>
  <c r="T6" i="4" l="1"/>
  <c r="U5"/>
  <c r="T6" i="2"/>
  <c r="U5"/>
  <c r="T6" i="1"/>
  <c r="U5"/>
  <c r="U5" i="3"/>
  <c r="T6"/>
  <c r="V5" i="4" l="1"/>
  <c r="U6"/>
  <c r="U6" i="1"/>
  <c r="V5"/>
  <c r="V5" i="2"/>
  <c r="U6"/>
  <c r="U6" i="3"/>
  <c r="V5"/>
  <c r="W5" i="4" l="1"/>
  <c r="V6"/>
  <c r="V6" i="2"/>
  <c r="W5"/>
  <c r="V6" i="3"/>
  <c r="W5"/>
  <c r="V6" i="1"/>
  <c r="W5"/>
  <c r="W6" i="4" l="1"/>
  <c r="X5"/>
  <c r="W6" i="3"/>
  <c r="X5"/>
  <c r="W6" i="1"/>
  <c r="X5"/>
  <c r="W6" i="2"/>
  <c r="X5"/>
  <c r="X6" i="4" l="1"/>
  <c r="Y5"/>
  <c r="X6" i="1"/>
  <c r="Y5"/>
  <c r="X6" i="2"/>
  <c r="Y5"/>
  <c r="Y5" i="3"/>
  <c r="X6"/>
  <c r="Z5" i="4" l="1"/>
  <c r="Y6"/>
  <c r="Z5" i="2"/>
  <c r="Y6"/>
  <c r="Z5" i="1"/>
  <c r="Y6"/>
  <c r="Y6" i="3"/>
  <c r="Z5"/>
  <c r="Z6" i="4" l="1"/>
  <c r="AA5"/>
  <c r="AA5" i="1"/>
  <c r="Z6"/>
  <c r="Z6" i="3"/>
  <c r="AA5"/>
  <c r="Z6" i="2"/>
  <c r="AA5"/>
  <c r="AA6" i="4" l="1"/>
  <c r="AB5"/>
  <c r="AA6" i="3"/>
  <c r="AB5"/>
  <c r="AA6" i="2"/>
  <c r="AB5"/>
  <c r="AA6" i="1"/>
  <c r="AB5"/>
  <c r="AB6" i="4" l="1"/>
  <c r="AC5"/>
  <c r="AB6" i="2"/>
  <c r="AC5"/>
  <c r="AB6" i="1"/>
  <c r="AC5"/>
  <c r="AC5" i="3"/>
  <c r="AB6"/>
  <c r="AD5" i="4" l="1"/>
  <c r="AC6"/>
  <c r="AD5" i="2"/>
  <c r="AC6"/>
  <c r="AC6" i="1"/>
  <c r="AD5"/>
  <c r="AC6" i="3"/>
  <c r="AD5"/>
  <c r="AE5" i="4" l="1"/>
  <c r="AD6"/>
  <c r="AD6" i="1"/>
  <c r="AE5"/>
  <c r="AD6" i="3"/>
  <c r="AE5"/>
  <c r="AD6" i="2"/>
  <c r="AE5"/>
  <c r="AE6" i="4" l="1"/>
  <c r="AF5"/>
  <c r="AE6" i="3"/>
  <c r="AF5"/>
  <c r="AE6" i="2"/>
  <c r="AF5"/>
  <c r="AE6" i="1"/>
  <c r="AF5"/>
  <c r="AF6" i="4" l="1"/>
  <c r="AG5"/>
  <c r="AF6" i="2"/>
  <c r="AG5"/>
  <c r="AF6" i="1"/>
  <c r="AG5"/>
  <c r="AG5" i="3"/>
  <c r="AF6"/>
  <c r="AH5" i="4" l="1"/>
  <c r="AG6"/>
  <c r="AH5" i="1"/>
  <c r="AG6"/>
  <c r="AH5" i="2"/>
  <c r="AG6"/>
  <c r="AG6" i="3"/>
  <c r="AH5"/>
  <c r="AH6" i="4" l="1"/>
  <c r="AI5"/>
  <c r="AH6" i="2"/>
  <c r="AI5"/>
  <c r="AH6" i="3"/>
  <c r="AI5"/>
  <c r="AI5" i="1"/>
  <c r="AH6"/>
  <c r="AI6" i="4" l="1"/>
  <c r="AJ5"/>
  <c r="AI6" i="3"/>
  <c r="AJ5"/>
  <c r="AI6" i="2"/>
  <c r="AJ5"/>
  <c r="AI6" i="1"/>
  <c r="AJ5"/>
  <c r="AJ6" i="4" l="1"/>
  <c r="AK5"/>
  <c r="AJ6" i="2"/>
  <c r="AK5"/>
  <c r="AJ6" i="1"/>
  <c r="AK5"/>
  <c r="AK5" i="3"/>
  <c r="AJ6"/>
  <c r="AL5" i="4" l="1"/>
  <c r="AK6"/>
  <c r="AK6" i="1"/>
  <c r="AL5"/>
  <c r="AL6" s="1"/>
  <c r="AL5" i="2"/>
  <c r="AK6"/>
  <c r="AK6" i="3"/>
  <c r="AL5"/>
  <c r="AM5" i="4" l="1"/>
  <c r="AM6" s="1"/>
  <c r="AL6"/>
  <c r="AL6" i="2"/>
  <c r="AM5"/>
  <c r="AM6" s="1"/>
  <c r="AL6" i="3"/>
  <c r="AM5"/>
  <c r="AM6" s="1"/>
</calcChain>
</file>

<file path=xl/sharedStrings.xml><?xml version="1.0" encoding="utf-8"?>
<sst xmlns="http://schemas.openxmlformats.org/spreadsheetml/2006/main" count="469" uniqueCount="47">
  <si>
    <t>SERVICE : CUISINE</t>
  </si>
  <si>
    <t xml:space="preserve">MOIS : </t>
  </si>
  <si>
    <t>NOM PRENOM</t>
  </si>
  <si>
    <t xml:space="preserve"> </t>
  </si>
  <si>
    <t>S</t>
  </si>
  <si>
    <t>D</t>
  </si>
  <si>
    <t>RH</t>
  </si>
  <si>
    <t>avi</t>
  </si>
  <si>
    <t>lég</t>
  </si>
  <si>
    <t>vian</t>
  </si>
  <si>
    <t>pf</t>
  </si>
  <si>
    <t>cr</t>
  </si>
  <si>
    <t>TP</t>
  </si>
  <si>
    <t>BROSSERON E</t>
  </si>
  <si>
    <t>RTT</t>
  </si>
  <si>
    <t>REPERANT D</t>
  </si>
  <si>
    <t>BENNOIN F</t>
  </si>
  <si>
    <t>diet</t>
  </si>
  <si>
    <t>BERNARDIN B.</t>
  </si>
  <si>
    <t>PF</t>
  </si>
  <si>
    <t>DORMEAU B</t>
  </si>
  <si>
    <t>AM</t>
  </si>
  <si>
    <t>POUSSAIN K.</t>
  </si>
  <si>
    <t>xxx</t>
  </si>
  <si>
    <t>RC</t>
  </si>
  <si>
    <t>COUILLIEN P.</t>
  </si>
  <si>
    <t>pf / self</t>
  </si>
  <si>
    <t>BESSIN</t>
  </si>
  <si>
    <t>ROCHETEAU D</t>
  </si>
  <si>
    <t>CA</t>
  </si>
  <si>
    <t>GELLY M</t>
  </si>
  <si>
    <t>HORAIRES</t>
  </si>
  <si>
    <t>CUISINIERS</t>
  </si>
  <si>
    <t xml:space="preserve">Préparations froides (PF) - 6H00 à 14H00 </t>
  </si>
  <si>
    <t xml:space="preserve">Viandes - 6H00 à 14H00 - </t>
  </si>
  <si>
    <t xml:space="preserve">Légumes -  6H00 à 14H00 - </t>
  </si>
  <si>
    <t>Préparations chaudes (PC) -  6H00 à 14H00</t>
  </si>
  <si>
    <t>Diététique - 6H00 à 14H00</t>
  </si>
  <si>
    <t>Cellule - 6H00 à 14H00</t>
  </si>
  <si>
    <t>Avitaillement - 8H00 à 16H00</t>
  </si>
  <si>
    <t>Restaurant du personnel (CAE) - 10H00 à 14H00</t>
  </si>
  <si>
    <t>Responsable de cuisine - 7H00 à 15H00</t>
  </si>
  <si>
    <t>AVI</t>
  </si>
  <si>
    <t>LEG</t>
  </si>
  <si>
    <t>VIAN</t>
  </si>
  <si>
    <t>DIET</t>
  </si>
  <si>
    <t>CR</t>
  </si>
</sst>
</file>

<file path=xl/styles.xml><?xml version="1.0" encoding="utf-8"?>
<styleSheet xmlns="http://schemas.openxmlformats.org/spreadsheetml/2006/main">
  <numFmts count="2">
    <numFmt numFmtId="164" formatCode="[$-40C]mmm\-yy;@"/>
    <numFmt numFmtId="165" formatCode="dd"/>
  </numFmts>
  <fonts count="16">
    <font>
      <sz val="10"/>
      <name val="Arial"/>
    </font>
    <font>
      <b/>
      <sz val="10"/>
      <name val="Comic Sans MS"/>
      <family val="4"/>
    </font>
    <font>
      <b/>
      <sz val="10"/>
      <color indexed="20"/>
      <name val="Comic Sans MS"/>
      <family val="4"/>
    </font>
    <font>
      <sz val="10"/>
      <name val="Comic Sans MS"/>
      <family val="4"/>
    </font>
    <font>
      <sz val="10"/>
      <name val="Arial"/>
      <family val="2"/>
    </font>
    <font>
      <b/>
      <sz val="10"/>
      <color rgb="FFFFFFFF"/>
      <name val="Comic Sans MS"/>
      <family val="4"/>
    </font>
    <font>
      <b/>
      <sz val="7"/>
      <name val="Comic Sans MS"/>
      <family val="4"/>
    </font>
    <font>
      <sz val="14"/>
      <color indexed="12"/>
      <name val="Comic Sans MS"/>
      <family val="4"/>
    </font>
    <font>
      <sz val="14"/>
      <name val="Arial"/>
    </font>
    <font>
      <b/>
      <sz val="10"/>
      <color theme="0"/>
      <name val="Comic Sans MS"/>
      <family val="4"/>
    </font>
    <font>
      <sz val="10"/>
      <color theme="0"/>
      <name val="Arial"/>
      <family val="2"/>
    </font>
    <font>
      <b/>
      <sz val="10"/>
      <color rgb="FFFF0000"/>
      <name val="Comic Sans MS"/>
      <family val="4"/>
    </font>
    <font>
      <b/>
      <sz val="10"/>
      <color rgb="FFFF00FF"/>
      <name val="Comic Sans MS"/>
      <family val="4"/>
    </font>
    <font>
      <b/>
      <sz val="10"/>
      <color rgb="FFFFFF00"/>
      <name val="Comic Sans MS"/>
      <family val="4"/>
    </font>
    <font>
      <b/>
      <sz val="10"/>
      <color rgb="FF0000FF"/>
      <name val="Comic Sans MS"/>
      <family val="4"/>
    </font>
    <font>
      <b/>
      <sz val="10"/>
      <color indexed="17"/>
      <name val="Comic Sans MS"/>
      <family val="4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rgb="FFFF0066"/>
        <bgColor rgb="FF000000"/>
      </patternFill>
    </fill>
    <fill>
      <patternFill patternType="solid">
        <fgColor rgb="FFCC3300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66FF33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1" fillId="5" borderId="6" xfId="0" applyFont="1" applyFill="1" applyBorder="1" applyAlignment="1">
      <alignment vertical="center"/>
    </xf>
    <xf numFmtId="0" fontId="1" fillId="6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1" fillId="7" borderId="6" xfId="0" applyFont="1" applyFill="1" applyBorder="1" applyAlignment="1">
      <alignment vertical="center"/>
    </xf>
    <xf numFmtId="0" fontId="1" fillId="0" borderId="7" xfId="0" applyFont="1" applyBorder="1" applyAlignment="1">
      <alignment vertical="center"/>
    </xf>
    <xf numFmtId="0" fontId="5" fillId="8" borderId="6" xfId="0" applyFont="1" applyFill="1" applyBorder="1" applyAlignment="1">
      <alignment vertical="center"/>
    </xf>
    <xf numFmtId="0" fontId="5" fillId="9" borderId="6" xfId="0" applyFont="1" applyFill="1" applyBorder="1" applyAlignment="1">
      <alignment vertical="center"/>
    </xf>
    <xf numFmtId="0" fontId="1" fillId="10" borderId="6" xfId="0" applyFont="1" applyFill="1" applyBorder="1" applyAlignment="1">
      <alignment vertical="center"/>
    </xf>
    <xf numFmtId="0" fontId="5" fillId="11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1" fontId="4" fillId="0" borderId="0" xfId="0" applyNumberFormat="1" applyFont="1" applyFill="1" applyAlignment="1">
      <alignment vertical="center"/>
    </xf>
    <xf numFmtId="0" fontId="1" fillId="2" borderId="7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3" fillId="12" borderId="5" xfId="0" applyFont="1" applyFill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4" fillId="13" borderId="0" xfId="0" applyFont="1" applyFill="1" applyAlignment="1">
      <alignment vertical="center"/>
    </xf>
    <xf numFmtId="0" fontId="4" fillId="14" borderId="0" xfId="0" applyFont="1" applyFill="1" applyAlignment="1">
      <alignment vertical="center"/>
    </xf>
    <xf numFmtId="0" fontId="4" fillId="15" borderId="0" xfId="0" applyFont="1" applyFill="1" applyAlignment="1">
      <alignment vertical="center"/>
    </xf>
    <xf numFmtId="0" fontId="4" fillId="16" borderId="0" xfId="0" applyFont="1" applyFill="1" applyAlignment="1">
      <alignment vertical="center"/>
    </xf>
    <xf numFmtId="0" fontId="4" fillId="17" borderId="0" xfId="0" applyFont="1" applyFill="1" applyAlignment="1">
      <alignment vertical="center"/>
    </xf>
    <xf numFmtId="0" fontId="4" fillId="18" borderId="0" xfId="0" applyFont="1" applyFill="1" applyAlignment="1">
      <alignment vertical="center"/>
    </xf>
    <xf numFmtId="0" fontId="0" fillId="19" borderId="0" xfId="0" applyFill="1" applyAlignment="1">
      <alignment vertical="center"/>
    </xf>
    <xf numFmtId="0" fontId="9" fillId="0" borderId="6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11" fillId="18" borderId="6" xfId="0" applyFont="1" applyFill="1" applyBorder="1" applyAlignment="1">
      <alignment vertical="center"/>
    </xf>
    <xf numFmtId="0" fontId="12" fillId="13" borderId="6" xfId="0" applyFont="1" applyFill="1" applyBorder="1" applyAlignment="1">
      <alignment vertical="center"/>
    </xf>
    <xf numFmtId="0" fontId="13" fillId="15" borderId="6" xfId="0" applyFont="1" applyFill="1" applyBorder="1" applyAlignment="1">
      <alignment vertical="center"/>
    </xf>
    <xf numFmtId="0" fontId="13" fillId="20" borderId="6" xfId="0" applyFont="1" applyFill="1" applyBorder="1" applyAlignment="1">
      <alignment vertical="center"/>
    </xf>
    <xf numFmtId="0" fontId="5" fillId="17" borderId="6" xfId="0" applyFont="1" applyFill="1" applyBorder="1" applyAlignment="1">
      <alignment vertical="center"/>
    </xf>
    <xf numFmtId="0" fontId="1" fillId="21" borderId="6" xfId="0" applyFont="1" applyFill="1" applyBorder="1" applyAlignment="1">
      <alignment vertical="center"/>
    </xf>
    <xf numFmtId="0" fontId="5" fillId="16" borderId="6" xfId="0" applyFont="1" applyFill="1" applyBorder="1" applyAlignment="1">
      <alignment vertical="center"/>
    </xf>
    <xf numFmtId="0" fontId="14" fillId="22" borderId="6" xfId="0" applyFont="1" applyFill="1" applyBorder="1" applyAlignment="1">
      <alignment vertical="center"/>
    </xf>
    <xf numFmtId="0" fontId="15" fillId="12" borderId="6" xfId="0" applyFont="1" applyFill="1" applyBorder="1" applyAlignment="1">
      <alignment vertical="center"/>
    </xf>
    <xf numFmtId="0" fontId="1" fillId="19" borderId="6" xfId="0" applyFont="1" applyFill="1" applyBorder="1" applyAlignment="1">
      <alignment vertical="center"/>
    </xf>
    <xf numFmtId="0" fontId="4" fillId="19" borderId="6" xfId="0" applyFont="1" applyFill="1" applyBorder="1" applyAlignment="1">
      <alignment vertical="center"/>
    </xf>
    <xf numFmtId="0" fontId="6" fillId="19" borderId="6" xfId="0" applyFont="1" applyFill="1" applyBorder="1" applyAlignment="1">
      <alignment vertical="center" wrapText="1"/>
    </xf>
    <xf numFmtId="0" fontId="5" fillId="23" borderId="6" xfId="0" applyFont="1" applyFill="1" applyBorder="1" applyAlignment="1">
      <alignment vertical="center"/>
    </xf>
    <xf numFmtId="0" fontId="12" fillId="14" borderId="6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65" fontId="3" fillId="24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76"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CC0099"/>
        </patternFill>
      </fill>
    </dxf>
    <dxf>
      <fill>
        <patternFill>
          <bgColor rgb="FF66FF33"/>
        </patternFill>
      </fill>
    </dxf>
    <dxf>
      <fill>
        <patternFill>
          <bgColor rgb="FFCC00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CC0099"/>
        </patternFill>
      </fill>
    </dxf>
    <dxf>
      <fill>
        <patternFill>
          <bgColor rgb="FF66FF33"/>
        </patternFill>
      </fill>
    </dxf>
    <dxf>
      <fill>
        <patternFill>
          <bgColor rgb="FFCC00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CC0099"/>
        </patternFill>
      </fill>
    </dxf>
    <dxf>
      <fill>
        <patternFill>
          <bgColor rgb="FF66FF33"/>
        </patternFill>
      </fill>
    </dxf>
    <dxf>
      <fill>
        <patternFill>
          <bgColor rgb="FFCC00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CC0099"/>
        </patternFill>
      </fill>
    </dxf>
    <dxf>
      <fill>
        <patternFill>
          <bgColor rgb="FF66FF33"/>
        </patternFill>
      </fill>
    </dxf>
    <dxf>
      <fill>
        <patternFill>
          <bgColor rgb="FFCC00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CC0099"/>
        </patternFill>
      </fill>
    </dxf>
    <dxf>
      <fill>
        <patternFill>
          <bgColor rgb="FF66FF33"/>
        </patternFill>
      </fill>
    </dxf>
    <dxf>
      <fill>
        <patternFill>
          <bgColor rgb="FFCC00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CC0099"/>
        </patternFill>
      </fill>
    </dxf>
    <dxf>
      <fill>
        <patternFill>
          <bgColor rgb="FF66FF33"/>
        </patternFill>
      </fill>
    </dxf>
    <dxf>
      <fill>
        <patternFill>
          <bgColor rgb="FFCC00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CC0099"/>
        </patternFill>
      </fill>
    </dxf>
    <dxf>
      <fill>
        <patternFill>
          <bgColor rgb="FF66FF33"/>
        </patternFill>
      </fill>
    </dxf>
    <dxf>
      <fill>
        <patternFill>
          <bgColor rgb="FFCC0000"/>
        </patternFill>
      </fill>
    </dxf>
    <dxf>
      <fill>
        <patternFill>
          <bgColor rgb="FFCC00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66FF33"/>
        </patternFill>
      </fill>
    </dxf>
    <dxf>
      <fill>
        <patternFill>
          <bgColor rgb="FFCC00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CC0099"/>
        </patternFill>
      </fill>
    </dxf>
    <dxf>
      <fill>
        <patternFill>
          <bgColor rgb="FF66FF33"/>
        </patternFill>
      </fill>
    </dxf>
    <dxf>
      <fill>
        <patternFill>
          <bgColor rgb="FFCC00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CC0099"/>
        </patternFill>
      </fill>
    </dxf>
    <dxf>
      <fill>
        <patternFill>
          <bgColor rgb="FFCC0099"/>
        </patternFill>
      </fill>
    </dxf>
    <dxf>
      <fill>
        <patternFill>
          <bgColor rgb="FF66FF33"/>
        </patternFill>
      </fill>
    </dxf>
    <dxf>
      <fill>
        <patternFill>
          <bgColor rgb="FFCC00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ill>
        <patternFill>
          <bgColor rgb="FFCC0099"/>
        </patternFill>
      </fill>
    </dxf>
    <dxf>
      <fill>
        <patternFill>
          <bgColor rgb="FF66FF33"/>
        </patternFill>
      </fill>
    </dxf>
    <dxf>
      <fill>
        <patternFill>
          <bgColor rgb="FFCC0000"/>
        </patternFill>
      </fill>
    </dxf>
    <dxf>
      <fill>
        <patternFill>
          <bgColor rgb="FFCC0000"/>
        </patternFill>
      </fill>
    </dxf>
    <dxf>
      <fill>
        <patternFill>
          <bgColor rgb="FFCC0000"/>
        </patternFill>
      </fill>
    </dxf>
    <dxf>
      <fill>
        <patternFill>
          <bgColor rgb="FFCC0000"/>
        </patternFill>
      </fill>
    </dxf>
    <dxf>
      <fill>
        <patternFill>
          <bgColor rgb="FFCC00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CC33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</font>
      <fill>
        <patternFill>
          <bgColor indexed="3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AX59"/>
  <sheetViews>
    <sheetView showZeros="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M7" sqref="M7:T19"/>
    </sheetView>
  </sheetViews>
  <sheetFormatPr baseColWidth="10" defaultRowHeight="12.75"/>
  <cols>
    <col min="1" max="1" width="21.42578125" style="2" customWidth="1"/>
    <col min="2" max="2" width="4" style="2" customWidth="1"/>
    <col min="3" max="5" width="3.5703125" style="2" customWidth="1"/>
    <col min="6" max="6" width="4.5703125" style="2" customWidth="1"/>
    <col min="7" max="7" width="5.5703125" style="2" customWidth="1"/>
    <col min="8" max="32" width="4" style="2" customWidth="1"/>
    <col min="33" max="35" width="4.7109375" style="2" customWidth="1"/>
    <col min="36" max="39" width="4" style="2" customWidth="1"/>
    <col min="40" max="40" width="11.42578125" style="2"/>
    <col min="41" max="41" width="4.140625" style="2" customWidth="1"/>
    <col min="42" max="42" width="5.85546875" style="2" customWidth="1"/>
    <col min="43" max="43" width="18.5703125" style="2" customWidth="1"/>
    <col min="44" max="44" width="4" style="2" customWidth="1"/>
    <col min="45" max="45" width="4.28515625" style="2" customWidth="1"/>
    <col min="46" max="46" width="3.85546875" style="2" customWidth="1"/>
    <col min="47" max="47" width="2.85546875" style="2" customWidth="1"/>
    <col min="48" max="48" width="4.28515625" style="2" customWidth="1"/>
    <col min="49" max="49" width="4.140625" style="2" customWidth="1"/>
    <col min="50" max="50" width="6.42578125" style="2" customWidth="1"/>
    <col min="51" max="16384" width="11.42578125" style="2"/>
  </cols>
  <sheetData>
    <row r="1" spans="1:50" ht="15.9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J1" s="1"/>
      <c r="AK1" s="1"/>
      <c r="AL1" s="1"/>
      <c r="AM1" s="1"/>
    </row>
    <row r="2" spans="1:50" ht="12.75" customHeight="1">
      <c r="A2" s="3" t="s">
        <v>0</v>
      </c>
      <c r="B2" s="4"/>
      <c r="C2" s="3"/>
      <c r="D2" s="3"/>
      <c r="E2" s="3"/>
      <c r="F2" s="3"/>
      <c r="G2" s="3"/>
      <c r="H2" s="4"/>
      <c r="I2" s="4"/>
      <c r="J2" s="4"/>
      <c r="K2" s="4"/>
      <c r="L2" s="4"/>
      <c r="M2" s="4"/>
      <c r="N2" s="4"/>
      <c r="O2" s="72" t="s">
        <v>1</v>
      </c>
      <c r="P2" s="72"/>
      <c r="Q2" s="72"/>
      <c r="R2" s="72"/>
      <c r="S2" s="72"/>
      <c r="T2" s="72"/>
      <c r="U2" s="72"/>
      <c r="V2" s="73">
        <f>P5</f>
        <v>42015</v>
      </c>
      <c r="W2" s="73"/>
      <c r="X2" s="73"/>
      <c r="Y2" s="73"/>
      <c r="Z2" s="73"/>
      <c r="AA2" s="73"/>
      <c r="AB2" s="73"/>
      <c r="AC2" s="4"/>
      <c r="AD2" s="4"/>
      <c r="AE2" s="4"/>
      <c r="AF2" s="4"/>
      <c r="AJ2" s="4"/>
      <c r="AK2" s="4"/>
      <c r="AL2" s="4"/>
      <c r="AM2" s="4"/>
    </row>
    <row r="3" spans="1:50" ht="12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AC3" s="4"/>
      <c r="AD3" s="4"/>
      <c r="AE3" s="4"/>
      <c r="AF3" s="4"/>
      <c r="AJ3" s="4"/>
      <c r="AK3" s="4"/>
      <c r="AL3" s="4"/>
      <c r="AM3" s="4"/>
    </row>
    <row r="4" spans="1:50" ht="9.75" customHeight="1" thickBo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J4" s="5"/>
      <c r="AK4" s="5"/>
      <c r="AL4" s="5"/>
      <c r="AM4" s="5"/>
    </row>
    <row r="5" spans="1:50" ht="18" thickTop="1" thickBot="1">
      <c r="A5" s="6" t="s">
        <v>2</v>
      </c>
      <c r="B5" s="7">
        <v>42001</v>
      </c>
      <c r="C5" s="7">
        <f>B5+1</f>
        <v>42002</v>
      </c>
      <c r="D5" s="7">
        <f t="shared" ref="D5:AL5" si="0">C5+1</f>
        <v>42003</v>
      </c>
      <c r="E5" s="7">
        <f t="shared" si="0"/>
        <v>42004</v>
      </c>
      <c r="F5" s="7">
        <f t="shared" si="0"/>
        <v>42005</v>
      </c>
      <c r="G5" s="7">
        <f t="shared" si="0"/>
        <v>42006</v>
      </c>
      <c r="H5" s="7">
        <f t="shared" si="0"/>
        <v>42007</v>
      </c>
      <c r="I5" s="7">
        <f t="shared" si="0"/>
        <v>42008</v>
      </c>
      <c r="J5" s="7">
        <f t="shared" si="0"/>
        <v>42009</v>
      </c>
      <c r="K5" s="7">
        <f t="shared" si="0"/>
        <v>42010</v>
      </c>
      <c r="L5" s="7">
        <f t="shared" si="0"/>
        <v>42011</v>
      </c>
      <c r="M5" s="7">
        <f t="shared" si="0"/>
        <v>42012</v>
      </c>
      <c r="N5" s="7">
        <f t="shared" si="0"/>
        <v>42013</v>
      </c>
      <c r="O5" s="7">
        <f t="shared" si="0"/>
        <v>42014</v>
      </c>
      <c r="P5" s="7">
        <f t="shared" si="0"/>
        <v>42015</v>
      </c>
      <c r="Q5" s="7">
        <f t="shared" si="0"/>
        <v>42016</v>
      </c>
      <c r="R5" s="7">
        <f t="shared" si="0"/>
        <v>42017</v>
      </c>
      <c r="S5" s="7">
        <f t="shared" si="0"/>
        <v>42018</v>
      </c>
      <c r="T5" s="7">
        <f t="shared" si="0"/>
        <v>42019</v>
      </c>
      <c r="U5" s="7">
        <f t="shared" si="0"/>
        <v>42020</v>
      </c>
      <c r="V5" s="7">
        <f t="shared" si="0"/>
        <v>42021</v>
      </c>
      <c r="W5" s="7">
        <f t="shared" si="0"/>
        <v>42022</v>
      </c>
      <c r="X5" s="7">
        <f t="shared" si="0"/>
        <v>42023</v>
      </c>
      <c r="Y5" s="7">
        <f t="shared" si="0"/>
        <v>42024</v>
      </c>
      <c r="Z5" s="7">
        <f t="shared" si="0"/>
        <v>42025</v>
      </c>
      <c r="AA5" s="7">
        <f t="shared" si="0"/>
        <v>42026</v>
      </c>
      <c r="AB5" s="7">
        <f t="shared" si="0"/>
        <v>42027</v>
      </c>
      <c r="AC5" s="7">
        <f t="shared" si="0"/>
        <v>42028</v>
      </c>
      <c r="AD5" s="7">
        <f t="shared" si="0"/>
        <v>42029</v>
      </c>
      <c r="AE5" s="7">
        <f t="shared" si="0"/>
        <v>42030</v>
      </c>
      <c r="AF5" s="7">
        <f t="shared" si="0"/>
        <v>42031</v>
      </c>
      <c r="AG5" s="7">
        <f t="shared" si="0"/>
        <v>42032</v>
      </c>
      <c r="AH5" s="7">
        <f t="shared" si="0"/>
        <v>42033</v>
      </c>
      <c r="AI5" s="7">
        <f t="shared" si="0"/>
        <v>42034</v>
      </c>
      <c r="AJ5" s="7">
        <f t="shared" si="0"/>
        <v>42035</v>
      </c>
      <c r="AK5" s="7">
        <f t="shared" si="0"/>
        <v>42036</v>
      </c>
      <c r="AL5" s="7">
        <f t="shared" si="0"/>
        <v>42037</v>
      </c>
      <c r="AM5" s="7"/>
    </row>
    <row r="6" spans="1:50" ht="18" thickTop="1" thickBot="1">
      <c r="A6" s="8"/>
      <c r="B6" s="9" t="str">
        <f>INDEX({"L";"M";"M";"J";"V";"S";"D"},WEEKDAY(B5,2),1)</f>
        <v>D</v>
      </c>
      <c r="C6" s="9" t="str">
        <f>INDEX({"L";"M";"M";"J";"V";"S";"D"},WEEKDAY(C5,2),1)</f>
        <v>L</v>
      </c>
      <c r="D6" s="9" t="str">
        <f>INDEX({"L";"M";"M";"J";"V";"S";"D"},WEEKDAY(D5,2),1)</f>
        <v>M</v>
      </c>
      <c r="E6" s="9" t="str">
        <f>INDEX({"L";"M";"M";"J";"V";"S";"D"},WEEKDAY(E5,2),1)</f>
        <v>M</v>
      </c>
      <c r="F6" s="9" t="str">
        <f>INDEX({"L";"M";"M";"J";"V";"S";"D"},WEEKDAY(F5,2),1)</f>
        <v>J</v>
      </c>
      <c r="G6" s="9" t="str">
        <f>INDEX({"L";"M";"M";"J";"V";"S";"D"},WEEKDAY(G5,2),1)</f>
        <v>V</v>
      </c>
      <c r="H6" s="9" t="str">
        <f>INDEX({"L";"M";"M";"J";"V";"S";"D"},WEEKDAY(H5,2),1)</f>
        <v>S</v>
      </c>
      <c r="I6" s="9" t="str">
        <f>INDEX({"L";"M";"M";"J";"V";"S";"D"},WEEKDAY(I5,2),1)</f>
        <v>D</v>
      </c>
      <c r="J6" s="9" t="str">
        <f>INDEX({"L";"M";"M";"J";"V";"S";"D"},WEEKDAY(J5,2),1)</f>
        <v>L</v>
      </c>
      <c r="K6" s="9" t="str">
        <f>INDEX({"L";"M";"M";"J";"V";"S";"D"},WEEKDAY(K5,2),1)</f>
        <v>M</v>
      </c>
      <c r="L6" s="9" t="str">
        <f>INDEX({"L";"M";"M";"J";"V";"S";"D"},WEEKDAY(L5,2),1)</f>
        <v>M</v>
      </c>
      <c r="M6" s="9" t="str">
        <f>INDEX({"L";"M";"M";"J";"V";"S";"D"},WEEKDAY(M5,2),1)</f>
        <v>J</v>
      </c>
      <c r="N6" s="9" t="str">
        <f>INDEX({"L";"M";"M";"J";"V";"S";"D"},WEEKDAY(N5,2),1)</f>
        <v>V</v>
      </c>
      <c r="O6" s="9" t="str">
        <f>INDEX({"L";"M";"M";"J";"V";"S";"D"},WEEKDAY(O5,2),1)</f>
        <v>S</v>
      </c>
      <c r="P6" s="9" t="str">
        <f>INDEX({"L";"M";"M";"J";"V";"S";"D"},WEEKDAY(P5,2),1)</f>
        <v>D</v>
      </c>
      <c r="Q6" s="9" t="str">
        <f>INDEX({"L";"M";"M";"J";"V";"S";"D"},WEEKDAY(Q5,2),1)</f>
        <v>L</v>
      </c>
      <c r="R6" s="9" t="str">
        <f>INDEX({"L";"M";"M";"J";"V";"S";"D"},WEEKDAY(R5,2),1)</f>
        <v>M</v>
      </c>
      <c r="S6" s="9" t="str">
        <f>INDEX({"L";"M";"M";"J";"V";"S";"D"},WEEKDAY(S5,2),1)</f>
        <v>M</v>
      </c>
      <c r="T6" s="9" t="str">
        <f>INDEX({"L";"M";"M";"J";"V";"S";"D"},WEEKDAY(T5,2),1)</f>
        <v>J</v>
      </c>
      <c r="U6" s="9" t="str">
        <f>INDEX({"L";"M";"M";"J";"V";"S";"D"},WEEKDAY(U5,2),1)</f>
        <v>V</v>
      </c>
      <c r="V6" s="9" t="str">
        <f>INDEX({"L";"M";"M";"J";"V";"S";"D"},WEEKDAY(V5,2),1)</f>
        <v>S</v>
      </c>
      <c r="W6" s="9" t="str">
        <f>INDEX({"L";"M";"M";"J";"V";"S";"D"},WEEKDAY(W5,2),1)</f>
        <v>D</v>
      </c>
      <c r="X6" s="9" t="str">
        <f>INDEX({"L";"M";"M";"J";"V";"S";"D"},WEEKDAY(X5,2),1)</f>
        <v>L</v>
      </c>
      <c r="Y6" s="9" t="str">
        <f>INDEX({"L";"M";"M";"J";"V";"S";"D"},WEEKDAY(Y5,2),1)</f>
        <v>M</v>
      </c>
      <c r="Z6" s="9" t="str">
        <f>INDEX({"L";"M";"M";"J";"V";"S";"D"},WEEKDAY(Z5,2),1)</f>
        <v>M</v>
      </c>
      <c r="AA6" s="9" t="str">
        <f>INDEX({"L";"M";"M";"J";"V";"S";"D"},WEEKDAY(AA5,2),1)</f>
        <v>J</v>
      </c>
      <c r="AB6" s="9" t="str">
        <f>INDEX({"L";"M";"M";"J";"V";"S";"D"},WEEKDAY(AB5,2),1)</f>
        <v>V</v>
      </c>
      <c r="AC6" s="9" t="str">
        <f>INDEX({"L";"M";"M";"J";"V";"S";"D"},WEEKDAY(AC5,2),1)</f>
        <v>S</v>
      </c>
      <c r="AD6" s="9" t="str">
        <f>INDEX({"L";"M";"M";"J";"V";"S";"D"},WEEKDAY(AD5,2),1)</f>
        <v>D</v>
      </c>
      <c r="AE6" s="9" t="str">
        <f>INDEX({"L";"M";"M";"J";"V";"S";"D"},WEEKDAY(AE5,2),1)</f>
        <v>L</v>
      </c>
      <c r="AF6" s="9" t="str">
        <f>INDEX({"L";"M";"M";"J";"V";"S";"D"},WEEKDAY(AF5,2),1)</f>
        <v>M</v>
      </c>
      <c r="AG6" s="9" t="str">
        <f>INDEX({"L";"M";"M";"J";"V";"S";"D"},WEEKDAY(AG5,2),1)</f>
        <v>M</v>
      </c>
      <c r="AH6" s="9" t="str">
        <f>INDEX({"L";"M";"M";"J";"V";"S";"D"},WEEKDAY(AH5,2),1)</f>
        <v>J</v>
      </c>
      <c r="AI6" s="9" t="str">
        <f>INDEX({"L";"M";"M";"J";"V";"S";"D"},WEEKDAY(AI5,2),1)</f>
        <v>V</v>
      </c>
      <c r="AJ6" s="9" t="str">
        <f>INDEX({"L";"M";"M";"J";"V";"S";"D"},WEEKDAY(AJ5,2),1)</f>
        <v>S</v>
      </c>
      <c r="AK6" s="9" t="str">
        <f>INDEX({"L";"M";"M";"J";"V";"S";"D"},WEEKDAY(AK5,2),1)</f>
        <v>D</v>
      </c>
      <c r="AL6" s="9" t="str">
        <f>INDEX({"L";"M";"M";"J";"V";"S";"D"},WEEKDAY(AL5,2),1)</f>
        <v>L</v>
      </c>
      <c r="AM6" s="9" t="str">
        <f>INDEX({"L";"M";"M";"J";"V";"S";"D"},WEEKDAY(AM5,2),1)</f>
        <v>S</v>
      </c>
      <c r="AN6" s="2" t="s">
        <v>3</v>
      </c>
      <c r="AO6" s="2" t="s">
        <v>4</v>
      </c>
      <c r="AP6" s="2" t="s">
        <v>5</v>
      </c>
    </row>
    <row r="7" spans="1:50" ht="15.95" customHeight="1" thickTop="1" thickBot="1">
      <c r="A7" s="10"/>
      <c r="B7" s="11"/>
      <c r="C7" s="12"/>
      <c r="D7" s="12"/>
      <c r="E7" s="12"/>
      <c r="F7" s="11"/>
      <c r="G7" s="11" t="s">
        <v>6</v>
      </c>
      <c r="H7" s="11" t="s">
        <v>7</v>
      </c>
      <c r="I7" s="11" t="s">
        <v>7</v>
      </c>
      <c r="J7" s="11"/>
      <c r="K7" s="11"/>
      <c r="L7" s="11"/>
      <c r="M7" s="11"/>
      <c r="N7" s="11"/>
      <c r="O7" s="13"/>
      <c r="P7" s="11"/>
      <c r="Q7" s="11"/>
      <c r="R7" s="11"/>
      <c r="S7" s="11"/>
      <c r="T7" s="11"/>
      <c r="U7" s="11"/>
      <c r="V7" s="11" t="s">
        <v>6</v>
      </c>
      <c r="W7" s="11" t="s">
        <v>6</v>
      </c>
      <c r="X7" s="11"/>
      <c r="Y7" s="11"/>
      <c r="Z7" s="11"/>
      <c r="AA7" s="11"/>
      <c r="AB7" s="11" t="s">
        <v>6</v>
      </c>
      <c r="AC7" s="11" t="s">
        <v>10</v>
      </c>
      <c r="AD7" s="11" t="s">
        <v>6</v>
      </c>
      <c r="AE7" s="11"/>
      <c r="AF7" s="11"/>
      <c r="AG7" s="11"/>
      <c r="AH7" s="11"/>
      <c r="AI7" s="11" t="s">
        <v>6</v>
      </c>
      <c r="AJ7" s="11" t="s">
        <v>7</v>
      </c>
      <c r="AK7" s="11"/>
      <c r="AL7" s="11"/>
      <c r="AM7" s="11"/>
      <c r="AN7" s="14" t="s">
        <v>11</v>
      </c>
      <c r="AO7" s="2">
        <f>COUNTIF(F7:AI19,"cr")</f>
        <v>1</v>
      </c>
      <c r="AQ7" s="15">
        <f>A7</f>
        <v>0</v>
      </c>
      <c r="AR7" s="2">
        <f t="shared" ref="AR7:AR19" si="1">COUNTIF(F7:AJ7,"avi")</f>
        <v>3</v>
      </c>
      <c r="AS7" s="2">
        <f t="shared" ref="AS7:AS19" si="2">COUNTIF(F7:AJ7,"lég")</f>
        <v>0</v>
      </c>
      <c r="AT7" s="2">
        <f t="shared" ref="AT7:AT19" si="3">COUNTIF(F7:AJ7,"vian")</f>
        <v>0</v>
      </c>
      <c r="AU7" s="2">
        <f t="shared" ref="AU7:AU15" si="4">COUNTIF(F7:AJ7,"pf")</f>
        <v>1</v>
      </c>
      <c r="AV7" s="2">
        <f t="shared" ref="AV7:AV19" si="5">COUNTIF(F7:AJ7,"diet")</f>
        <v>0</v>
      </c>
      <c r="AW7" s="2">
        <f t="shared" ref="AW7:AW19" si="6">COUNTIF(F7:AJ7,"cr")</f>
        <v>0</v>
      </c>
      <c r="AX7" s="2">
        <f t="shared" ref="AX7:AX19" si="7">COUNTIF(F7:AJ7,"RH")</f>
        <v>6</v>
      </c>
    </row>
    <row r="8" spans="1:50" ht="15.95" customHeight="1" thickTop="1" thickBot="1">
      <c r="A8" s="10"/>
      <c r="B8" s="11"/>
      <c r="C8" s="12"/>
      <c r="D8" s="12"/>
      <c r="E8" s="12"/>
      <c r="F8" s="11" t="s">
        <v>6</v>
      </c>
      <c r="G8" s="11" t="s">
        <v>10</v>
      </c>
      <c r="H8" s="11" t="s">
        <v>10</v>
      </c>
      <c r="I8" s="11" t="s">
        <v>10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 t="s">
        <v>6</v>
      </c>
      <c r="W8" s="11" t="s">
        <v>6</v>
      </c>
      <c r="X8" s="11"/>
      <c r="Y8" s="11"/>
      <c r="Z8" s="11" t="s">
        <v>12</v>
      </c>
      <c r="AA8" s="11"/>
      <c r="AB8" s="11"/>
      <c r="AC8" s="11" t="s">
        <v>6</v>
      </c>
      <c r="AD8" s="11" t="s">
        <v>6</v>
      </c>
      <c r="AE8" s="11"/>
      <c r="AF8" s="11"/>
      <c r="AG8" s="11" t="s">
        <v>12</v>
      </c>
      <c r="AH8" s="11" t="s">
        <v>6</v>
      </c>
      <c r="AI8" s="11"/>
      <c r="AJ8" s="11" t="s">
        <v>10</v>
      </c>
      <c r="AK8" s="11"/>
      <c r="AL8" s="11"/>
      <c r="AM8" s="11"/>
      <c r="AN8" s="16" t="s">
        <v>7</v>
      </c>
      <c r="AO8" s="2">
        <f>COUNTIF(F7:AI19,"avi")</f>
        <v>17</v>
      </c>
      <c r="AQ8" s="15">
        <f>A8</f>
        <v>0</v>
      </c>
      <c r="AR8" s="2">
        <f t="shared" si="1"/>
        <v>0</v>
      </c>
      <c r="AS8" s="2">
        <f t="shared" si="2"/>
        <v>0</v>
      </c>
      <c r="AT8" s="2">
        <f t="shared" si="3"/>
        <v>0</v>
      </c>
      <c r="AU8" s="2">
        <f t="shared" si="4"/>
        <v>4</v>
      </c>
      <c r="AV8" s="2">
        <f t="shared" si="5"/>
        <v>0</v>
      </c>
      <c r="AW8" s="2">
        <f t="shared" si="6"/>
        <v>0</v>
      </c>
      <c r="AX8" s="2">
        <f t="shared" si="7"/>
        <v>6</v>
      </c>
    </row>
    <row r="9" spans="1:50" ht="15.95" customHeight="1" thickTop="1" thickBot="1">
      <c r="A9" s="10"/>
      <c r="B9" s="11"/>
      <c r="C9" s="12"/>
      <c r="D9" s="12"/>
      <c r="E9" s="12"/>
      <c r="F9" s="11"/>
      <c r="G9" s="11" t="s">
        <v>7</v>
      </c>
      <c r="H9" s="11" t="s">
        <v>6</v>
      </c>
      <c r="I9" s="11" t="s">
        <v>6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 t="s">
        <v>6</v>
      </c>
      <c r="W9" s="11" t="s">
        <v>6</v>
      </c>
      <c r="X9" s="11"/>
      <c r="Y9" s="11"/>
      <c r="Z9" s="11"/>
      <c r="AA9" s="11"/>
      <c r="AB9" s="11" t="s">
        <v>7</v>
      </c>
      <c r="AC9" s="11" t="s">
        <v>6</v>
      </c>
      <c r="AD9" s="11" t="s">
        <v>6</v>
      </c>
      <c r="AE9" s="11" t="s">
        <v>7</v>
      </c>
      <c r="AF9" s="11"/>
      <c r="AG9" s="11"/>
      <c r="AH9" s="11"/>
      <c r="AI9" s="11"/>
      <c r="AJ9" s="11" t="s">
        <v>6</v>
      </c>
      <c r="AK9" s="11"/>
      <c r="AL9" s="11"/>
      <c r="AM9" s="11"/>
      <c r="AN9" s="17" t="s">
        <v>9</v>
      </c>
      <c r="AO9" s="2">
        <f>COUNTIF($F$7:AJ19,"vian")</f>
        <v>1</v>
      </c>
      <c r="AQ9" s="15" t="s">
        <v>13</v>
      </c>
      <c r="AR9" s="2">
        <f t="shared" si="1"/>
        <v>3</v>
      </c>
      <c r="AS9" s="2">
        <f t="shared" si="2"/>
        <v>0</v>
      </c>
      <c r="AT9" s="2">
        <f t="shared" si="3"/>
        <v>0</v>
      </c>
      <c r="AU9" s="2">
        <f t="shared" si="4"/>
        <v>0</v>
      </c>
      <c r="AV9" s="2">
        <f t="shared" si="5"/>
        <v>0</v>
      </c>
      <c r="AW9" s="2">
        <f t="shared" si="6"/>
        <v>0</v>
      </c>
      <c r="AX9" s="2">
        <f t="shared" si="7"/>
        <v>7</v>
      </c>
    </row>
    <row r="10" spans="1:50" ht="15.95" customHeight="1" thickTop="1" thickBot="1">
      <c r="A10" s="10"/>
      <c r="B10" s="11"/>
      <c r="C10" s="12"/>
      <c r="D10" s="12"/>
      <c r="E10" s="12"/>
      <c r="F10" s="11"/>
      <c r="G10" s="11" t="s">
        <v>8</v>
      </c>
      <c r="H10" s="11" t="s">
        <v>6</v>
      </c>
      <c r="I10" s="11" t="s">
        <v>6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 t="s">
        <v>6</v>
      </c>
      <c r="W10" s="11" t="s">
        <v>6</v>
      </c>
      <c r="X10" s="11" t="s">
        <v>8</v>
      </c>
      <c r="Y10" s="11" t="s">
        <v>8</v>
      </c>
      <c r="Z10" s="11" t="s">
        <v>7</v>
      </c>
      <c r="AA10" s="11" t="s">
        <v>7</v>
      </c>
      <c r="AB10" s="11"/>
      <c r="AC10" s="11" t="s">
        <v>6</v>
      </c>
      <c r="AD10" s="11" t="s">
        <v>6</v>
      </c>
      <c r="AE10" s="11"/>
      <c r="AF10" s="11" t="s">
        <v>7</v>
      </c>
      <c r="AG10" s="11"/>
      <c r="AH10" s="11"/>
      <c r="AI10" s="11"/>
      <c r="AJ10" s="11" t="s">
        <v>6</v>
      </c>
      <c r="AK10" s="11"/>
      <c r="AL10" s="11"/>
      <c r="AM10" s="11"/>
      <c r="AN10" s="18" t="s">
        <v>14</v>
      </c>
      <c r="AO10" s="2">
        <f>COUNTIF($C$7:AG20,"rtt")</f>
        <v>2</v>
      </c>
      <c r="AQ10" s="15" t="s">
        <v>15</v>
      </c>
      <c r="AR10" s="2">
        <f t="shared" si="1"/>
        <v>3</v>
      </c>
      <c r="AS10" s="2">
        <f t="shared" si="2"/>
        <v>3</v>
      </c>
      <c r="AT10" s="2">
        <f t="shared" si="3"/>
        <v>0</v>
      </c>
      <c r="AU10" s="2">
        <f t="shared" si="4"/>
        <v>0</v>
      </c>
      <c r="AV10" s="2">
        <f t="shared" si="5"/>
        <v>0</v>
      </c>
      <c r="AW10" s="2">
        <f t="shared" si="6"/>
        <v>0</v>
      </c>
      <c r="AX10" s="2">
        <f t="shared" si="7"/>
        <v>7</v>
      </c>
    </row>
    <row r="11" spans="1:50" ht="15.95" customHeight="1" thickTop="1" thickBot="1">
      <c r="A11" s="19"/>
      <c r="B11" s="11"/>
      <c r="C11" s="12"/>
      <c r="D11" s="12"/>
      <c r="E11" s="20"/>
      <c r="F11" s="11"/>
      <c r="G11" s="11" t="s">
        <v>11</v>
      </c>
      <c r="H11" s="11" t="s">
        <v>6</v>
      </c>
      <c r="I11" s="11" t="s">
        <v>6</v>
      </c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 t="s">
        <v>7</v>
      </c>
      <c r="W11" s="11" t="s">
        <v>10</v>
      </c>
      <c r="X11" s="11"/>
      <c r="Y11" s="11" t="s">
        <v>6</v>
      </c>
      <c r="Z11" s="11"/>
      <c r="AA11" s="11"/>
      <c r="AB11" s="11"/>
      <c r="AC11" s="11" t="s">
        <v>6</v>
      </c>
      <c r="AD11" s="11" t="s">
        <v>6</v>
      </c>
      <c r="AE11" s="11"/>
      <c r="AF11" s="11"/>
      <c r="AG11" s="11" t="s">
        <v>7</v>
      </c>
      <c r="AH11" s="11"/>
      <c r="AI11" s="11"/>
      <c r="AJ11" s="11" t="s">
        <v>6</v>
      </c>
      <c r="AK11" s="11"/>
      <c r="AL11" s="11"/>
      <c r="AM11" s="11"/>
      <c r="AN11" s="21" t="s">
        <v>17</v>
      </c>
      <c r="AO11" s="2">
        <f>COUNTIF($C$7:AG21,"diet")</f>
        <v>9</v>
      </c>
      <c r="AQ11" s="22" t="s">
        <v>16</v>
      </c>
      <c r="AR11" s="2">
        <f t="shared" si="1"/>
        <v>2</v>
      </c>
      <c r="AS11" s="2">
        <f t="shared" si="2"/>
        <v>0</v>
      </c>
      <c r="AT11" s="2">
        <f t="shared" si="3"/>
        <v>0</v>
      </c>
      <c r="AU11" s="2">
        <f t="shared" si="4"/>
        <v>1</v>
      </c>
      <c r="AV11" s="2">
        <f t="shared" si="5"/>
        <v>0</v>
      </c>
      <c r="AW11" s="2">
        <f t="shared" si="6"/>
        <v>1</v>
      </c>
      <c r="AX11" s="2">
        <f t="shared" si="7"/>
        <v>6</v>
      </c>
    </row>
    <row r="12" spans="1:50" ht="15.95" customHeight="1" thickTop="1" thickBot="1">
      <c r="A12" s="10"/>
      <c r="B12" s="11"/>
      <c r="C12" s="12"/>
      <c r="D12" s="12"/>
      <c r="E12" s="12"/>
      <c r="F12" s="11"/>
      <c r="G12" s="11" t="s">
        <v>17</v>
      </c>
      <c r="H12" s="11" t="s">
        <v>6</v>
      </c>
      <c r="I12" s="11" t="s">
        <v>6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 t="s">
        <v>10</v>
      </c>
      <c r="W12" s="11" t="s">
        <v>7</v>
      </c>
      <c r="X12" s="11"/>
      <c r="Y12" s="11"/>
      <c r="Z12" s="11" t="s">
        <v>6</v>
      </c>
      <c r="AA12" s="11"/>
      <c r="AB12" s="11"/>
      <c r="AC12" s="11" t="s">
        <v>6</v>
      </c>
      <c r="AD12" s="11" t="s">
        <v>6</v>
      </c>
      <c r="AE12" s="11"/>
      <c r="AF12" s="11"/>
      <c r="AG12" s="11"/>
      <c r="AH12" s="11" t="s">
        <v>7</v>
      </c>
      <c r="AI12" s="11"/>
      <c r="AJ12" s="11" t="s">
        <v>10</v>
      </c>
      <c r="AK12" s="11"/>
      <c r="AL12" s="11"/>
      <c r="AM12" s="11"/>
      <c r="AN12" s="23" t="s">
        <v>19</v>
      </c>
      <c r="AO12" s="2">
        <f>COUNTIF($C$7:AG22,"pf")</f>
        <v>10</v>
      </c>
      <c r="AQ12" s="15" t="s">
        <v>18</v>
      </c>
      <c r="AR12" s="2">
        <f t="shared" si="1"/>
        <v>2</v>
      </c>
      <c r="AS12" s="2">
        <f t="shared" si="2"/>
        <v>0</v>
      </c>
      <c r="AT12" s="2">
        <f t="shared" si="3"/>
        <v>0</v>
      </c>
      <c r="AU12" s="2">
        <f t="shared" si="4"/>
        <v>2</v>
      </c>
      <c r="AV12" s="2">
        <f t="shared" si="5"/>
        <v>1</v>
      </c>
      <c r="AW12" s="2">
        <f t="shared" si="6"/>
        <v>0</v>
      </c>
      <c r="AX12" s="2">
        <f t="shared" si="7"/>
        <v>5</v>
      </c>
    </row>
    <row r="13" spans="1:50" ht="15.95" customHeight="1" thickTop="1" thickBot="1">
      <c r="A13" s="10"/>
      <c r="B13" s="11"/>
      <c r="C13" s="12"/>
      <c r="D13" s="12"/>
      <c r="E13" s="12"/>
      <c r="F13" s="11" t="s">
        <v>21</v>
      </c>
      <c r="G13" s="11" t="s">
        <v>21</v>
      </c>
      <c r="H13" s="11" t="s">
        <v>6</v>
      </c>
      <c r="I13" s="11" t="s">
        <v>6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 t="s">
        <v>6</v>
      </c>
      <c r="W13" s="11" t="s">
        <v>6</v>
      </c>
      <c r="X13" s="11" t="s">
        <v>7</v>
      </c>
      <c r="Y13" s="11" t="s">
        <v>7</v>
      </c>
      <c r="Z13" s="11"/>
      <c r="AA13" s="11"/>
      <c r="AB13" s="11" t="s">
        <v>6</v>
      </c>
      <c r="AC13" s="11" t="s">
        <v>7</v>
      </c>
      <c r="AD13" s="11" t="s">
        <v>10</v>
      </c>
      <c r="AE13" s="11"/>
      <c r="AF13" s="11"/>
      <c r="AG13" s="11" t="s">
        <v>6</v>
      </c>
      <c r="AH13" s="11"/>
      <c r="AI13" s="11" t="s">
        <v>7</v>
      </c>
      <c r="AJ13" s="11" t="s">
        <v>6</v>
      </c>
      <c r="AK13" s="11"/>
      <c r="AL13" s="11"/>
      <c r="AM13" s="11"/>
      <c r="AN13" s="24" t="s">
        <v>21</v>
      </c>
      <c r="AO13" s="2">
        <f>COUNTIF($C$7:AG23,"am")</f>
        <v>15</v>
      </c>
      <c r="AQ13" s="15" t="s">
        <v>20</v>
      </c>
      <c r="AR13" s="2">
        <f t="shared" si="1"/>
        <v>4</v>
      </c>
      <c r="AS13" s="2">
        <f t="shared" si="2"/>
        <v>0</v>
      </c>
      <c r="AT13" s="2">
        <f t="shared" si="3"/>
        <v>0</v>
      </c>
      <c r="AU13" s="2">
        <f t="shared" si="4"/>
        <v>1</v>
      </c>
      <c r="AV13" s="2">
        <f t="shared" si="5"/>
        <v>0</v>
      </c>
      <c r="AW13" s="2">
        <f t="shared" si="6"/>
        <v>0</v>
      </c>
      <c r="AX13" s="2">
        <f t="shared" si="7"/>
        <v>7</v>
      </c>
    </row>
    <row r="14" spans="1:50" ht="15.95" customHeight="1" thickTop="1" thickBot="1">
      <c r="A14" s="10"/>
      <c r="B14" s="11"/>
      <c r="C14" s="12"/>
      <c r="D14" s="12"/>
      <c r="E14" s="12"/>
      <c r="F14" s="11"/>
      <c r="G14" s="11" t="s">
        <v>9</v>
      </c>
      <c r="H14" s="11" t="s">
        <v>10</v>
      </c>
      <c r="I14" s="11" t="s">
        <v>6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 t="s">
        <v>6</v>
      </c>
      <c r="W14" s="11" t="s">
        <v>6</v>
      </c>
      <c r="X14" s="11"/>
      <c r="Y14" s="11"/>
      <c r="Z14" s="11"/>
      <c r="AA14" s="11" t="s">
        <v>6</v>
      </c>
      <c r="AB14" s="11"/>
      <c r="AC14" s="11" t="s">
        <v>10</v>
      </c>
      <c r="AD14" s="11" t="s">
        <v>7</v>
      </c>
      <c r="AE14" s="11"/>
      <c r="AF14" s="11" t="s">
        <v>6</v>
      </c>
      <c r="AG14" s="11"/>
      <c r="AH14" s="11"/>
      <c r="AI14" s="11"/>
      <c r="AJ14" s="11" t="s">
        <v>6</v>
      </c>
      <c r="AK14" s="11"/>
      <c r="AL14" s="11"/>
      <c r="AM14" s="11"/>
      <c r="AN14" s="25" t="s">
        <v>23</v>
      </c>
      <c r="AO14" s="2">
        <f>COUNTIF($C$7:AG24,"xxx")</f>
        <v>19</v>
      </c>
      <c r="AQ14" s="15" t="s">
        <v>22</v>
      </c>
      <c r="AR14" s="2">
        <f t="shared" si="1"/>
        <v>1</v>
      </c>
      <c r="AS14" s="2">
        <f t="shared" si="2"/>
        <v>0</v>
      </c>
      <c r="AT14" s="2">
        <f t="shared" si="3"/>
        <v>1</v>
      </c>
      <c r="AU14" s="2">
        <f t="shared" si="4"/>
        <v>2</v>
      </c>
      <c r="AV14" s="2">
        <f t="shared" si="5"/>
        <v>0</v>
      </c>
      <c r="AW14" s="2">
        <f t="shared" si="6"/>
        <v>0</v>
      </c>
      <c r="AX14" s="2">
        <f t="shared" si="7"/>
        <v>6</v>
      </c>
    </row>
    <row r="15" spans="1:50" ht="15.95" customHeight="1" thickTop="1" thickBot="1">
      <c r="A15" s="10"/>
      <c r="B15" s="11"/>
      <c r="C15" s="12"/>
      <c r="D15" s="12"/>
      <c r="E15" s="12"/>
      <c r="F15" s="11" t="s">
        <v>24</v>
      </c>
      <c r="G15" s="11" t="s">
        <v>14</v>
      </c>
      <c r="H15" s="11" t="s">
        <v>6</v>
      </c>
      <c r="I15" s="11" t="s">
        <v>6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 t="s">
        <v>6</v>
      </c>
      <c r="W15" s="11" t="s">
        <v>6</v>
      </c>
      <c r="X15" s="11" t="s">
        <v>17</v>
      </c>
      <c r="Y15" s="11" t="s">
        <v>17</v>
      </c>
      <c r="Z15" s="11" t="s">
        <v>17</v>
      </c>
      <c r="AA15" s="11" t="s">
        <v>17</v>
      </c>
      <c r="AB15" s="11" t="s">
        <v>17</v>
      </c>
      <c r="AC15" s="11" t="s">
        <v>6</v>
      </c>
      <c r="AD15" s="11" t="s">
        <v>6</v>
      </c>
      <c r="AE15" s="11" t="s">
        <v>17</v>
      </c>
      <c r="AF15" s="11" t="s">
        <v>17</v>
      </c>
      <c r="AG15" s="11" t="s">
        <v>17</v>
      </c>
      <c r="AH15" s="11" t="s">
        <v>17</v>
      </c>
      <c r="AI15" s="11" t="s">
        <v>17</v>
      </c>
      <c r="AJ15" s="11" t="s">
        <v>6</v>
      </c>
      <c r="AK15" s="11"/>
      <c r="AL15" s="11"/>
      <c r="AM15" s="11"/>
      <c r="AN15" s="26" t="s">
        <v>6</v>
      </c>
      <c r="AO15" s="2">
        <f>COUNTIF($F$7:AJ19,"rh")</f>
        <v>87</v>
      </c>
      <c r="AQ15" s="15">
        <f>A15</f>
        <v>0</v>
      </c>
      <c r="AR15" s="2">
        <f t="shared" si="1"/>
        <v>0</v>
      </c>
      <c r="AS15" s="2">
        <f t="shared" si="2"/>
        <v>0</v>
      </c>
      <c r="AT15" s="2">
        <f t="shared" si="3"/>
        <v>0</v>
      </c>
      <c r="AU15" s="2">
        <f t="shared" si="4"/>
        <v>0</v>
      </c>
      <c r="AV15" s="2">
        <f t="shared" si="5"/>
        <v>10</v>
      </c>
      <c r="AW15" s="2">
        <f t="shared" si="6"/>
        <v>0</v>
      </c>
      <c r="AX15" s="2">
        <f t="shared" si="7"/>
        <v>7</v>
      </c>
    </row>
    <row r="16" spans="1:50" ht="15.95" customHeight="1" thickTop="1" thickBot="1">
      <c r="A16" s="10"/>
      <c r="B16" s="27"/>
      <c r="C16" s="12"/>
      <c r="D16" s="12"/>
      <c r="E16" s="12"/>
      <c r="F16" s="11" t="s">
        <v>24</v>
      </c>
      <c r="G16" s="11" t="s">
        <v>14</v>
      </c>
      <c r="H16" s="11" t="s">
        <v>6</v>
      </c>
      <c r="I16" s="11" t="s">
        <v>6</v>
      </c>
      <c r="J16" s="27"/>
      <c r="K16" s="27"/>
      <c r="L16" s="27"/>
      <c r="M16" s="27"/>
      <c r="N16" s="27"/>
      <c r="O16" s="11"/>
      <c r="P16" s="11"/>
      <c r="Q16" s="27"/>
      <c r="R16" s="27"/>
      <c r="S16" s="27"/>
      <c r="T16" s="27"/>
      <c r="U16" s="27"/>
      <c r="V16" s="11" t="s">
        <v>6</v>
      </c>
      <c r="W16" s="11" t="s">
        <v>6</v>
      </c>
      <c r="X16" s="27" t="s">
        <v>26</v>
      </c>
      <c r="Y16" s="27" t="s">
        <v>26</v>
      </c>
      <c r="Z16" s="27" t="s">
        <v>26</v>
      </c>
      <c r="AA16" s="27" t="s">
        <v>26</v>
      </c>
      <c r="AB16" s="27" t="s">
        <v>26</v>
      </c>
      <c r="AC16" s="11" t="s">
        <v>6</v>
      </c>
      <c r="AD16" s="11" t="s">
        <v>6</v>
      </c>
      <c r="AE16" s="27" t="s">
        <v>26</v>
      </c>
      <c r="AF16" s="27" t="s">
        <v>26</v>
      </c>
      <c r="AG16" s="27" t="s">
        <v>26</v>
      </c>
      <c r="AH16" s="27" t="s">
        <v>26</v>
      </c>
      <c r="AI16" s="27" t="s">
        <v>26</v>
      </c>
      <c r="AJ16" s="11" t="s">
        <v>6</v>
      </c>
      <c r="AK16" s="11"/>
      <c r="AL16" s="27"/>
      <c r="AM16" s="27"/>
      <c r="AN16" s="26" t="s">
        <v>12</v>
      </c>
      <c r="AO16" s="2">
        <f>COUNTIF($C$7:AG26,"tp")</f>
        <v>2</v>
      </c>
      <c r="AQ16" s="10" t="s">
        <v>25</v>
      </c>
      <c r="AR16" s="2">
        <f t="shared" si="1"/>
        <v>0</v>
      </c>
      <c r="AS16" s="2">
        <f t="shared" si="2"/>
        <v>0</v>
      </c>
      <c r="AT16" s="2">
        <f t="shared" si="3"/>
        <v>0</v>
      </c>
      <c r="AU16" s="2">
        <f>COUNTIF(F16:AJ16,"pf")+COUNTIF(F16:AJ16,"pf / self")</f>
        <v>10</v>
      </c>
      <c r="AV16" s="2">
        <f t="shared" si="5"/>
        <v>0</v>
      </c>
      <c r="AW16" s="2">
        <f t="shared" si="6"/>
        <v>0</v>
      </c>
      <c r="AX16" s="2">
        <f t="shared" si="7"/>
        <v>7</v>
      </c>
    </row>
    <row r="17" spans="1:50" ht="15.95" customHeight="1" thickTop="1" thickBot="1">
      <c r="A17" s="10"/>
      <c r="B17" s="11"/>
      <c r="C17" s="12"/>
      <c r="D17" s="12"/>
      <c r="E17" s="12"/>
      <c r="F17" s="11"/>
      <c r="G17" s="11" t="s">
        <v>10</v>
      </c>
      <c r="H17" s="11" t="s">
        <v>6</v>
      </c>
      <c r="I17" s="11" t="s">
        <v>6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 t="s">
        <v>6</v>
      </c>
      <c r="W17" s="11" t="s">
        <v>6</v>
      </c>
      <c r="X17" s="11" t="s">
        <v>23</v>
      </c>
      <c r="Y17" s="11" t="s">
        <v>23</v>
      </c>
      <c r="Z17" s="11" t="s">
        <v>23</v>
      </c>
      <c r="AA17" s="11" t="s">
        <v>23</v>
      </c>
      <c r="AB17" s="11" t="s">
        <v>23</v>
      </c>
      <c r="AC17" s="11" t="s">
        <v>6</v>
      </c>
      <c r="AD17" s="11" t="s">
        <v>6</v>
      </c>
      <c r="AE17" s="11" t="s">
        <v>23</v>
      </c>
      <c r="AF17" s="11" t="s">
        <v>23</v>
      </c>
      <c r="AG17" s="11" t="s">
        <v>23</v>
      </c>
      <c r="AH17" s="11" t="s">
        <v>23</v>
      </c>
      <c r="AI17" s="11" t="s">
        <v>23</v>
      </c>
      <c r="AJ17" s="11" t="s">
        <v>6</v>
      </c>
      <c r="AK17" s="11"/>
      <c r="AL17" s="11"/>
      <c r="AM17" s="11"/>
      <c r="AN17" s="11" t="s">
        <v>8</v>
      </c>
      <c r="AO17" s="2">
        <f>COUNTIF($C$7:AG27,"lég")</f>
        <v>3</v>
      </c>
      <c r="AQ17" s="10" t="s">
        <v>27</v>
      </c>
      <c r="AR17" s="2">
        <f t="shared" si="1"/>
        <v>0</v>
      </c>
      <c r="AS17" s="2">
        <f t="shared" si="2"/>
        <v>0</v>
      </c>
      <c r="AT17" s="2">
        <f t="shared" si="3"/>
        <v>0</v>
      </c>
      <c r="AU17" s="2">
        <f>COUNTIF(F17:AJ17,"pf")+COUNTIF(F17:AJ17,"pf / self")</f>
        <v>1</v>
      </c>
      <c r="AV17" s="2">
        <f t="shared" si="5"/>
        <v>0</v>
      </c>
      <c r="AW17" s="2">
        <f t="shared" si="6"/>
        <v>0</v>
      </c>
      <c r="AX17" s="2">
        <f t="shared" si="7"/>
        <v>7</v>
      </c>
    </row>
    <row r="18" spans="1:50" ht="15.95" customHeight="1" thickTop="1" thickBot="1">
      <c r="A18" s="10"/>
      <c r="B18" s="11"/>
      <c r="C18" s="12"/>
      <c r="D18" s="12"/>
      <c r="E18" s="12"/>
      <c r="F18" s="11" t="s">
        <v>6</v>
      </c>
      <c r="G18" s="11" t="s">
        <v>29</v>
      </c>
      <c r="H18" s="11" t="s">
        <v>6</v>
      </c>
      <c r="I18" s="11" t="s">
        <v>6</v>
      </c>
      <c r="J18" s="11" t="s">
        <v>23</v>
      </c>
      <c r="K18" s="11" t="s">
        <v>23</v>
      </c>
      <c r="L18" s="11" t="s">
        <v>23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6</v>
      </c>
      <c r="W18" s="11" t="s">
        <v>6</v>
      </c>
      <c r="X18" s="11" t="s">
        <v>23</v>
      </c>
      <c r="Y18" s="11" t="s">
        <v>23</v>
      </c>
      <c r="Z18" s="11" t="s">
        <v>23</v>
      </c>
      <c r="AA18" s="11" t="s">
        <v>23</v>
      </c>
      <c r="AB18" s="11" t="s">
        <v>23</v>
      </c>
      <c r="AC18" s="11" t="s">
        <v>6</v>
      </c>
      <c r="AD18" s="11" t="s">
        <v>6</v>
      </c>
      <c r="AE18" s="11" t="s">
        <v>23</v>
      </c>
      <c r="AF18" s="11" t="s">
        <v>23</v>
      </c>
      <c r="AG18" s="11" t="s">
        <v>23</v>
      </c>
      <c r="AH18" s="11" t="s">
        <v>23</v>
      </c>
      <c r="AI18" s="11" t="s">
        <v>23</v>
      </c>
      <c r="AJ18" s="11" t="s">
        <v>6</v>
      </c>
      <c r="AK18" s="11"/>
      <c r="AL18" s="11"/>
      <c r="AM18" s="11"/>
      <c r="AQ18" s="10" t="s">
        <v>28</v>
      </c>
      <c r="AR18" s="2">
        <f t="shared" si="1"/>
        <v>0</v>
      </c>
      <c r="AS18" s="2">
        <f t="shared" si="2"/>
        <v>0</v>
      </c>
      <c r="AT18" s="2">
        <f t="shared" si="3"/>
        <v>0</v>
      </c>
      <c r="AU18" s="2">
        <f>COUNTIF(F18:AJ18,"pf")+COUNTIF(F18:AJ18,"pf / self")</f>
        <v>0</v>
      </c>
      <c r="AV18" s="2">
        <f t="shared" si="5"/>
        <v>0</v>
      </c>
      <c r="AW18" s="2">
        <f t="shared" si="6"/>
        <v>0</v>
      </c>
      <c r="AX18" s="2">
        <f t="shared" si="7"/>
        <v>8</v>
      </c>
    </row>
    <row r="19" spans="1:50" ht="15.95" customHeight="1" thickTop="1" thickBot="1">
      <c r="A19" s="28"/>
      <c r="B19" s="11"/>
      <c r="C19" s="12"/>
      <c r="D19" s="12"/>
      <c r="E19" s="12"/>
      <c r="F19" s="11" t="s">
        <v>6</v>
      </c>
      <c r="G19" s="11" t="s">
        <v>21</v>
      </c>
      <c r="H19" s="11" t="s">
        <v>6</v>
      </c>
      <c r="I19" s="11" t="s">
        <v>6</v>
      </c>
      <c r="J19" s="11" t="s">
        <v>21</v>
      </c>
      <c r="K19" s="11" t="s">
        <v>21</v>
      </c>
      <c r="L19" s="11" t="s">
        <v>21</v>
      </c>
      <c r="M19" s="11"/>
      <c r="N19" s="11"/>
      <c r="O19" s="11"/>
      <c r="P19" s="11"/>
      <c r="Q19" s="11"/>
      <c r="R19" s="11"/>
      <c r="S19" s="11"/>
      <c r="T19" s="11"/>
      <c r="U19" s="11" t="s">
        <v>21</v>
      </c>
      <c r="V19" s="11" t="s">
        <v>6</v>
      </c>
      <c r="W19" s="11" t="s">
        <v>6</v>
      </c>
      <c r="X19" s="11" t="s">
        <v>21</v>
      </c>
      <c r="Y19" s="11" t="s">
        <v>21</v>
      </c>
      <c r="Z19" s="11" t="s">
        <v>21</v>
      </c>
      <c r="AA19" s="11" t="s">
        <v>21</v>
      </c>
      <c r="AB19" s="11" t="s">
        <v>21</v>
      </c>
      <c r="AC19" s="11" t="s">
        <v>6</v>
      </c>
      <c r="AD19" s="11" t="s">
        <v>6</v>
      </c>
      <c r="AE19" s="11" t="s">
        <v>21</v>
      </c>
      <c r="AF19" s="11" t="s">
        <v>21</v>
      </c>
      <c r="AG19" s="11" t="s">
        <v>21</v>
      </c>
      <c r="AH19" s="11" t="s">
        <v>21</v>
      </c>
      <c r="AI19" s="11" t="s">
        <v>21</v>
      </c>
      <c r="AJ19" s="11" t="s">
        <v>6</v>
      </c>
      <c r="AK19" s="11"/>
      <c r="AL19" s="11"/>
      <c r="AM19" s="11"/>
      <c r="AQ19" s="28" t="s">
        <v>30</v>
      </c>
      <c r="AR19" s="2">
        <f t="shared" si="1"/>
        <v>0</v>
      </c>
      <c r="AS19" s="2">
        <f t="shared" si="2"/>
        <v>0</v>
      </c>
      <c r="AT19" s="2">
        <f t="shared" si="3"/>
        <v>0</v>
      </c>
      <c r="AU19" s="2">
        <f>COUNTIF(F19:AJ19,"pf")+COUNTIF(F19:AJ19,"pf / self")</f>
        <v>0</v>
      </c>
      <c r="AV19" s="2">
        <f t="shared" si="5"/>
        <v>0</v>
      </c>
      <c r="AW19" s="2">
        <f t="shared" si="6"/>
        <v>0</v>
      </c>
      <c r="AX19" s="2">
        <f t="shared" si="7"/>
        <v>8</v>
      </c>
    </row>
    <row r="20" spans="1:50" ht="15.95" customHeight="1" thickTop="1" thickBot="1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R20" s="29">
        <f t="shared" ref="AR20:AW20" si="8">AR7+AR8+AR9+AR10+AR11+AR12+AR13+AR14+AR15</f>
        <v>18</v>
      </c>
      <c r="AS20" s="29">
        <f t="shared" si="8"/>
        <v>3</v>
      </c>
      <c r="AT20" s="29">
        <f t="shared" si="8"/>
        <v>1</v>
      </c>
      <c r="AU20" s="29">
        <f t="shared" si="8"/>
        <v>11</v>
      </c>
      <c r="AV20" s="29">
        <f t="shared" si="8"/>
        <v>11</v>
      </c>
      <c r="AW20" s="29">
        <f t="shared" si="8"/>
        <v>1</v>
      </c>
      <c r="AX20" s="29">
        <f>SUM(AX7:AX19)</f>
        <v>87</v>
      </c>
    </row>
    <row r="21" spans="1:50" ht="15.95" customHeight="1" thickTop="1" thickBot="1">
      <c r="A21" s="3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</row>
    <row r="22" spans="1:50" ht="15.95" customHeight="1" thickTop="1" thickBot="1">
      <c r="A22" s="31"/>
      <c r="B22" s="11">
        <f t="shared" ref="B22:F22" si="9">COUNTIF(B7:B21,"cr")+COUNTIF(B7:B21,"lég") +COUNTIF(B7:B21,"avi") +COUNTIF(B7:B21,"vian") +COUNTIF(B7:B21,"diet") +COUNTIF(B7:B21,"pf")+COUNTIF(B7:B21,"pf / self")</f>
        <v>0</v>
      </c>
      <c r="C22" s="11">
        <f t="shared" si="9"/>
        <v>0</v>
      </c>
      <c r="D22" s="11">
        <f t="shared" si="9"/>
        <v>0</v>
      </c>
      <c r="E22" s="11">
        <f t="shared" si="9"/>
        <v>0</v>
      </c>
      <c r="F22" s="11">
        <f t="shared" si="9"/>
        <v>0</v>
      </c>
      <c r="G22" s="11">
        <f>COUNTIF(G7:G21,"cr")+COUNTIF(G7:G21,"lég") +COUNTIF(G7:G21,"avi") +COUNTIF(G7:G21,"vian") +COUNTIF(G7:G21,"diet") +COUNTIF(G7:G21,"pf")+COUNTIF(G7:G21,"pf / self")</f>
        <v>7</v>
      </c>
      <c r="H22" s="11">
        <f t="shared" ref="H22:AM22" si="10">COUNTIF(H7:H21,"cr")+COUNTIF(H7:H21,"lég") +COUNTIF(H7:H21,"avi") +COUNTIF(H7:H21,"vian") +COUNTIF(H7:H21,"diet") +COUNTIF(H7:H21,"pf")+COUNTIF(H7:H21,"pf / self")</f>
        <v>3</v>
      </c>
      <c r="I22" s="11">
        <f t="shared" si="10"/>
        <v>2</v>
      </c>
      <c r="J22" s="11">
        <f t="shared" si="10"/>
        <v>0</v>
      </c>
      <c r="K22" s="11">
        <f t="shared" si="10"/>
        <v>0</v>
      </c>
      <c r="L22" s="11">
        <f t="shared" si="10"/>
        <v>0</v>
      </c>
      <c r="M22" s="11">
        <f t="shared" si="10"/>
        <v>0</v>
      </c>
      <c r="N22" s="11">
        <f t="shared" si="10"/>
        <v>0</v>
      </c>
      <c r="O22" s="11">
        <f t="shared" si="10"/>
        <v>0</v>
      </c>
      <c r="P22" s="11">
        <f t="shared" si="10"/>
        <v>0</v>
      </c>
      <c r="Q22" s="11">
        <f t="shared" si="10"/>
        <v>0</v>
      </c>
      <c r="R22" s="11">
        <f t="shared" si="10"/>
        <v>0</v>
      </c>
      <c r="S22" s="11">
        <f t="shared" si="10"/>
        <v>0</v>
      </c>
      <c r="T22" s="11">
        <f t="shared" si="10"/>
        <v>0</v>
      </c>
      <c r="U22" s="11">
        <f t="shared" si="10"/>
        <v>0</v>
      </c>
      <c r="V22" s="11">
        <f t="shared" si="10"/>
        <v>2</v>
      </c>
      <c r="W22" s="11">
        <f t="shared" si="10"/>
        <v>2</v>
      </c>
      <c r="X22" s="11">
        <f t="shared" si="10"/>
        <v>4</v>
      </c>
      <c r="Y22" s="11">
        <f t="shared" si="10"/>
        <v>4</v>
      </c>
      <c r="Z22" s="11">
        <f t="shared" si="10"/>
        <v>3</v>
      </c>
      <c r="AA22" s="11">
        <f t="shared" si="10"/>
        <v>3</v>
      </c>
      <c r="AB22" s="11">
        <f t="shared" si="10"/>
        <v>3</v>
      </c>
      <c r="AC22" s="11">
        <f t="shared" si="10"/>
        <v>3</v>
      </c>
      <c r="AD22" s="11">
        <f t="shared" si="10"/>
        <v>2</v>
      </c>
      <c r="AE22" s="11">
        <f t="shared" si="10"/>
        <v>3</v>
      </c>
      <c r="AF22" s="11">
        <f t="shared" si="10"/>
        <v>3</v>
      </c>
      <c r="AG22" s="11">
        <f t="shared" si="10"/>
        <v>3</v>
      </c>
      <c r="AH22" s="11">
        <f>COUNTIF(AH7:AH21,"cr")+COUNTIF(AH7:AH21,"lég") +COUNTIF(AH7:AH21,"avi") +COUNTIF(AH7:AH21,"vian") +COUNTIF(AH7:AH21,"diet") +COUNTIF(AH7:AH21,"pf")+COUNTIF(AH7:AH21,"pf / self")</f>
        <v>3</v>
      </c>
      <c r="AI22" s="11">
        <f>COUNTIF(AI7:AI21,"cr")+COUNTIF(AI7:AI21,"lég") +COUNTIF(AI7:AI21,"avi") +COUNTIF(AI7:AI21,"vian") +COUNTIF(AI7:AI21,"diet") +COUNTIF(AI7:AI21,"pf")+COUNTIF(AI7:AI21,"pf / self")</f>
        <v>3</v>
      </c>
      <c r="AJ22" s="11">
        <f>COUNTIF(AJ7:AJ21,"cr")+COUNTIF(AJ7:AJ21,"lég") +COUNTIF(AJ7:AJ21,"avi") +COUNTIF(AJ7:AJ21,"vian") +COUNTIF(AJ7:AJ21,"diet") +COUNTIF(AJ7:AJ21,"pf")+COUNTIF(AJ7:AJ21,"pf / self")</f>
        <v>3</v>
      </c>
      <c r="AK22" s="11">
        <f t="shared" si="10"/>
        <v>0</v>
      </c>
      <c r="AL22" s="11">
        <f t="shared" si="10"/>
        <v>0</v>
      </c>
      <c r="AM22" s="11">
        <f t="shared" si="10"/>
        <v>0</v>
      </c>
    </row>
    <row r="23" spans="1:50" ht="15.95" customHeight="1" thickTop="1" thickBot="1">
      <c r="A23" s="32" t="s">
        <v>31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33"/>
      <c r="AH23" s="33"/>
      <c r="AI23" s="33"/>
      <c r="AJ23" s="33"/>
      <c r="AK23" s="11"/>
      <c r="AL23" s="11"/>
      <c r="AM23" s="11"/>
    </row>
    <row r="24" spans="1:50" ht="15.95" customHeight="1" thickTop="1" thickBot="1">
      <c r="A24" s="34" t="s">
        <v>32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6"/>
      <c r="AH24" s="36"/>
      <c r="AI24" s="36"/>
      <c r="AJ24" s="35"/>
      <c r="AK24" s="35"/>
      <c r="AL24" s="35"/>
      <c r="AM24" s="35"/>
    </row>
    <row r="25" spans="1:50" ht="15.95" customHeight="1" thickTop="1" thickBot="1">
      <c r="A25" s="34" t="s">
        <v>33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39"/>
      <c r="AH25" s="39"/>
      <c r="AI25" s="39"/>
      <c r="AJ25" s="39"/>
      <c r="AK25" s="38"/>
      <c r="AL25" s="37"/>
      <c r="AM25" s="37"/>
    </row>
    <row r="26" spans="1:50" ht="15.95" customHeight="1" thickTop="1" thickBot="1">
      <c r="A26" s="40" t="s">
        <v>34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</row>
    <row r="27" spans="1:50" ht="15.95" customHeight="1" thickTop="1" thickBot="1">
      <c r="A27" s="40" t="s">
        <v>35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2"/>
      <c r="AH27" s="42"/>
      <c r="AI27" s="42"/>
      <c r="AJ27" s="42"/>
      <c r="AK27" s="41"/>
      <c r="AL27" s="41"/>
      <c r="AM27" s="41"/>
    </row>
    <row r="28" spans="1:50" ht="15.95" customHeight="1" thickTop="1" thickBot="1">
      <c r="A28" s="40" t="s">
        <v>36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</row>
    <row r="29" spans="1:50" ht="15.95" customHeight="1" thickTop="1" thickBot="1">
      <c r="A29" s="40" t="s">
        <v>37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1"/>
      <c r="AH29" s="41"/>
      <c r="AI29" s="41"/>
      <c r="AJ29" s="41"/>
      <c r="AK29" s="42"/>
      <c r="AL29" s="42"/>
      <c r="AM29" s="42"/>
    </row>
    <row r="30" spans="1:50" ht="15.95" customHeight="1" thickTop="1" thickBot="1">
      <c r="A30" s="40" t="s">
        <v>38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</row>
    <row r="31" spans="1:50" ht="15.95" customHeight="1" thickTop="1" thickBot="1">
      <c r="A31" s="40" t="s">
        <v>39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</row>
    <row r="32" spans="1:50" ht="15.95" customHeight="1" thickTop="1" thickBot="1">
      <c r="A32" s="40" t="s">
        <v>40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</row>
    <row r="33" spans="1:50" ht="15.95" customHeight="1" thickTop="1" thickBot="1">
      <c r="A33" s="40" t="s">
        <v>41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</row>
    <row r="34" spans="1:50" ht="15.95" customHeight="1" thickTop="1" thickBot="1">
      <c r="A34" s="40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</row>
    <row r="35" spans="1:50" ht="15.75" thickTop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J35" s="5"/>
      <c r="AK35" s="5"/>
      <c r="AL35" s="5"/>
      <c r="AM35" s="5"/>
    </row>
    <row r="36" spans="1:50" ht="21">
      <c r="A36" s="5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J36" s="43"/>
      <c r="AK36" s="43"/>
      <c r="AL36" s="43"/>
      <c r="AM36" s="43"/>
    </row>
    <row r="37" spans="1:50" ht="16.5">
      <c r="A37" s="5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J37" s="44"/>
      <c r="AK37" s="44"/>
      <c r="AL37" s="44"/>
      <c r="AM37" s="44"/>
    </row>
    <row r="38" spans="1:50" ht="16.5">
      <c r="A38" s="5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J38" s="44"/>
      <c r="AK38" s="44"/>
      <c r="AL38" s="44"/>
      <c r="AM38" s="44"/>
    </row>
    <row r="39" spans="1:50" ht="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J39" s="5"/>
      <c r="AK39" s="5"/>
      <c r="AL39" s="5"/>
      <c r="AM39" s="5"/>
    </row>
    <row r="40" spans="1:50" s="45" customFormat="1" ht="15.95" customHeight="1">
      <c r="A40" s="43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J40" s="5"/>
      <c r="AK40" s="5"/>
      <c r="AL40" s="5"/>
      <c r="AM40" s="5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1:50" ht="15.95" customHeight="1">
      <c r="A41" s="4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J41" s="5"/>
      <c r="AK41" s="5"/>
      <c r="AL41" s="5"/>
      <c r="AM41" s="5"/>
      <c r="AN41" s="45"/>
      <c r="AO41" s="45"/>
      <c r="AP41" s="45"/>
    </row>
    <row r="42" spans="1:50" ht="15.95" customHeight="1">
      <c r="A42" s="44"/>
      <c r="AQ42" s="45"/>
      <c r="AX42" s="45"/>
    </row>
    <row r="43" spans="1:50" ht="18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J43" s="5"/>
      <c r="AK43" s="5"/>
      <c r="AL43" s="5"/>
      <c r="AM43" s="5"/>
      <c r="AR43" s="45"/>
      <c r="AS43" s="45"/>
      <c r="AT43" s="45"/>
      <c r="AU43" s="45"/>
      <c r="AV43" s="45"/>
      <c r="AW43" s="45"/>
    </row>
    <row r="44" spans="1:50" ht="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J44" s="5"/>
      <c r="AK44" s="5"/>
      <c r="AL44" s="5"/>
      <c r="AM44" s="5"/>
    </row>
    <row r="45" spans="1:50" ht="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J45" s="5"/>
      <c r="AK45" s="5"/>
      <c r="AL45" s="5"/>
      <c r="AM45" s="5"/>
    </row>
    <row r="46" spans="1:50" ht="1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J46" s="5"/>
      <c r="AK46" s="5"/>
      <c r="AL46" s="5"/>
      <c r="AM46" s="5"/>
    </row>
    <row r="47" spans="1:50" ht="1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J47" s="5"/>
      <c r="AK47" s="5"/>
      <c r="AL47" s="5"/>
      <c r="AM47" s="5"/>
    </row>
    <row r="48" spans="1:50" ht="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J48" s="5"/>
      <c r="AK48" s="5"/>
      <c r="AL48" s="5"/>
      <c r="AM48" s="5"/>
    </row>
    <row r="49" spans="1:39" ht="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J49" s="5"/>
      <c r="AK49" s="5"/>
      <c r="AL49" s="5"/>
      <c r="AM49" s="5"/>
    </row>
    <row r="50" spans="1:39" ht="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J50" s="5"/>
      <c r="AK50" s="5"/>
      <c r="AL50" s="5"/>
      <c r="AM50" s="5"/>
    </row>
    <row r="51" spans="1:39" ht="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J51" s="5"/>
      <c r="AK51" s="5"/>
      <c r="AL51" s="5"/>
      <c r="AM51" s="5"/>
    </row>
    <row r="52" spans="1:39" ht="1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J52" s="5"/>
      <c r="AK52" s="5"/>
      <c r="AL52" s="5"/>
      <c r="AM52" s="5"/>
    </row>
    <row r="53" spans="1:39" ht="1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J53" s="5"/>
      <c r="AK53" s="5"/>
      <c r="AL53" s="5"/>
      <c r="AM53" s="5"/>
    </row>
    <row r="54" spans="1:39" ht="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J54" s="5"/>
      <c r="AK54" s="5"/>
      <c r="AL54" s="5"/>
      <c r="AM54" s="5"/>
    </row>
    <row r="55" spans="1:39" ht="1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J55" s="5"/>
      <c r="AK55" s="5"/>
      <c r="AL55" s="5"/>
      <c r="AM55" s="5"/>
    </row>
    <row r="56" spans="1:39" ht="15">
      <c r="A56" s="5"/>
    </row>
    <row r="57" spans="1:39" ht="15">
      <c r="A57" s="5"/>
    </row>
    <row r="58" spans="1:39" ht="15">
      <c r="A58" s="5"/>
    </row>
    <row r="59" spans="1:39" ht="15">
      <c r="A59" s="5"/>
    </row>
  </sheetData>
  <mergeCells count="2">
    <mergeCell ref="O2:U2"/>
    <mergeCell ref="V2:AB2"/>
  </mergeCells>
  <conditionalFormatting sqref="Y18 X16">
    <cfRule type="cellIs" dxfId="175" priority="170" stopIfTrue="1" operator="equal">
      <formula>"CA"</formula>
    </cfRule>
  </conditionalFormatting>
  <conditionalFormatting sqref="F18 H18:AI18 C23:AF23 F8:AI17 G7:AI7 F19:AI19 C20:AG21 B22:AI22">
    <cfRule type="cellIs" dxfId="174" priority="169" stopIfTrue="1" operator="equal">
      <formula>"Lég"</formula>
    </cfRule>
  </conditionalFormatting>
  <conditionalFormatting sqref="F18 H18:AI18 C23:AF23 F8:AI17 G7:AI7 F19:AI19 C20:AG21 B22:AI22">
    <cfRule type="cellIs" dxfId="173" priority="168" stopIfTrue="1" operator="equal">
      <formula>"RH"</formula>
    </cfRule>
  </conditionalFormatting>
  <conditionalFormatting sqref="F18 H18:AH18 C23:AE23 G7:AI7 F19:AH19 C20:AG21 F8:AI17 AI18:AI19 B22:AI22">
    <cfRule type="cellIs" dxfId="172" priority="167" stopIfTrue="1" operator="equal">
      <formula>"Diet"</formula>
    </cfRule>
  </conditionalFormatting>
  <conditionalFormatting sqref="F18 H18:AH18 C23:AE23 G7:AI7 F19:AH19 C20:AG21 F8:AI17 AI18:AI19 B22:AI22">
    <cfRule type="cellIs" dxfId="171" priority="166" stopIfTrue="1" operator="equal">
      <formula>"Avi"</formula>
    </cfRule>
  </conditionalFormatting>
  <conditionalFormatting sqref="F18 H18:AH18 C23:AE23 G7:AI7 F19:AH19 C20:AG21 F8:AI17 AI18:AI19 B22:AI22">
    <cfRule type="cellIs" dxfId="170" priority="165" stopIfTrue="1" operator="equal">
      <formula>"CR"</formula>
    </cfRule>
  </conditionalFormatting>
  <conditionalFormatting sqref="F18 H18:AH18 C23:AE23 G7:AI7 F19:AH19 C20:AG21 F8:AI17 AI18:AI19 B22:AI22">
    <cfRule type="cellIs" dxfId="169" priority="164" stopIfTrue="1" operator="equal">
      <formula>"PF"</formula>
    </cfRule>
  </conditionalFormatting>
  <conditionalFormatting sqref="F18 H18:AH18 C23:AE23 G7:AI7 F19:AH19 C20:AG21 F8:AI17 AI18:AI19 B22:AI22">
    <cfRule type="cellIs" dxfId="168" priority="163" stopIfTrue="1" operator="equal">
      <formula>"AM"</formula>
    </cfRule>
  </conditionalFormatting>
  <conditionalFormatting sqref="F18 H18:AH18 C23:AE23 G7:AI7 F19:AH19 C20:AG21 F8:AI17 AI18:AI19 B22:AI22">
    <cfRule type="cellIs" dxfId="167" priority="162" stopIfTrue="1" operator="equal">
      <formula>"RTT"</formula>
    </cfRule>
  </conditionalFormatting>
  <conditionalFormatting sqref="F18 H18:AH18 C23:AE23 G7:AI7 F19:AH19 C20:AG21 F8:AI17 AI18:AI19 B22:AI22">
    <cfRule type="cellIs" dxfId="166" priority="161" stopIfTrue="1" operator="equal">
      <formula>"VIAN"</formula>
    </cfRule>
  </conditionalFormatting>
  <conditionalFormatting sqref="F18 H18:AI18 F8:AI17 G7:AI7 F19:AI19 C20:AG21">
    <cfRule type="cellIs" dxfId="165" priority="160" stopIfTrue="1" operator="equal">
      <formula>"TP"</formula>
    </cfRule>
  </conditionalFormatting>
  <conditionalFormatting sqref="F18 H18:AI18 F8:AI17 G7:AI7 C20:AF21 F19:AI19">
    <cfRule type="cellIs" dxfId="164" priority="159" stopIfTrue="1" operator="equal">
      <formula>CA</formula>
    </cfRule>
  </conditionalFormatting>
  <conditionalFormatting sqref="H18:AI18 F8:AI17 G7:AI7 F19:AI19 F18 C20:AG21">
    <cfRule type="cellIs" dxfId="163" priority="158" stopIfTrue="1" operator="equal">
      <formula>"RC"</formula>
    </cfRule>
  </conditionalFormatting>
  <conditionalFormatting sqref="G12">
    <cfRule type="cellIs" dxfId="162" priority="157" stopIfTrue="1" operator="equal">
      <formula>"RC"</formula>
    </cfRule>
  </conditionalFormatting>
  <conditionalFormatting sqref="F10">
    <cfRule type="cellIs" dxfId="161" priority="156" stopIfTrue="1" operator="equal">
      <formula>"RC"</formula>
    </cfRule>
  </conditionalFormatting>
  <conditionalFormatting sqref="F10">
    <cfRule type="cellIs" dxfId="160" priority="155" stopIfTrue="1" operator="equal">
      <formula>"RC"</formula>
    </cfRule>
  </conditionalFormatting>
  <conditionalFormatting sqref="F14">
    <cfRule type="cellIs" dxfId="159" priority="154" stopIfTrue="1" operator="equal">
      <formula>"RC"</formula>
    </cfRule>
  </conditionalFormatting>
  <conditionalFormatting sqref="F18 H18:AI18 F8:AI17 G7:AI7 F19:AI19 C20:AG21">
    <cfRule type="cellIs" dxfId="158" priority="153" stopIfTrue="1" operator="equal">
      <formula>"XXX"</formula>
    </cfRule>
  </conditionalFormatting>
  <conditionalFormatting sqref="F18 H18:AI18 F8:AI17 G7:AI7 F19:AI19 C20:AG20">
    <cfRule type="cellIs" dxfId="157" priority="152" stopIfTrue="1" operator="equal">
      <formula>"Self"</formula>
    </cfRule>
  </conditionalFormatting>
  <conditionalFormatting sqref="AG20:AG21">
    <cfRule type="cellIs" dxfId="156" priority="151" stopIfTrue="1" operator="equal">
      <formula>"CA"</formula>
    </cfRule>
  </conditionalFormatting>
  <conditionalFormatting sqref="F8:AI19 G7:AI7">
    <cfRule type="cellIs" dxfId="155" priority="150" stopIfTrue="1" operator="equal">
      <formula>"Lég"</formula>
    </cfRule>
  </conditionalFormatting>
  <conditionalFormatting sqref="F8:AI19 G7:AI7">
    <cfRule type="cellIs" dxfId="154" priority="149" stopIfTrue="1" operator="equal">
      <formula>"RH"</formula>
    </cfRule>
  </conditionalFormatting>
  <conditionalFormatting sqref="F8:AI19 G7:AI7">
    <cfRule type="cellIs" dxfId="153" priority="148" stopIfTrue="1" operator="equal">
      <formula>"Diet"</formula>
    </cfRule>
  </conditionalFormatting>
  <conditionalFormatting sqref="F8:AI19 G7:AI7">
    <cfRule type="cellIs" dxfId="152" priority="147" stopIfTrue="1" operator="equal">
      <formula>"Avi"</formula>
    </cfRule>
  </conditionalFormatting>
  <conditionalFormatting sqref="F8:AI19 G7:AI7">
    <cfRule type="cellIs" dxfId="151" priority="146" stopIfTrue="1" operator="equal">
      <formula>"CR"</formula>
    </cfRule>
  </conditionalFormatting>
  <conditionalFormatting sqref="F8:AI19 G7:AI7">
    <cfRule type="cellIs" dxfId="150" priority="145" stopIfTrue="1" operator="equal">
      <formula>"PF"</formula>
    </cfRule>
  </conditionalFormatting>
  <conditionalFormatting sqref="F8:AI19 G7:AI7">
    <cfRule type="cellIs" dxfId="149" priority="144" stopIfTrue="1" operator="equal">
      <formula>"AM"</formula>
    </cfRule>
  </conditionalFormatting>
  <conditionalFormatting sqref="F8:AI19 G7:AI7">
    <cfRule type="cellIs" dxfId="148" priority="143" stopIfTrue="1" operator="equal">
      <formula>"RTT"</formula>
    </cfRule>
  </conditionalFormatting>
  <conditionalFormatting sqref="F8:AI19 G7:AI7">
    <cfRule type="cellIs" dxfId="147" priority="142" stopIfTrue="1" operator="equal">
      <formula>"VIAN"</formula>
    </cfRule>
  </conditionalFormatting>
  <conditionalFormatting sqref="F8:AI19 G7:AI7">
    <cfRule type="cellIs" dxfId="146" priority="141" stopIfTrue="1" operator="equal">
      <formula>"TP"</formula>
    </cfRule>
  </conditionalFormatting>
  <conditionalFormatting sqref="F8:AI19 G7:AI7">
    <cfRule type="cellIs" dxfId="145" priority="140" stopIfTrue="1" operator="equal">
      <formula>"CA"</formula>
    </cfRule>
  </conditionalFormatting>
  <conditionalFormatting sqref="F8:AI19 G7:AI7">
    <cfRule type="cellIs" dxfId="144" priority="139" stopIfTrue="1" operator="equal">
      <formula>"RC"</formula>
    </cfRule>
  </conditionalFormatting>
  <conditionalFormatting sqref="F8:AI19 G7:AI7">
    <cfRule type="cellIs" dxfId="143" priority="138" stopIfTrue="1" operator="equal">
      <formula>"XXX"</formula>
    </cfRule>
  </conditionalFormatting>
  <conditionalFormatting sqref="F8:AI19 G7:AI7">
    <cfRule type="cellIs" dxfId="142" priority="137" stopIfTrue="1" operator="equal">
      <formula>"Self"</formula>
    </cfRule>
  </conditionalFormatting>
  <conditionalFormatting sqref="AN17">
    <cfRule type="cellIs" dxfId="141" priority="109" stopIfTrue="1" operator="equal">
      <formula>"Self"</formula>
    </cfRule>
  </conditionalFormatting>
  <conditionalFormatting sqref="AN17">
    <cfRule type="cellIs" dxfId="140" priority="136" stopIfTrue="1" operator="equal">
      <formula>"Lég"</formula>
    </cfRule>
  </conditionalFormatting>
  <conditionalFormatting sqref="AN17">
    <cfRule type="cellIs" dxfId="139" priority="135" stopIfTrue="1" operator="equal">
      <formula>"RH"</formula>
    </cfRule>
  </conditionalFormatting>
  <conditionalFormatting sqref="AN17">
    <cfRule type="cellIs" dxfId="138" priority="134" stopIfTrue="1" operator="equal">
      <formula>"Diet"</formula>
    </cfRule>
  </conditionalFormatting>
  <conditionalFormatting sqref="AN17">
    <cfRule type="cellIs" dxfId="137" priority="133" stopIfTrue="1" operator="equal">
      <formula>"Avi"</formula>
    </cfRule>
  </conditionalFormatting>
  <conditionalFormatting sqref="AN17">
    <cfRule type="cellIs" dxfId="136" priority="132" stopIfTrue="1" operator="equal">
      <formula>"CR"</formula>
    </cfRule>
  </conditionalFormatting>
  <conditionalFormatting sqref="AN17">
    <cfRule type="cellIs" dxfId="135" priority="131" stopIfTrue="1" operator="equal">
      <formula>"PF"</formula>
    </cfRule>
  </conditionalFormatting>
  <conditionalFormatting sqref="AN17">
    <cfRule type="cellIs" dxfId="134" priority="130" stopIfTrue="1" operator="equal">
      <formula>"AM"</formula>
    </cfRule>
  </conditionalFormatting>
  <conditionalFormatting sqref="AN17">
    <cfRule type="cellIs" dxfId="133" priority="129" stopIfTrue="1" operator="equal">
      <formula>"RTT"</formula>
    </cfRule>
  </conditionalFormatting>
  <conditionalFormatting sqref="AN17">
    <cfRule type="cellIs" dxfId="132" priority="128" stopIfTrue="1" operator="equal">
      <formula>"VIAN"</formula>
    </cfRule>
  </conditionalFormatting>
  <conditionalFormatting sqref="AN17">
    <cfRule type="cellIs" dxfId="131" priority="127" stopIfTrue="1" operator="equal">
      <formula>"TP"</formula>
    </cfRule>
  </conditionalFormatting>
  <conditionalFormatting sqref="AN17">
    <cfRule type="cellIs" dxfId="130" priority="126" stopIfTrue="1" operator="equal">
      <formula>CA</formula>
    </cfRule>
  </conditionalFormatting>
  <conditionalFormatting sqref="AN17">
    <cfRule type="cellIs" dxfId="129" priority="125" stopIfTrue="1" operator="equal">
      <formula>"RC"</formula>
    </cfRule>
  </conditionalFormatting>
  <conditionalFormatting sqref="AN17">
    <cfRule type="cellIs" dxfId="128" priority="124" stopIfTrue="1" operator="equal">
      <formula>"XXX"</formula>
    </cfRule>
  </conditionalFormatting>
  <conditionalFormatting sqref="AN17">
    <cfRule type="cellIs" dxfId="127" priority="123" stopIfTrue="1" operator="equal">
      <formula>"Self"</formula>
    </cfRule>
  </conditionalFormatting>
  <conditionalFormatting sqref="AN17">
    <cfRule type="cellIs" dxfId="126" priority="122" stopIfTrue="1" operator="equal">
      <formula>"Lég"</formula>
    </cfRule>
  </conditionalFormatting>
  <conditionalFormatting sqref="AN17">
    <cfRule type="cellIs" dxfId="125" priority="121" stopIfTrue="1" operator="equal">
      <formula>"RH"</formula>
    </cfRule>
  </conditionalFormatting>
  <conditionalFormatting sqref="AN17">
    <cfRule type="cellIs" dxfId="124" priority="120" stopIfTrue="1" operator="equal">
      <formula>"Diet"</formula>
    </cfRule>
  </conditionalFormatting>
  <conditionalFormatting sqref="AN17">
    <cfRule type="cellIs" dxfId="123" priority="119" stopIfTrue="1" operator="equal">
      <formula>"Avi"</formula>
    </cfRule>
  </conditionalFormatting>
  <conditionalFormatting sqref="AN17">
    <cfRule type="cellIs" dxfId="122" priority="118" stopIfTrue="1" operator="equal">
      <formula>"CR"</formula>
    </cfRule>
  </conditionalFormatting>
  <conditionalFormatting sqref="AN17">
    <cfRule type="cellIs" dxfId="121" priority="117" stopIfTrue="1" operator="equal">
      <formula>"PF"</formula>
    </cfRule>
  </conditionalFormatting>
  <conditionalFormatting sqref="AN17">
    <cfRule type="cellIs" dxfId="120" priority="116" stopIfTrue="1" operator="equal">
      <formula>"AM"</formula>
    </cfRule>
  </conditionalFormatting>
  <conditionalFormatting sqref="AN17">
    <cfRule type="cellIs" dxfId="119" priority="115" stopIfTrue="1" operator="equal">
      <formula>"RTT"</formula>
    </cfRule>
  </conditionalFormatting>
  <conditionalFormatting sqref="AN17">
    <cfRule type="cellIs" dxfId="118" priority="114" stopIfTrue="1" operator="equal">
      <formula>"VIAN"</formula>
    </cfRule>
  </conditionalFormatting>
  <conditionalFormatting sqref="AN17">
    <cfRule type="cellIs" dxfId="117" priority="113" stopIfTrue="1" operator="equal">
      <formula>"TP"</formula>
    </cfRule>
  </conditionalFormatting>
  <conditionalFormatting sqref="AN17">
    <cfRule type="cellIs" dxfId="116" priority="112" stopIfTrue="1" operator="equal">
      <formula>"CA"</formula>
    </cfRule>
  </conditionalFormatting>
  <conditionalFormatting sqref="AN17">
    <cfRule type="cellIs" dxfId="115" priority="111" stopIfTrue="1" operator="equal">
      <formula>"RC"</formula>
    </cfRule>
  </conditionalFormatting>
  <conditionalFormatting sqref="AN17">
    <cfRule type="cellIs" dxfId="114" priority="110" stopIfTrue="1" operator="equal">
      <formula>"XXX"</formula>
    </cfRule>
  </conditionalFormatting>
  <conditionalFormatting sqref="F7">
    <cfRule type="cellIs" dxfId="113" priority="108" stopIfTrue="1" operator="equal">
      <formula>"Lég"</formula>
    </cfRule>
  </conditionalFormatting>
  <conditionalFormatting sqref="F7">
    <cfRule type="cellIs" dxfId="112" priority="107" stopIfTrue="1" operator="equal">
      <formula>"RH"</formula>
    </cfRule>
  </conditionalFormatting>
  <conditionalFormatting sqref="F7">
    <cfRule type="cellIs" dxfId="111" priority="106" stopIfTrue="1" operator="equal">
      <formula>"Diet"</formula>
    </cfRule>
  </conditionalFormatting>
  <conditionalFormatting sqref="F7">
    <cfRule type="cellIs" dxfId="110" priority="105" stopIfTrue="1" operator="equal">
      <formula>"Avi"</formula>
    </cfRule>
  </conditionalFormatting>
  <conditionalFormatting sqref="F7">
    <cfRule type="cellIs" dxfId="109" priority="104" stopIfTrue="1" operator="equal">
      <formula>"CR"</formula>
    </cfRule>
  </conditionalFormatting>
  <conditionalFormatting sqref="F7">
    <cfRule type="cellIs" dxfId="108" priority="103" stopIfTrue="1" operator="equal">
      <formula>"PF"</formula>
    </cfRule>
  </conditionalFormatting>
  <conditionalFormatting sqref="F7">
    <cfRule type="cellIs" dxfId="107" priority="102" stopIfTrue="1" operator="equal">
      <formula>"AM"</formula>
    </cfRule>
  </conditionalFormatting>
  <conditionalFormatting sqref="F7">
    <cfRule type="cellIs" dxfId="106" priority="101" stopIfTrue="1" operator="equal">
      <formula>"RTT"</formula>
    </cfRule>
  </conditionalFormatting>
  <conditionalFormatting sqref="F7">
    <cfRule type="cellIs" dxfId="105" priority="100" stopIfTrue="1" operator="equal">
      <formula>"VIAN"</formula>
    </cfRule>
  </conditionalFormatting>
  <conditionalFormatting sqref="F7">
    <cfRule type="cellIs" dxfId="104" priority="99" stopIfTrue="1" operator="equal">
      <formula>"TP"</formula>
    </cfRule>
  </conditionalFormatting>
  <conditionalFormatting sqref="F7">
    <cfRule type="cellIs" dxfId="103" priority="98" stopIfTrue="1" operator="equal">
      <formula>CA</formula>
    </cfRule>
  </conditionalFormatting>
  <conditionalFormatting sqref="F7">
    <cfRule type="cellIs" dxfId="102" priority="97" stopIfTrue="1" operator="equal">
      <formula>"RC"</formula>
    </cfRule>
  </conditionalFormatting>
  <conditionalFormatting sqref="F7">
    <cfRule type="cellIs" dxfId="101" priority="96" stopIfTrue="1" operator="equal">
      <formula>"RC"</formula>
    </cfRule>
  </conditionalFormatting>
  <conditionalFormatting sqref="F7">
    <cfRule type="cellIs" dxfId="100" priority="95" stopIfTrue="1" operator="equal">
      <formula>"XXX"</formula>
    </cfRule>
  </conditionalFormatting>
  <conditionalFormatting sqref="F7">
    <cfRule type="cellIs" dxfId="99" priority="94" stopIfTrue="1" operator="equal">
      <formula>"Self"</formula>
    </cfRule>
  </conditionalFormatting>
  <conditionalFormatting sqref="F7">
    <cfRule type="cellIs" dxfId="98" priority="93" stopIfTrue="1" operator="equal">
      <formula>"Lég"</formula>
    </cfRule>
  </conditionalFormatting>
  <conditionalFormatting sqref="F7">
    <cfRule type="cellIs" dxfId="97" priority="92" stopIfTrue="1" operator="equal">
      <formula>"RH"</formula>
    </cfRule>
  </conditionalFormatting>
  <conditionalFormatting sqref="F7">
    <cfRule type="cellIs" dxfId="96" priority="91" stopIfTrue="1" operator="equal">
      <formula>"Diet"</formula>
    </cfRule>
  </conditionalFormatting>
  <conditionalFormatting sqref="F7">
    <cfRule type="cellIs" dxfId="95" priority="90" stopIfTrue="1" operator="equal">
      <formula>"Avi"</formula>
    </cfRule>
  </conditionalFormatting>
  <conditionalFormatting sqref="F7">
    <cfRule type="cellIs" dxfId="94" priority="89" stopIfTrue="1" operator="equal">
      <formula>"CR"</formula>
    </cfRule>
  </conditionalFormatting>
  <conditionalFormatting sqref="F7">
    <cfRule type="cellIs" dxfId="93" priority="88" stopIfTrue="1" operator="equal">
      <formula>"PF"</formula>
    </cfRule>
  </conditionalFormatting>
  <conditionalFormatting sqref="F7">
    <cfRule type="cellIs" dxfId="92" priority="87" stopIfTrue="1" operator="equal">
      <formula>"AM"</formula>
    </cfRule>
  </conditionalFormatting>
  <conditionalFormatting sqref="F7">
    <cfRule type="cellIs" dxfId="91" priority="86" stopIfTrue="1" operator="equal">
      <formula>"RTT"</formula>
    </cfRule>
  </conditionalFormatting>
  <conditionalFormatting sqref="F7">
    <cfRule type="cellIs" dxfId="90" priority="85" stopIfTrue="1" operator="equal">
      <formula>"VIAN"</formula>
    </cfRule>
  </conditionalFormatting>
  <conditionalFormatting sqref="F7">
    <cfRule type="cellIs" dxfId="89" priority="84" stopIfTrue="1" operator="equal">
      <formula>"TP"</formula>
    </cfRule>
  </conditionalFormatting>
  <conditionalFormatting sqref="F7">
    <cfRule type="cellIs" dxfId="88" priority="83" stopIfTrue="1" operator="equal">
      <formula>"CA"</formula>
    </cfRule>
  </conditionalFormatting>
  <conditionalFormatting sqref="F7">
    <cfRule type="cellIs" dxfId="87" priority="82" stopIfTrue="1" operator="equal">
      <formula>"RC"</formula>
    </cfRule>
  </conditionalFormatting>
  <conditionalFormatting sqref="F7">
    <cfRule type="cellIs" dxfId="86" priority="81" stopIfTrue="1" operator="equal">
      <formula>"XXX"</formula>
    </cfRule>
  </conditionalFormatting>
  <conditionalFormatting sqref="F7">
    <cfRule type="cellIs" dxfId="85" priority="80" stopIfTrue="1" operator="equal">
      <formula>"Self"</formula>
    </cfRule>
  </conditionalFormatting>
  <conditionalFormatting sqref="AH20:AI21">
    <cfRule type="cellIs" dxfId="84" priority="79" stopIfTrue="1" operator="equal">
      <formula>"Lég"</formula>
    </cfRule>
  </conditionalFormatting>
  <conditionalFormatting sqref="AH20:AI21">
    <cfRule type="cellIs" dxfId="83" priority="78" stopIfTrue="1" operator="equal">
      <formula>"RH"</formula>
    </cfRule>
  </conditionalFormatting>
  <conditionalFormatting sqref="AH20:AI21">
    <cfRule type="cellIs" dxfId="82" priority="77" stopIfTrue="1" operator="equal">
      <formula>"Diet"</formula>
    </cfRule>
  </conditionalFormatting>
  <conditionalFormatting sqref="AH20:AI21">
    <cfRule type="cellIs" dxfId="81" priority="76" stopIfTrue="1" operator="equal">
      <formula>"Avi"</formula>
    </cfRule>
  </conditionalFormatting>
  <conditionalFormatting sqref="AH20:AI21">
    <cfRule type="cellIs" dxfId="80" priority="75" stopIfTrue="1" operator="equal">
      <formula>"CR"</formula>
    </cfRule>
  </conditionalFormatting>
  <conditionalFormatting sqref="AH20:AI21">
    <cfRule type="cellIs" dxfId="79" priority="74" stopIfTrue="1" operator="equal">
      <formula>"PF"</formula>
    </cfRule>
  </conditionalFormatting>
  <conditionalFormatting sqref="AH20:AI21">
    <cfRule type="cellIs" dxfId="78" priority="73" stopIfTrue="1" operator="equal">
      <formula>"AM"</formula>
    </cfRule>
  </conditionalFormatting>
  <conditionalFormatting sqref="AH20:AI21">
    <cfRule type="cellIs" dxfId="77" priority="72" stopIfTrue="1" operator="equal">
      <formula>"RTT"</formula>
    </cfRule>
  </conditionalFormatting>
  <conditionalFormatting sqref="AH20:AI21">
    <cfRule type="cellIs" dxfId="76" priority="71" stopIfTrue="1" operator="equal">
      <formula>"VIAN"</formula>
    </cfRule>
  </conditionalFormatting>
  <conditionalFormatting sqref="AH20:AI21">
    <cfRule type="cellIs" dxfId="75" priority="70" stopIfTrue="1" operator="equal">
      <formula>"TP"</formula>
    </cfRule>
  </conditionalFormatting>
  <conditionalFormatting sqref="AH20:AI21">
    <cfRule type="cellIs" dxfId="74" priority="69" stopIfTrue="1" operator="equal">
      <formula>"CA"</formula>
    </cfRule>
  </conditionalFormatting>
  <conditionalFormatting sqref="AH20:AI21">
    <cfRule type="cellIs" dxfId="73" priority="68" stopIfTrue="1" operator="equal">
      <formula>"RC"</formula>
    </cfRule>
  </conditionalFormatting>
  <conditionalFormatting sqref="AH20:AI21">
    <cfRule type="cellIs" dxfId="72" priority="67" stopIfTrue="1" operator="equal">
      <formula>"XXX"</formula>
    </cfRule>
  </conditionalFormatting>
  <conditionalFormatting sqref="AH20:AI20">
    <cfRule type="cellIs" dxfId="71" priority="66" stopIfTrue="1" operator="equal">
      <formula>"Self"</formula>
    </cfRule>
  </conditionalFormatting>
  <conditionalFormatting sqref="B7:B21 B23">
    <cfRule type="cellIs" dxfId="70" priority="65" stopIfTrue="1" operator="equal">
      <formula>"Lég"</formula>
    </cfRule>
  </conditionalFormatting>
  <conditionalFormatting sqref="B7:B21 B23">
    <cfRule type="cellIs" dxfId="69" priority="64" stopIfTrue="1" operator="equal">
      <formula>"RH"</formula>
    </cfRule>
  </conditionalFormatting>
  <conditionalFormatting sqref="B7:B21 B23">
    <cfRule type="cellIs" dxfId="68" priority="63" stopIfTrue="1" operator="equal">
      <formula>"Diet"</formula>
    </cfRule>
  </conditionalFormatting>
  <conditionalFormatting sqref="B7:B21 B23">
    <cfRule type="cellIs" dxfId="67" priority="62" stopIfTrue="1" operator="equal">
      <formula>"Avi"</formula>
    </cfRule>
  </conditionalFormatting>
  <conditionalFormatting sqref="B7:B21 B23">
    <cfRule type="cellIs" dxfId="66" priority="61" stopIfTrue="1" operator="equal">
      <formula>"CR"</formula>
    </cfRule>
  </conditionalFormatting>
  <conditionalFormatting sqref="B7:B21 B23">
    <cfRule type="cellIs" dxfId="65" priority="60" stopIfTrue="1" operator="equal">
      <formula>"PF"</formula>
    </cfRule>
  </conditionalFormatting>
  <conditionalFormatting sqref="B7:B21 B23">
    <cfRule type="cellIs" dxfId="64" priority="59" stopIfTrue="1" operator="equal">
      <formula>"AM"</formula>
    </cfRule>
  </conditionalFormatting>
  <conditionalFormatting sqref="B7:B21 B23">
    <cfRule type="cellIs" dxfId="63" priority="58" stopIfTrue="1" operator="equal">
      <formula>"RTT"</formula>
    </cfRule>
  </conditionalFormatting>
  <conditionalFormatting sqref="B7:B21 B23">
    <cfRule type="cellIs" dxfId="62" priority="57" stopIfTrue="1" operator="equal">
      <formula>"VIAN"</formula>
    </cfRule>
  </conditionalFormatting>
  <conditionalFormatting sqref="B7:B21">
    <cfRule type="cellIs" dxfId="61" priority="56" stopIfTrue="1" operator="equal">
      <formula>"TP"</formula>
    </cfRule>
  </conditionalFormatting>
  <conditionalFormatting sqref="B7:B21">
    <cfRule type="cellIs" dxfId="60" priority="55" stopIfTrue="1" operator="equal">
      <formula>CA</formula>
    </cfRule>
  </conditionalFormatting>
  <conditionalFormatting sqref="B7:B21">
    <cfRule type="cellIs" dxfId="59" priority="54" stopIfTrue="1" operator="equal">
      <formula>"RC"</formula>
    </cfRule>
  </conditionalFormatting>
  <conditionalFormatting sqref="B7:B21">
    <cfRule type="cellIs" dxfId="58" priority="53" stopIfTrue="1" operator="equal">
      <formula>"XXX"</formula>
    </cfRule>
  </conditionalFormatting>
  <conditionalFormatting sqref="B7:B20">
    <cfRule type="cellIs" dxfId="57" priority="52" stopIfTrue="1" operator="equal">
      <formula>"Self"</formula>
    </cfRule>
  </conditionalFormatting>
  <conditionalFormatting sqref="B7:B19">
    <cfRule type="cellIs" dxfId="56" priority="51" stopIfTrue="1" operator="equal">
      <formula>"Lég"</formula>
    </cfRule>
  </conditionalFormatting>
  <conditionalFormatting sqref="B7:B19">
    <cfRule type="cellIs" dxfId="55" priority="50" stopIfTrue="1" operator="equal">
      <formula>"RH"</formula>
    </cfRule>
  </conditionalFormatting>
  <conditionalFormatting sqref="B7:B19">
    <cfRule type="cellIs" dxfId="54" priority="49" stopIfTrue="1" operator="equal">
      <formula>"Diet"</formula>
    </cfRule>
  </conditionalFormatting>
  <conditionalFormatting sqref="B7:B19">
    <cfRule type="cellIs" dxfId="53" priority="48" stopIfTrue="1" operator="equal">
      <formula>"Avi"</formula>
    </cfRule>
  </conditionalFormatting>
  <conditionalFormatting sqref="B7:B19">
    <cfRule type="cellIs" dxfId="52" priority="47" stopIfTrue="1" operator="equal">
      <formula>"CR"</formula>
    </cfRule>
  </conditionalFormatting>
  <conditionalFormatting sqref="B7:B19">
    <cfRule type="cellIs" dxfId="51" priority="46" stopIfTrue="1" operator="equal">
      <formula>"PF"</formula>
    </cfRule>
  </conditionalFormatting>
  <conditionalFormatting sqref="B7:B19">
    <cfRule type="cellIs" dxfId="50" priority="45" stopIfTrue="1" operator="equal">
      <formula>"AM"</formula>
    </cfRule>
  </conditionalFormatting>
  <conditionalFormatting sqref="B7:B19">
    <cfRule type="cellIs" dxfId="49" priority="44" stopIfTrue="1" operator="equal">
      <formula>"RTT"</formula>
    </cfRule>
  </conditionalFormatting>
  <conditionalFormatting sqref="B7:B19">
    <cfRule type="cellIs" dxfId="48" priority="43" stopIfTrue="1" operator="equal">
      <formula>"VIAN"</formula>
    </cfRule>
  </conditionalFormatting>
  <conditionalFormatting sqref="B7:B19">
    <cfRule type="cellIs" dxfId="47" priority="42" stopIfTrue="1" operator="equal">
      <formula>"TP"</formula>
    </cfRule>
  </conditionalFormatting>
  <conditionalFormatting sqref="B7:B19">
    <cfRule type="cellIs" dxfId="46" priority="41" stopIfTrue="1" operator="equal">
      <formula>"CA"</formula>
    </cfRule>
  </conditionalFormatting>
  <conditionalFormatting sqref="B7:B19">
    <cfRule type="cellIs" dxfId="45" priority="40" stopIfTrue="1" operator="equal">
      <formula>"RC"</formula>
    </cfRule>
  </conditionalFormatting>
  <conditionalFormatting sqref="B7:B19">
    <cfRule type="cellIs" dxfId="44" priority="39" stopIfTrue="1" operator="equal">
      <formula>"XXX"</formula>
    </cfRule>
  </conditionalFormatting>
  <conditionalFormatting sqref="B7:B19">
    <cfRule type="cellIs" dxfId="43" priority="38" stopIfTrue="1" operator="equal">
      <formula>"Self"</formula>
    </cfRule>
  </conditionalFormatting>
  <conditionalFormatting sqref="AJ7:AM23">
    <cfRule type="cellIs" dxfId="42" priority="37" stopIfTrue="1" operator="equal">
      <formula>"Lég"</formula>
    </cfRule>
  </conditionalFormatting>
  <conditionalFormatting sqref="AJ7:AM23">
    <cfRule type="cellIs" dxfId="41" priority="36" stopIfTrue="1" operator="equal">
      <formula>"RH"</formula>
    </cfRule>
  </conditionalFormatting>
  <conditionalFormatting sqref="AJ7:AM23">
    <cfRule type="cellIs" dxfId="40" priority="35" stopIfTrue="1" operator="equal">
      <formula>"Diet"</formula>
    </cfRule>
  </conditionalFormatting>
  <conditionalFormatting sqref="AJ7:AM23">
    <cfRule type="cellIs" dxfId="39" priority="34" stopIfTrue="1" operator="equal">
      <formula>"Avi"</formula>
    </cfRule>
  </conditionalFormatting>
  <conditionalFormatting sqref="AJ7:AM23">
    <cfRule type="cellIs" dxfId="38" priority="33" stopIfTrue="1" operator="equal">
      <formula>"CR"</formula>
    </cfRule>
  </conditionalFormatting>
  <conditionalFormatting sqref="AJ7:AM23">
    <cfRule type="cellIs" dxfId="37" priority="32" stopIfTrue="1" operator="equal">
      <formula>"PF"</formula>
    </cfRule>
  </conditionalFormatting>
  <conditionalFormatting sqref="AJ7:AM23">
    <cfRule type="cellIs" dxfId="36" priority="31" stopIfTrue="1" operator="equal">
      <formula>"AM"</formula>
    </cfRule>
  </conditionalFormatting>
  <conditionalFormatting sqref="AJ7:AM23">
    <cfRule type="cellIs" dxfId="35" priority="30" stopIfTrue="1" operator="equal">
      <formula>"RTT"</formula>
    </cfRule>
  </conditionalFormatting>
  <conditionalFormatting sqref="AJ7:AM23">
    <cfRule type="cellIs" dxfId="34" priority="29" stopIfTrue="1" operator="equal">
      <formula>"VIAN"</formula>
    </cfRule>
  </conditionalFormatting>
  <conditionalFormatting sqref="AJ7:AM21">
    <cfRule type="cellIs" dxfId="33" priority="28" stopIfTrue="1" operator="equal">
      <formula>"TP"</formula>
    </cfRule>
  </conditionalFormatting>
  <conditionalFormatting sqref="AJ7:AM21">
    <cfRule type="cellIs" dxfId="32" priority="27" stopIfTrue="1" operator="equal">
      <formula>CA</formula>
    </cfRule>
  </conditionalFormatting>
  <conditionalFormatting sqref="AJ7:AM21">
    <cfRule type="cellIs" dxfId="31" priority="26" stopIfTrue="1" operator="equal">
      <formula>"RC"</formula>
    </cfRule>
  </conditionalFormatting>
  <conditionalFormatting sqref="AJ7:AM21">
    <cfRule type="cellIs" dxfId="30" priority="25" stopIfTrue="1" operator="equal">
      <formula>"XXX"</formula>
    </cfRule>
  </conditionalFormatting>
  <conditionalFormatting sqref="AJ7:AM20">
    <cfRule type="cellIs" dxfId="29" priority="24" stopIfTrue="1" operator="equal">
      <formula>"Self"</formula>
    </cfRule>
  </conditionalFormatting>
  <conditionalFormatting sqref="AJ7:AM19">
    <cfRule type="cellIs" dxfId="28" priority="23" stopIfTrue="1" operator="equal">
      <formula>"Lég"</formula>
    </cfRule>
  </conditionalFormatting>
  <conditionalFormatting sqref="AJ7:AM19">
    <cfRule type="cellIs" dxfId="27" priority="22" stopIfTrue="1" operator="equal">
      <formula>"RH"</formula>
    </cfRule>
  </conditionalFormatting>
  <conditionalFormatting sqref="AJ7:AM19">
    <cfRule type="cellIs" dxfId="26" priority="21" stopIfTrue="1" operator="equal">
      <formula>"Diet"</formula>
    </cfRule>
  </conditionalFormatting>
  <conditionalFormatting sqref="AJ7:AM19">
    <cfRule type="cellIs" dxfId="25" priority="20" stopIfTrue="1" operator="equal">
      <formula>"Avi"</formula>
    </cfRule>
  </conditionalFormatting>
  <conditionalFormatting sqref="AJ7:AM19">
    <cfRule type="cellIs" dxfId="24" priority="19" stopIfTrue="1" operator="equal">
      <formula>"CR"</formula>
    </cfRule>
  </conditionalFormatting>
  <conditionalFormatting sqref="AJ7:AM19">
    <cfRule type="cellIs" dxfId="23" priority="18" stopIfTrue="1" operator="equal">
      <formula>"PF"</formula>
    </cfRule>
  </conditionalFormatting>
  <conditionalFormatting sqref="AJ7:AM19">
    <cfRule type="cellIs" dxfId="22" priority="17" stopIfTrue="1" operator="equal">
      <formula>"AM"</formula>
    </cfRule>
  </conditionalFormatting>
  <conditionalFormatting sqref="AJ7:AM19">
    <cfRule type="cellIs" dxfId="21" priority="16" stopIfTrue="1" operator="equal">
      <formula>"RTT"</formula>
    </cfRule>
  </conditionalFormatting>
  <conditionalFormatting sqref="AJ7:AM19">
    <cfRule type="cellIs" dxfId="20" priority="15" stopIfTrue="1" operator="equal">
      <formula>"VIAN"</formula>
    </cfRule>
  </conditionalFormatting>
  <conditionalFormatting sqref="AJ7:AM19">
    <cfRule type="cellIs" dxfId="19" priority="14" stopIfTrue="1" operator="equal">
      <formula>"TP"</formula>
    </cfRule>
  </conditionalFormatting>
  <conditionalFormatting sqref="AJ7:AM19">
    <cfRule type="cellIs" dxfId="18" priority="13" stopIfTrue="1" operator="equal">
      <formula>"CA"</formula>
    </cfRule>
  </conditionalFormatting>
  <conditionalFormatting sqref="AJ7:AM19">
    <cfRule type="cellIs" dxfId="17" priority="12" stopIfTrue="1" operator="equal">
      <formula>"RC"</formula>
    </cfRule>
  </conditionalFormatting>
  <conditionalFormatting sqref="AJ7:AM19">
    <cfRule type="cellIs" dxfId="16" priority="11" stopIfTrue="1" operator="equal">
      <formula>"XXX"</formula>
    </cfRule>
  </conditionalFormatting>
  <conditionalFormatting sqref="AJ7:AM19">
    <cfRule type="cellIs" dxfId="15" priority="10" stopIfTrue="1" operator="equal">
      <formula>"Self"</formula>
    </cfRule>
  </conditionalFormatting>
  <conditionalFormatting sqref="AG23:AI23">
    <cfRule type="cellIs" dxfId="14" priority="9" stopIfTrue="1" operator="equal">
      <formula>"Lég"</formula>
    </cfRule>
  </conditionalFormatting>
  <conditionalFormatting sqref="AG23:AI23">
    <cfRule type="cellIs" dxfId="13" priority="8" stopIfTrue="1" operator="equal">
      <formula>"RH"</formula>
    </cfRule>
  </conditionalFormatting>
  <conditionalFormatting sqref="AG23:AI23">
    <cfRule type="cellIs" dxfId="12" priority="7" stopIfTrue="1" operator="equal">
      <formula>"Diet"</formula>
    </cfRule>
  </conditionalFormatting>
  <conditionalFormatting sqref="AG23:AI23">
    <cfRule type="cellIs" dxfId="11" priority="6" stopIfTrue="1" operator="equal">
      <formula>"Avi"</formula>
    </cfRule>
  </conditionalFormatting>
  <conditionalFormatting sqref="AG23:AI23">
    <cfRule type="cellIs" dxfId="10" priority="5" stopIfTrue="1" operator="equal">
      <formula>"CR"</formula>
    </cfRule>
  </conditionalFormatting>
  <conditionalFormatting sqref="AG23:AI23">
    <cfRule type="cellIs" dxfId="9" priority="4" stopIfTrue="1" operator="equal">
      <formula>"PF"</formula>
    </cfRule>
  </conditionalFormatting>
  <conditionalFormatting sqref="AG23:AI23">
    <cfRule type="cellIs" dxfId="8" priority="3" stopIfTrue="1" operator="equal">
      <formula>"AM"</formula>
    </cfRule>
  </conditionalFormatting>
  <conditionalFormatting sqref="AG23:AI23">
    <cfRule type="cellIs" dxfId="7" priority="2" stopIfTrue="1" operator="equal">
      <formula>"RTT"</formula>
    </cfRule>
  </conditionalFormatting>
  <conditionalFormatting sqref="AG23:AI23">
    <cfRule type="cellIs" dxfId="6" priority="1" stopIfTrue="1" operator="equal">
      <formula>"VIAN"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1"/>
  <dimension ref="A1:AX59"/>
  <sheetViews>
    <sheetView showZeros="0" workbookViewId="0">
      <pane xSplit="1" ySplit="4" topLeftCell="B5" activePane="bottomRight" state="frozen"/>
      <selection activeCell="AP27" sqref="AP27"/>
      <selection pane="topRight" activeCell="AP27" sqref="AP27"/>
      <selection pane="bottomLeft" activeCell="AP27" sqref="AP27"/>
      <selection pane="bottomRight" activeCell="A7" sqref="A7:A19"/>
    </sheetView>
  </sheetViews>
  <sheetFormatPr baseColWidth="10" defaultRowHeight="12.75"/>
  <cols>
    <col min="1" max="1" width="21.42578125" style="2" customWidth="1"/>
    <col min="2" max="2" width="4" style="2" customWidth="1"/>
    <col min="3" max="5" width="3.5703125" style="2" customWidth="1"/>
    <col min="6" max="6" width="4.5703125" style="2" customWidth="1"/>
    <col min="7" max="7" width="5.5703125" style="2" customWidth="1"/>
    <col min="8" max="32" width="4" style="2" customWidth="1"/>
    <col min="33" max="35" width="4.7109375" style="2" customWidth="1"/>
    <col min="36" max="38" width="4" style="2" customWidth="1"/>
    <col min="39" max="39" width="4" style="2" hidden="1" customWidth="1"/>
    <col min="40" max="40" width="11.42578125" style="2"/>
    <col min="41" max="41" width="4.140625" style="2" customWidth="1"/>
    <col min="42" max="42" width="5.85546875" style="2" customWidth="1"/>
    <col min="43" max="43" width="18.5703125" style="2" customWidth="1"/>
    <col min="44" max="44" width="4" style="2" customWidth="1"/>
    <col min="45" max="45" width="4.28515625" style="2" customWidth="1"/>
    <col min="46" max="46" width="3.85546875" style="2" customWidth="1"/>
    <col min="47" max="47" width="2.85546875" style="2" customWidth="1"/>
    <col min="48" max="48" width="4.28515625" style="2" customWidth="1"/>
    <col min="49" max="49" width="4.140625" style="2" customWidth="1"/>
    <col min="50" max="50" width="6.42578125" style="2" customWidth="1"/>
    <col min="51" max="16384" width="11.42578125" style="2"/>
  </cols>
  <sheetData>
    <row r="1" spans="1:50" ht="15.9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J1" s="1"/>
      <c r="AK1" s="1"/>
      <c r="AL1" s="1"/>
      <c r="AM1" s="1"/>
    </row>
    <row r="2" spans="1:50" ht="12.75" customHeight="1">
      <c r="A2" s="3" t="s">
        <v>0</v>
      </c>
      <c r="B2" s="4"/>
      <c r="C2" s="3"/>
      <c r="D2" s="3"/>
      <c r="E2" s="3"/>
      <c r="F2" s="3"/>
      <c r="G2" s="3"/>
      <c r="H2" s="4"/>
      <c r="I2" s="4"/>
      <c r="J2" s="4"/>
      <c r="K2" s="4"/>
      <c r="L2" s="4"/>
      <c r="M2" s="4"/>
      <c r="N2" s="4"/>
      <c r="O2" s="72" t="s">
        <v>1</v>
      </c>
      <c r="P2" s="72"/>
      <c r="Q2" s="72"/>
      <c r="R2" s="72"/>
      <c r="S2" s="72"/>
      <c r="T2" s="72"/>
      <c r="U2" s="72"/>
      <c r="V2" s="73">
        <f>P5</f>
        <v>42077</v>
      </c>
      <c r="W2" s="73"/>
      <c r="X2" s="73"/>
      <c r="Y2" s="73"/>
      <c r="Z2" s="73"/>
      <c r="AA2" s="73"/>
      <c r="AB2" s="73"/>
      <c r="AC2" s="4"/>
      <c r="AD2" s="4"/>
      <c r="AE2" s="4"/>
      <c r="AF2" s="4"/>
      <c r="AJ2" s="4"/>
      <c r="AK2" s="4"/>
      <c r="AL2" s="4"/>
      <c r="AM2" s="4"/>
    </row>
    <row r="3" spans="1:50" ht="12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AC3" s="4"/>
      <c r="AD3" s="4"/>
      <c r="AE3" s="4"/>
      <c r="AF3" s="4"/>
      <c r="AJ3" s="4"/>
      <c r="AK3" s="4"/>
      <c r="AL3" s="4"/>
      <c r="AM3" s="4"/>
    </row>
    <row r="4" spans="1:50" ht="9.75" customHeight="1" thickBo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J4" s="5"/>
      <c r="AK4" s="5"/>
      <c r="AL4" s="5"/>
      <c r="AM4" s="5"/>
    </row>
    <row r="5" spans="1:50" ht="18" thickTop="1" thickBot="1">
      <c r="A5" s="6" t="s">
        <v>2</v>
      </c>
      <c r="B5" s="7">
        <v>42063</v>
      </c>
      <c r="C5" s="7">
        <f>B5+1</f>
        <v>42064</v>
      </c>
      <c r="D5" s="7">
        <f t="shared" ref="D5:AM5" si="0">C5+1</f>
        <v>42065</v>
      </c>
      <c r="E5" s="7">
        <f t="shared" si="0"/>
        <v>42066</v>
      </c>
      <c r="F5" s="7">
        <f t="shared" si="0"/>
        <v>42067</v>
      </c>
      <c r="G5" s="7">
        <f t="shared" si="0"/>
        <v>42068</v>
      </c>
      <c r="H5" s="7">
        <f t="shared" si="0"/>
        <v>42069</v>
      </c>
      <c r="I5" s="7">
        <f t="shared" si="0"/>
        <v>42070</v>
      </c>
      <c r="J5" s="7">
        <f t="shared" si="0"/>
        <v>42071</v>
      </c>
      <c r="K5" s="7">
        <f t="shared" si="0"/>
        <v>42072</v>
      </c>
      <c r="L5" s="7">
        <f t="shared" si="0"/>
        <v>42073</v>
      </c>
      <c r="M5" s="7">
        <f t="shared" si="0"/>
        <v>42074</v>
      </c>
      <c r="N5" s="7">
        <f t="shared" si="0"/>
        <v>42075</v>
      </c>
      <c r="O5" s="7">
        <f t="shared" si="0"/>
        <v>42076</v>
      </c>
      <c r="P5" s="7">
        <f t="shared" si="0"/>
        <v>42077</v>
      </c>
      <c r="Q5" s="7">
        <f t="shared" si="0"/>
        <v>42078</v>
      </c>
      <c r="R5" s="7">
        <f t="shared" si="0"/>
        <v>42079</v>
      </c>
      <c r="S5" s="7">
        <f t="shared" si="0"/>
        <v>42080</v>
      </c>
      <c r="T5" s="7">
        <f t="shared" si="0"/>
        <v>42081</v>
      </c>
      <c r="U5" s="7">
        <f t="shared" si="0"/>
        <v>42082</v>
      </c>
      <c r="V5" s="7">
        <f t="shared" si="0"/>
        <v>42083</v>
      </c>
      <c r="W5" s="7">
        <f t="shared" si="0"/>
        <v>42084</v>
      </c>
      <c r="X5" s="7">
        <f t="shared" si="0"/>
        <v>42085</v>
      </c>
      <c r="Y5" s="7">
        <f t="shared" si="0"/>
        <v>42086</v>
      </c>
      <c r="Z5" s="7">
        <f t="shared" si="0"/>
        <v>42087</v>
      </c>
      <c r="AA5" s="7">
        <f t="shared" si="0"/>
        <v>42088</v>
      </c>
      <c r="AB5" s="7">
        <f t="shared" si="0"/>
        <v>42089</v>
      </c>
      <c r="AC5" s="7">
        <f t="shared" si="0"/>
        <v>42090</v>
      </c>
      <c r="AD5" s="7">
        <f t="shared" si="0"/>
        <v>42091</v>
      </c>
      <c r="AE5" s="7">
        <f t="shared" si="0"/>
        <v>42092</v>
      </c>
      <c r="AF5" s="7">
        <f t="shared" si="0"/>
        <v>42093</v>
      </c>
      <c r="AG5" s="7">
        <f t="shared" si="0"/>
        <v>42094</v>
      </c>
      <c r="AH5" s="7">
        <f t="shared" si="0"/>
        <v>42095</v>
      </c>
      <c r="AI5" s="7">
        <f t="shared" si="0"/>
        <v>42096</v>
      </c>
      <c r="AJ5" s="7">
        <f t="shared" si="0"/>
        <v>42097</v>
      </c>
      <c r="AK5" s="7">
        <f t="shared" si="0"/>
        <v>42098</v>
      </c>
      <c r="AL5" s="7">
        <f t="shared" si="0"/>
        <v>42099</v>
      </c>
      <c r="AM5" s="7">
        <f t="shared" si="0"/>
        <v>42100</v>
      </c>
    </row>
    <row r="6" spans="1:50" ht="18" thickTop="1" thickBot="1">
      <c r="A6" s="8"/>
      <c r="B6" s="9" t="str">
        <f>INDEX({"L";"M";"M";"J";"V";"S";"D"},WEEKDAY(B5,2),1)</f>
        <v>S</v>
      </c>
      <c r="C6" s="9" t="str">
        <f>INDEX({"L";"M";"M";"J";"V";"S";"D"},WEEKDAY(C5,2),1)</f>
        <v>D</v>
      </c>
      <c r="D6" s="9" t="str">
        <f>INDEX({"L";"M";"M";"J";"V";"S";"D"},WEEKDAY(D5,2),1)</f>
        <v>L</v>
      </c>
      <c r="E6" s="9" t="str">
        <f>INDEX({"L";"M";"M";"J";"V";"S";"D"},WEEKDAY(E5,2),1)</f>
        <v>M</v>
      </c>
      <c r="F6" s="9" t="str">
        <f>INDEX({"L";"M";"M";"J";"V";"S";"D"},WEEKDAY(F5,2),1)</f>
        <v>M</v>
      </c>
      <c r="G6" s="9" t="str">
        <f>INDEX({"L";"M";"M";"J";"V";"S";"D"},WEEKDAY(G5,2),1)</f>
        <v>J</v>
      </c>
      <c r="H6" s="9" t="str">
        <f>INDEX({"L";"M";"M";"J";"V";"S";"D"},WEEKDAY(H5,2),1)</f>
        <v>V</v>
      </c>
      <c r="I6" s="9" t="str">
        <f>INDEX({"L";"M";"M";"J";"V";"S";"D"},WEEKDAY(I5,2),1)</f>
        <v>S</v>
      </c>
      <c r="J6" s="9" t="str">
        <f>INDEX({"L";"M";"M";"J";"V";"S";"D"},WEEKDAY(J5,2),1)</f>
        <v>D</v>
      </c>
      <c r="K6" s="9" t="str">
        <f>INDEX({"L";"M";"M";"J";"V";"S";"D"},WEEKDAY(K5,2),1)</f>
        <v>L</v>
      </c>
      <c r="L6" s="9" t="str">
        <f>INDEX({"L";"M";"M";"J";"V";"S";"D"},WEEKDAY(L5,2),1)</f>
        <v>M</v>
      </c>
      <c r="M6" s="9" t="str">
        <f>INDEX({"L";"M";"M";"J";"V";"S";"D"},WEEKDAY(M5,2),1)</f>
        <v>M</v>
      </c>
      <c r="N6" s="9" t="str">
        <f>INDEX({"L";"M";"M";"J";"V";"S";"D"},WEEKDAY(N5,2),1)</f>
        <v>J</v>
      </c>
      <c r="O6" s="9" t="str">
        <f>INDEX({"L";"M";"M";"J";"V";"S";"D"},WEEKDAY(O5,2),1)</f>
        <v>V</v>
      </c>
      <c r="P6" s="9" t="str">
        <f>INDEX({"L";"M";"M";"J";"V";"S";"D"},WEEKDAY(P5,2),1)</f>
        <v>S</v>
      </c>
      <c r="Q6" s="9" t="str">
        <f>INDEX({"L";"M";"M";"J";"V";"S";"D"},WEEKDAY(Q5,2),1)</f>
        <v>D</v>
      </c>
      <c r="R6" s="9" t="str">
        <f>INDEX({"L";"M";"M";"J";"V";"S";"D"},WEEKDAY(R5,2),1)</f>
        <v>L</v>
      </c>
      <c r="S6" s="9" t="str">
        <f>INDEX({"L";"M";"M";"J";"V";"S";"D"},WEEKDAY(S5,2),1)</f>
        <v>M</v>
      </c>
      <c r="T6" s="9" t="str">
        <f>INDEX({"L";"M";"M";"J";"V";"S";"D"},WEEKDAY(T5,2),1)</f>
        <v>M</v>
      </c>
      <c r="U6" s="9" t="str">
        <f>INDEX({"L";"M";"M";"J";"V";"S";"D"},WEEKDAY(U5,2),1)</f>
        <v>J</v>
      </c>
      <c r="V6" s="9" t="str">
        <f>INDEX({"L";"M";"M";"J";"V";"S";"D"},WEEKDAY(V5,2),1)</f>
        <v>V</v>
      </c>
      <c r="W6" s="9" t="str">
        <f>INDEX({"L";"M";"M";"J";"V";"S";"D"},WEEKDAY(W5,2),1)</f>
        <v>S</v>
      </c>
      <c r="X6" s="9" t="str">
        <f>INDEX({"L";"M";"M";"J";"V";"S";"D"},WEEKDAY(X5,2),1)</f>
        <v>D</v>
      </c>
      <c r="Y6" s="9" t="str">
        <f>INDEX({"L";"M";"M";"J";"V";"S";"D"},WEEKDAY(Y5,2),1)</f>
        <v>L</v>
      </c>
      <c r="Z6" s="9" t="str">
        <f>INDEX({"L";"M";"M";"J";"V";"S";"D"},WEEKDAY(Z5,2),1)</f>
        <v>M</v>
      </c>
      <c r="AA6" s="9" t="str">
        <f>INDEX({"L";"M";"M";"J";"V";"S";"D"},WEEKDAY(AA5,2),1)</f>
        <v>M</v>
      </c>
      <c r="AB6" s="9" t="str">
        <f>INDEX({"L";"M";"M";"J";"V";"S";"D"},WEEKDAY(AB5,2),1)</f>
        <v>J</v>
      </c>
      <c r="AC6" s="9" t="str">
        <f>INDEX({"L";"M";"M";"J";"V";"S";"D"},WEEKDAY(AC5,2),1)</f>
        <v>V</v>
      </c>
      <c r="AD6" s="9" t="str">
        <f>INDEX({"L";"M";"M";"J";"V";"S";"D"},WEEKDAY(AD5,2),1)</f>
        <v>S</v>
      </c>
      <c r="AE6" s="9" t="str">
        <f>INDEX({"L";"M";"M";"J";"V";"S";"D"},WEEKDAY(AE5,2),1)</f>
        <v>D</v>
      </c>
      <c r="AF6" s="9" t="str">
        <f>INDEX({"L";"M";"M";"J";"V";"S";"D"},WEEKDAY(AF5,2),1)</f>
        <v>L</v>
      </c>
      <c r="AG6" s="9" t="str">
        <f>INDEX({"L";"M";"M";"J";"V";"S";"D"},WEEKDAY(AG5,2),1)</f>
        <v>M</v>
      </c>
      <c r="AH6" s="9" t="str">
        <f>INDEX({"L";"M";"M";"J";"V";"S";"D"},WEEKDAY(AH5,2),1)</f>
        <v>M</v>
      </c>
      <c r="AI6" s="9" t="str">
        <f>INDEX({"L";"M";"M";"J";"V";"S";"D"},WEEKDAY(AI5,2),1)</f>
        <v>J</v>
      </c>
      <c r="AJ6" s="9" t="str">
        <f>INDEX({"L";"M";"M";"J";"V";"S";"D"},WEEKDAY(AJ5,2),1)</f>
        <v>V</v>
      </c>
      <c r="AK6" s="9" t="str">
        <f>INDEX({"L";"M";"M";"J";"V";"S";"D"},WEEKDAY(AK5,2),1)</f>
        <v>S</v>
      </c>
      <c r="AL6" s="9" t="str">
        <f>INDEX({"L";"M";"M";"J";"V";"S";"D"},WEEKDAY(AL5,2),1)</f>
        <v>D</v>
      </c>
      <c r="AM6" s="9" t="str">
        <f>INDEX({"L";"M";"M";"J";"V";"S";"D"},WEEKDAY(AM5,2),1)</f>
        <v>L</v>
      </c>
      <c r="AN6" s="2" t="s">
        <v>3</v>
      </c>
      <c r="AO6" s="2" t="s">
        <v>4</v>
      </c>
      <c r="AP6" s="2" t="s">
        <v>5</v>
      </c>
      <c r="AR6" s="46" t="s">
        <v>42</v>
      </c>
      <c r="AS6" s="47" t="s">
        <v>43</v>
      </c>
      <c r="AT6" s="48" t="s">
        <v>44</v>
      </c>
      <c r="AU6" s="49" t="s">
        <v>19</v>
      </c>
      <c r="AV6" s="50" t="s">
        <v>45</v>
      </c>
      <c r="AW6" s="51" t="s">
        <v>46</v>
      </c>
      <c r="AX6" s="52" t="s">
        <v>6</v>
      </c>
    </row>
    <row r="7" spans="1:50" ht="15.95" customHeight="1" thickTop="1" thickBot="1">
      <c r="A7" s="10"/>
      <c r="B7" s="53"/>
      <c r="C7" s="54"/>
      <c r="D7" s="54"/>
      <c r="E7" s="54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5"/>
      <c r="Y7" s="55"/>
      <c r="Z7" s="55"/>
      <c r="AA7" s="55"/>
      <c r="AB7" s="55"/>
      <c r="AC7" s="55"/>
      <c r="AD7" s="55"/>
      <c r="AE7" s="53"/>
      <c r="AF7" s="55"/>
      <c r="AG7" s="55"/>
      <c r="AH7" s="55"/>
      <c r="AI7" s="55"/>
      <c r="AJ7" s="55"/>
      <c r="AK7" s="55"/>
      <c r="AL7" s="55"/>
      <c r="AM7" s="11"/>
      <c r="AN7" s="56" t="s">
        <v>46</v>
      </c>
      <c r="AO7" s="2">
        <f>COUNTIF(F7:AI19,"cr")</f>
        <v>0</v>
      </c>
      <c r="AQ7" s="10">
        <f>A7</f>
        <v>0</v>
      </c>
      <c r="AR7" s="2">
        <f t="shared" ref="AR7:AR19" si="1">COUNTIF(F7:AJ7,"avi")</f>
        <v>0</v>
      </c>
      <c r="AS7" s="2">
        <f t="shared" ref="AS7:AS19" si="2">COUNTIF(F7:AJ7,"lég")</f>
        <v>0</v>
      </c>
      <c r="AT7" s="2">
        <f t="shared" ref="AT7:AT19" si="3">COUNTIF(F7:AJ7,"vian")</f>
        <v>0</v>
      </c>
      <c r="AU7" s="2">
        <f t="shared" ref="AU7:AU15" si="4">COUNTIF(F7:AJ7,"pf")</f>
        <v>0</v>
      </c>
      <c r="AV7" s="2">
        <f t="shared" ref="AV7:AV19" si="5">COUNTIF(F7:AJ7,"diet")</f>
        <v>0</v>
      </c>
      <c r="AW7" s="2">
        <f t="shared" ref="AW7:AW19" si="6">COUNTIF(F7:AJ7,"cr")</f>
        <v>0</v>
      </c>
      <c r="AX7" s="2">
        <f t="shared" ref="AX7:AX19" si="7">COUNTIF(F7:AJ7,"RH")</f>
        <v>0</v>
      </c>
    </row>
    <row r="8" spans="1:50" ht="15.95" customHeight="1" thickTop="1" thickBot="1">
      <c r="A8" s="10"/>
      <c r="B8" s="53"/>
      <c r="C8" s="54"/>
      <c r="D8" s="54"/>
      <c r="E8" s="54"/>
      <c r="F8" s="53"/>
      <c r="G8" s="53"/>
      <c r="H8" s="53"/>
      <c r="I8" s="13"/>
      <c r="J8" s="53"/>
      <c r="K8" s="53"/>
      <c r="L8" s="13"/>
      <c r="M8" s="13"/>
      <c r="N8" s="13"/>
      <c r="O8" s="13"/>
      <c r="P8" s="13"/>
      <c r="Q8" s="13"/>
      <c r="R8" s="53"/>
      <c r="S8" s="53"/>
      <c r="T8" s="53"/>
      <c r="U8" s="53"/>
      <c r="V8" s="53"/>
      <c r="W8" s="53"/>
      <c r="X8" s="13"/>
      <c r="Y8" s="53"/>
      <c r="Z8" s="55"/>
      <c r="AA8" s="55"/>
      <c r="AB8" s="55"/>
      <c r="AC8" s="55"/>
      <c r="AD8" s="55"/>
      <c r="AE8" s="53"/>
      <c r="AF8" s="55"/>
      <c r="AG8" s="55"/>
      <c r="AH8" s="55"/>
      <c r="AI8" s="55"/>
      <c r="AJ8" s="55"/>
      <c r="AK8" s="55"/>
      <c r="AL8" s="55"/>
      <c r="AM8" s="11"/>
      <c r="AN8" s="57" t="s">
        <v>42</v>
      </c>
      <c r="AO8" s="2">
        <f>COUNTIF(F7:AI19,"avi")</f>
        <v>0</v>
      </c>
      <c r="AQ8" s="10">
        <f t="shared" ref="AQ8:AQ19" si="8">A8</f>
        <v>0</v>
      </c>
      <c r="AR8" s="2">
        <f t="shared" si="1"/>
        <v>0</v>
      </c>
      <c r="AS8" s="2">
        <f t="shared" si="2"/>
        <v>0</v>
      </c>
      <c r="AT8" s="2">
        <f t="shared" si="3"/>
        <v>0</v>
      </c>
      <c r="AU8" s="2">
        <f t="shared" si="4"/>
        <v>0</v>
      </c>
      <c r="AV8" s="2">
        <f t="shared" si="5"/>
        <v>0</v>
      </c>
      <c r="AW8" s="2">
        <f t="shared" si="6"/>
        <v>0</v>
      </c>
      <c r="AX8" s="2">
        <f t="shared" si="7"/>
        <v>0</v>
      </c>
    </row>
    <row r="9" spans="1:50" ht="15.95" customHeight="1" thickTop="1" thickBot="1">
      <c r="A9" s="10"/>
      <c r="B9" s="53"/>
      <c r="C9" s="54"/>
      <c r="D9" s="54"/>
      <c r="E9" s="54"/>
      <c r="F9" s="53"/>
      <c r="G9" s="53"/>
      <c r="H9" s="53"/>
      <c r="I9" s="53"/>
      <c r="J9" s="53"/>
      <c r="K9" s="53"/>
      <c r="L9" s="13"/>
      <c r="M9" s="13"/>
      <c r="N9" s="13"/>
      <c r="O9" s="13"/>
      <c r="P9" s="13"/>
      <c r="Q9" s="13"/>
      <c r="R9" s="53"/>
      <c r="S9" s="53"/>
      <c r="T9" s="53"/>
      <c r="U9" s="53"/>
      <c r="V9" s="53"/>
      <c r="W9" s="53"/>
      <c r="X9" s="13"/>
      <c r="Y9" s="53"/>
      <c r="Z9" s="55"/>
      <c r="AA9" s="55"/>
      <c r="AB9" s="55"/>
      <c r="AC9" s="55"/>
      <c r="AD9" s="55"/>
      <c r="AE9" s="53"/>
      <c r="AF9" s="55"/>
      <c r="AG9" s="55"/>
      <c r="AH9" s="55"/>
      <c r="AI9" s="55"/>
      <c r="AJ9" s="55"/>
      <c r="AK9" s="55"/>
      <c r="AL9" s="55"/>
      <c r="AM9" s="11"/>
      <c r="AN9" s="58" t="s">
        <v>44</v>
      </c>
      <c r="AO9" s="2">
        <f>COUNTIF($F$7:AJ19,"vian")</f>
        <v>0</v>
      </c>
      <c r="AQ9" s="10">
        <f t="shared" si="8"/>
        <v>0</v>
      </c>
      <c r="AR9" s="2">
        <f t="shared" si="1"/>
        <v>0</v>
      </c>
      <c r="AS9" s="2">
        <f t="shared" si="2"/>
        <v>0</v>
      </c>
      <c r="AT9" s="2">
        <f t="shared" si="3"/>
        <v>0</v>
      </c>
      <c r="AU9" s="2">
        <f t="shared" si="4"/>
        <v>0</v>
      </c>
      <c r="AV9" s="2">
        <f t="shared" si="5"/>
        <v>0</v>
      </c>
      <c r="AW9" s="2">
        <f t="shared" si="6"/>
        <v>0</v>
      </c>
      <c r="AX9" s="2">
        <f t="shared" si="7"/>
        <v>0</v>
      </c>
    </row>
    <row r="10" spans="1:50" ht="15.95" customHeight="1" thickTop="1" thickBot="1">
      <c r="A10" s="10"/>
      <c r="B10" s="13"/>
      <c r="C10" s="20"/>
      <c r="D10" s="20"/>
      <c r="E10" s="20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1"/>
      <c r="AL10" s="55"/>
      <c r="AM10" s="11"/>
      <c r="AN10" s="59" t="s">
        <v>14</v>
      </c>
      <c r="AO10" s="2">
        <f>COUNTIF($B$7:AL20,"rtt")</f>
        <v>0</v>
      </c>
      <c r="AQ10" s="10">
        <f t="shared" si="8"/>
        <v>0</v>
      </c>
      <c r="AR10" s="2">
        <f t="shared" si="1"/>
        <v>0</v>
      </c>
      <c r="AS10" s="2">
        <f t="shared" si="2"/>
        <v>0</v>
      </c>
      <c r="AT10" s="2">
        <f t="shared" si="3"/>
        <v>0</v>
      </c>
      <c r="AU10" s="2">
        <f t="shared" si="4"/>
        <v>0</v>
      </c>
      <c r="AV10" s="2">
        <f t="shared" si="5"/>
        <v>0</v>
      </c>
      <c r="AW10" s="2">
        <f t="shared" si="6"/>
        <v>0</v>
      </c>
      <c r="AX10" s="2">
        <f t="shared" si="7"/>
        <v>0</v>
      </c>
    </row>
    <row r="11" spans="1:50" ht="15.95" customHeight="1" thickTop="1" thickBot="1">
      <c r="A11" s="19"/>
      <c r="B11" s="13"/>
      <c r="C11" s="20"/>
      <c r="D11" s="20"/>
      <c r="E11" s="20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1"/>
      <c r="AL11" s="55"/>
      <c r="AM11" s="11"/>
      <c r="AN11" s="60" t="s">
        <v>45</v>
      </c>
      <c r="AO11" s="2">
        <f>COUNTIF($C$7:AG21,"diet")</f>
        <v>0</v>
      </c>
      <c r="AQ11" s="10">
        <f t="shared" si="8"/>
        <v>0</v>
      </c>
      <c r="AR11" s="2">
        <f t="shared" si="1"/>
        <v>0</v>
      </c>
      <c r="AS11" s="2">
        <f t="shared" si="2"/>
        <v>0</v>
      </c>
      <c r="AT11" s="2">
        <f t="shared" si="3"/>
        <v>0</v>
      </c>
      <c r="AU11" s="2">
        <f t="shared" si="4"/>
        <v>0</v>
      </c>
      <c r="AV11" s="2">
        <f t="shared" si="5"/>
        <v>0</v>
      </c>
      <c r="AW11" s="2">
        <f t="shared" si="6"/>
        <v>0</v>
      </c>
      <c r="AX11" s="2">
        <f t="shared" si="7"/>
        <v>0</v>
      </c>
    </row>
    <row r="12" spans="1:50" ht="15.95" customHeight="1" thickTop="1" thickBot="1">
      <c r="A12" s="10"/>
      <c r="B12" s="13"/>
      <c r="C12" s="20"/>
      <c r="D12" s="20"/>
      <c r="E12" s="20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61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1"/>
      <c r="AL12" s="55"/>
      <c r="AM12" s="11"/>
      <c r="AN12" s="62" t="s">
        <v>19</v>
      </c>
      <c r="AO12" s="2">
        <f>COUNTIF($C$7:AG22,"pf")</f>
        <v>0</v>
      </c>
      <c r="AQ12" s="10">
        <f t="shared" si="8"/>
        <v>0</v>
      </c>
      <c r="AR12" s="2">
        <f t="shared" si="1"/>
        <v>0</v>
      </c>
      <c r="AS12" s="2">
        <f t="shared" si="2"/>
        <v>0</v>
      </c>
      <c r="AT12" s="2">
        <f t="shared" si="3"/>
        <v>0</v>
      </c>
      <c r="AU12" s="2">
        <f t="shared" si="4"/>
        <v>0</v>
      </c>
      <c r="AV12" s="2">
        <f t="shared" si="5"/>
        <v>0</v>
      </c>
      <c r="AW12" s="2">
        <f t="shared" si="6"/>
        <v>0</v>
      </c>
      <c r="AX12" s="2">
        <f t="shared" si="7"/>
        <v>0</v>
      </c>
    </row>
    <row r="13" spans="1:50" ht="15.95" customHeight="1" thickTop="1" thickBot="1">
      <c r="A13" s="10"/>
      <c r="B13" s="13"/>
      <c r="C13" s="20"/>
      <c r="D13" s="20"/>
      <c r="E13" s="20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1"/>
      <c r="Y13" s="11"/>
      <c r="Z13" s="13"/>
      <c r="AA13" s="11"/>
      <c r="AB13" s="11"/>
      <c r="AC13" s="13"/>
      <c r="AD13" s="11"/>
      <c r="AE13" s="13"/>
      <c r="AF13" s="11"/>
      <c r="AG13" s="11"/>
      <c r="AH13" s="11"/>
      <c r="AI13" s="11"/>
      <c r="AJ13" s="11"/>
      <c r="AK13" s="11"/>
      <c r="AL13" s="55"/>
      <c r="AM13" s="11"/>
      <c r="AN13" s="63" t="s">
        <v>21</v>
      </c>
      <c r="AO13" s="2">
        <f>COUNTIF($C$7:AG23,"am")</f>
        <v>0</v>
      </c>
      <c r="AQ13" s="10">
        <f t="shared" si="8"/>
        <v>0</v>
      </c>
      <c r="AR13" s="2">
        <f t="shared" si="1"/>
        <v>0</v>
      </c>
      <c r="AS13" s="2">
        <f t="shared" si="2"/>
        <v>0</v>
      </c>
      <c r="AT13" s="2">
        <f t="shared" si="3"/>
        <v>0</v>
      </c>
      <c r="AU13" s="2">
        <f t="shared" si="4"/>
        <v>0</v>
      </c>
      <c r="AV13" s="2">
        <f t="shared" si="5"/>
        <v>0</v>
      </c>
      <c r="AW13" s="2">
        <f t="shared" si="6"/>
        <v>0</v>
      </c>
      <c r="AX13" s="2">
        <f t="shared" si="7"/>
        <v>0</v>
      </c>
    </row>
    <row r="14" spans="1:50" ht="15.95" customHeight="1" thickTop="1" thickBot="1">
      <c r="A14" s="10"/>
      <c r="B14" s="13"/>
      <c r="C14" s="20"/>
      <c r="D14" s="20"/>
      <c r="E14" s="20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1"/>
      <c r="Y14" s="11"/>
      <c r="Z14" s="11"/>
      <c r="AA14" s="11"/>
      <c r="AB14" s="11"/>
      <c r="AC14" s="11"/>
      <c r="AD14" s="11"/>
      <c r="AE14" s="13"/>
      <c r="AF14" s="11"/>
      <c r="AG14" s="11"/>
      <c r="AH14" s="11"/>
      <c r="AI14" s="11"/>
      <c r="AJ14" s="11"/>
      <c r="AK14" s="11"/>
      <c r="AL14" s="55"/>
      <c r="AM14" s="11"/>
      <c r="AN14" s="64" t="s">
        <v>23</v>
      </c>
      <c r="AO14" s="2">
        <f>COUNTIF($C$7:AG24,"xxx")</f>
        <v>0</v>
      </c>
      <c r="AQ14" s="10">
        <f t="shared" si="8"/>
        <v>0</v>
      </c>
      <c r="AR14" s="2">
        <f t="shared" si="1"/>
        <v>0</v>
      </c>
      <c r="AS14" s="2">
        <f t="shared" si="2"/>
        <v>0</v>
      </c>
      <c r="AT14" s="2">
        <f t="shared" si="3"/>
        <v>0</v>
      </c>
      <c r="AU14" s="2">
        <f t="shared" si="4"/>
        <v>0</v>
      </c>
      <c r="AV14" s="2">
        <f t="shared" si="5"/>
        <v>0</v>
      </c>
      <c r="AW14" s="2">
        <f t="shared" si="6"/>
        <v>0</v>
      </c>
      <c r="AX14" s="2">
        <f t="shared" si="7"/>
        <v>0</v>
      </c>
    </row>
    <row r="15" spans="1:50" ht="15.95" customHeight="1" thickTop="1" thickBot="1">
      <c r="A15" s="10"/>
      <c r="B15" s="65" t="s">
        <v>6</v>
      </c>
      <c r="C15" s="66" t="s">
        <v>6</v>
      </c>
      <c r="D15" s="20"/>
      <c r="E15" s="20"/>
      <c r="F15" s="13"/>
      <c r="G15" s="13"/>
      <c r="H15" s="13"/>
      <c r="I15" s="65" t="s">
        <v>6</v>
      </c>
      <c r="J15" s="65" t="s">
        <v>6</v>
      </c>
      <c r="K15" s="13"/>
      <c r="L15" s="13"/>
      <c r="M15" s="13"/>
      <c r="N15" s="13"/>
      <c r="O15" s="13"/>
      <c r="P15" s="65" t="s">
        <v>6</v>
      </c>
      <c r="Q15" s="65" t="s">
        <v>6</v>
      </c>
      <c r="R15" s="13"/>
      <c r="S15" s="13"/>
      <c r="T15" s="13"/>
      <c r="U15" s="13"/>
      <c r="V15" s="13"/>
      <c r="W15" s="65" t="s">
        <v>6</v>
      </c>
      <c r="X15" s="65" t="s">
        <v>6</v>
      </c>
      <c r="Y15" s="13"/>
      <c r="Z15" s="13"/>
      <c r="AA15" s="13"/>
      <c r="AB15" s="13"/>
      <c r="AC15" s="13"/>
      <c r="AD15" s="65" t="s">
        <v>6</v>
      </c>
      <c r="AE15" s="65" t="s">
        <v>6</v>
      </c>
      <c r="AF15" s="13"/>
      <c r="AG15" s="13"/>
      <c r="AH15" s="13"/>
      <c r="AI15" s="13"/>
      <c r="AJ15" s="13"/>
      <c r="AK15" s="65" t="s">
        <v>6</v>
      </c>
      <c r="AL15" s="65" t="s">
        <v>6</v>
      </c>
      <c r="AM15" s="11"/>
      <c r="AN15" s="65" t="s">
        <v>6</v>
      </c>
      <c r="AO15" s="2">
        <f>COUNTIF($F$7:AJ19,"rh")</f>
        <v>40</v>
      </c>
      <c r="AQ15" s="10">
        <f t="shared" si="8"/>
        <v>0</v>
      </c>
      <c r="AR15" s="2">
        <f t="shared" si="1"/>
        <v>0</v>
      </c>
      <c r="AS15" s="2">
        <f t="shared" si="2"/>
        <v>0</v>
      </c>
      <c r="AT15" s="2">
        <f t="shared" si="3"/>
        <v>0</v>
      </c>
      <c r="AU15" s="2">
        <f t="shared" si="4"/>
        <v>0</v>
      </c>
      <c r="AV15" s="2">
        <f t="shared" si="5"/>
        <v>0</v>
      </c>
      <c r="AW15" s="2">
        <f t="shared" si="6"/>
        <v>0</v>
      </c>
      <c r="AX15" s="2">
        <f t="shared" si="7"/>
        <v>8</v>
      </c>
    </row>
    <row r="16" spans="1:50" ht="15.95" customHeight="1" thickTop="1" thickBot="1">
      <c r="A16" s="10"/>
      <c r="B16" s="65" t="s">
        <v>6</v>
      </c>
      <c r="C16" s="66" t="s">
        <v>6</v>
      </c>
      <c r="D16" s="20"/>
      <c r="E16" s="20"/>
      <c r="F16" s="13"/>
      <c r="G16" s="13"/>
      <c r="H16" s="13"/>
      <c r="I16" s="65" t="s">
        <v>6</v>
      </c>
      <c r="J16" s="65" t="s">
        <v>6</v>
      </c>
      <c r="K16" s="13"/>
      <c r="L16" s="13"/>
      <c r="M16" s="13"/>
      <c r="N16" s="13"/>
      <c r="O16" s="13"/>
      <c r="P16" s="65" t="s">
        <v>6</v>
      </c>
      <c r="Q16" s="65" t="s">
        <v>6</v>
      </c>
      <c r="R16" s="13"/>
      <c r="S16" s="13"/>
      <c r="T16" s="13"/>
      <c r="U16" s="13"/>
      <c r="V16" s="13"/>
      <c r="W16" s="65" t="s">
        <v>6</v>
      </c>
      <c r="X16" s="65" t="s">
        <v>6</v>
      </c>
      <c r="Y16" s="13"/>
      <c r="Z16" s="13"/>
      <c r="AA16" s="13"/>
      <c r="AB16" s="13"/>
      <c r="AC16" s="13"/>
      <c r="AD16" s="65" t="s">
        <v>6</v>
      </c>
      <c r="AE16" s="65" t="s">
        <v>6</v>
      </c>
      <c r="AF16" s="13"/>
      <c r="AG16" s="13"/>
      <c r="AH16" s="13"/>
      <c r="AI16" s="13"/>
      <c r="AJ16" s="13"/>
      <c r="AK16" s="65" t="s">
        <v>6</v>
      </c>
      <c r="AL16" s="67" t="s">
        <v>6</v>
      </c>
      <c r="AM16" s="27"/>
      <c r="AN16" s="68" t="s">
        <v>12</v>
      </c>
      <c r="AO16" s="2">
        <f>COUNTIF($C$7:AG26,"tp")</f>
        <v>0</v>
      </c>
      <c r="AQ16" s="10">
        <f t="shared" si="8"/>
        <v>0</v>
      </c>
      <c r="AR16" s="2">
        <f t="shared" si="1"/>
        <v>0</v>
      </c>
      <c r="AS16" s="2">
        <f t="shared" si="2"/>
        <v>0</v>
      </c>
      <c r="AT16" s="2">
        <f t="shared" si="3"/>
        <v>0</v>
      </c>
      <c r="AU16" s="2">
        <f>COUNTIF(F16:AJ16,"pf")+COUNTIF(F16:AJ16,"pf / self")</f>
        <v>0</v>
      </c>
      <c r="AV16" s="2">
        <f t="shared" si="5"/>
        <v>0</v>
      </c>
      <c r="AW16" s="2">
        <f t="shared" si="6"/>
        <v>0</v>
      </c>
      <c r="AX16" s="2">
        <f t="shared" si="7"/>
        <v>8</v>
      </c>
    </row>
    <row r="17" spans="1:50" ht="15.95" customHeight="1" thickTop="1" thickBot="1">
      <c r="A17" s="10"/>
      <c r="B17" s="65" t="s">
        <v>6</v>
      </c>
      <c r="C17" s="65" t="s">
        <v>6</v>
      </c>
      <c r="D17" s="20"/>
      <c r="E17" s="20"/>
      <c r="F17" s="13"/>
      <c r="G17" s="13"/>
      <c r="H17" s="13"/>
      <c r="I17" s="65" t="s">
        <v>6</v>
      </c>
      <c r="J17" s="65" t="s">
        <v>6</v>
      </c>
      <c r="K17" s="13"/>
      <c r="L17" s="13"/>
      <c r="M17" s="13"/>
      <c r="N17" s="13"/>
      <c r="O17" s="13"/>
      <c r="P17" s="65" t="s">
        <v>6</v>
      </c>
      <c r="Q17" s="65" t="s">
        <v>6</v>
      </c>
      <c r="R17" s="13"/>
      <c r="S17" s="13"/>
      <c r="T17" s="13"/>
      <c r="U17" s="13"/>
      <c r="V17" s="13"/>
      <c r="W17" s="65" t="s">
        <v>6</v>
      </c>
      <c r="X17" s="65" t="s">
        <v>6</v>
      </c>
      <c r="Y17" s="13"/>
      <c r="Z17" s="13"/>
      <c r="AA17" s="13"/>
      <c r="AB17" s="13"/>
      <c r="AC17" s="13"/>
      <c r="AD17" s="65" t="s">
        <v>6</v>
      </c>
      <c r="AE17" s="65" t="s">
        <v>6</v>
      </c>
      <c r="AF17" s="13"/>
      <c r="AG17" s="13"/>
      <c r="AH17" s="13"/>
      <c r="AI17" s="13"/>
      <c r="AJ17" s="13"/>
      <c r="AK17" s="65" t="s">
        <v>6</v>
      </c>
      <c r="AL17" s="65" t="s">
        <v>6</v>
      </c>
      <c r="AM17" s="11"/>
      <c r="AN17" s="69" t="s">
        <v>43</v>
      </c>
      <c r="AO17" s="2">
        <f>COUNTIF($C$7:AG27,"lég")</f>
        <v>0</v>
      </c>
      <c r="AQ17" s="10">
        <f t="shared" si="8"/>
        <v>0</v>
      </c>
      <c r="AR17" s="2">
        <f t="shared" si="1"/>
        <v>0</v>
      </c>
      <c r="AS17" s="2">
        <f t="shared" si="2"/>
        <v>0</v>
      </c>
      <c r="AT17" s="2">
        <f t="shared" si="3"/>
        <v>0</v>
      </c>
      <c r="AU17" s="2">
        <f>COUNTIF(F17:AJ17,"pf")+COUNTIF(F17:AJ17,"pf / self")</f>
        <v>0</v>
      </c>
      <c r="AV17" s="2">
        <f t="shared" si="5"/>
        <v>0</v>
      </c>
      <c r="AW17" s="2">
        <f t="shared" si="6"/>
        <v>0</v>
      </c>
      <c r="AX17" s="2">
        <f t="shared" si="7"/>
        <v>8</v>
      </c>
    </row>
    <row r="18" spans="1:50" ht="15.95" customHeight="1" thickTop="1" thickBot="1">
      <c r="A18" s="10"/>
      <c r="B18" s="65" t="s">
        <v>6</v>
      </c>
      <c r="C18" s="65" t="s">
        <v>6</v>
      </c>
      <c r="D18" s="20"/>
      <c r="E18" s="20"/>
      <c r="F18" s="13"/>
      <c r="G18" s="13"/>
      <c r="H18" s="13"/>
      <c r="I18" s="65" t="s">
        <v>6</v>
      </c>
      <c r="J18" s="65" t="s">
        <v>6</v>
      </c>
      <c r="K18" s="13"/>
      <c r="L18" s="13"/>
      <c r="M18" s="13"/>
      <c r="N18" s="13"/>
      <c r="O18" s="13"/>
      <c r="P18" s="65" t="s">
        <v>6</v>
      </c>
      <c r="Q18" s="65" t="s">
        <v>6</v>
      </c>
      <c r="R18" s="13"/>
      <c r="S18" s="13"/>
      <c r="T18" s="13"/>
      <c r="U18" s="13"/>
      <c r="V18" s="13"/>
      <c r="W18" s="65" t="s">
        <v>6</v>
      </c>
      <c r="X18" s="65" t="s">
        <v>6</v>
      </c>
      <c r="Y18" s="13"/>
      <c r="Z18" s="13"/>
      <c r="AA18" s="13"/>
      <c r="AB18" s="13"/>
      <c r="AC18" s="13"/>
      <c r="AD18" s="65" t="s">
        <v>6</v>
      </c>
      <c r="AE18" s="65" t="s">
        <v>6</v>
      </c>
      <c r="AF18" s="13"/>
      <c r="AG18" s="13"/>
      <c r="AH18" s="13"/>
      <c r="AI18" s="13"/>
      <c r="AJ18" s="13"/>
      <c r="AK18" s="65" t="s">
        <v>6</v>
      </c>
      <c r="AL18" s="65" t="s">
        <v>6</v>
      </c>
      <c r="AM18" s="11"/>
      <c r="AQ18" s="10">
        <f t="shared" si="8"/>
        <v>0</v>
      </c>
      <c r="AR18" s="2">
        <f t="shared" si="1"/>
        <v>0</v>
      </c>
      <c r="AS18" s="2">
        <f t="shared" si="2"/>
        <v>0</v>
      </c>
      <c r="AT18" s="2">
        <f t="shared" si="3"/>
        <v>0</v>
      </c>
      <c r="AU18" s="2">
        <f>COUNTIF(F18:AJ18,"pf")+COUNTIF(F18:AJ18,"pf / self")</f>
        <v>0</v>
      </c>
      <c r="AV18" s="2">
        <f t="shared" si="5"/>
        <v>0</v>
      </c>
      <c r="AW18" s="2">
        <f t="shared" si="6"/>
        <v>0</v>
      </c>
      <c r="AX18" s="2">
        <f t="shared" si="7"/>
        <v>8</v>
      </c>
    </row>
    <row r="19" spans="1:50" ht="15.95" customHeight="1" thickTop="1" thickBot="1">
      <c r="A19" s="28"/>
      <c r="B19" s="65" t="s">
        <v>6</v>
      </c>
      <c r="C19" s="66" t="s">
        <v>6</v>
      </c>
      <c r="D19" s="20"/>
      <c r="E19" s="20"/>
      <c r="F19" s="11"/>
      <c r="G19" s="11"/>
      <c r="H19" s="11"/>
      <c r="I19" s="65" t="s">
        <v>6</v>
      </c>
      <c r="J19" s="65" t="s">
        <v>6</v>
      </c>
      <c r="K19" s="11"/>
      <c r="L19" s="11"/>
      <c r="M19" s="11"/>
      <c r="N19" s="11"/>
      <c r="O19" s="11"/>
      <c r="P19" s="65" t="s">
        <v>6</v>
      </c>
      <c r="Q19" s="65" t="s">
        <v>6</v>
      </c>
      <c r="R19" s="11"/>
      <c r="S19" s="11"/>
      <c r="T19" s="11"/>
      <c r="U19" s="11"/>
      <c r="V19" s="11"/>
      <c r="W19" s="65" t="s">
        <v>6</v>
      </c>
      <c r="X19" s="65" t="s">
        <v>6</v>
      </c>
      <c r="Y19" s="11"/>
      <c r="Z19" s="11"/>
      <c r="AA19" s="11"/>
      <c r="AB19" s="11"/>
      <c r="AC19" s="11"/>
      <c r="AD19" s="65" t="s">
        <v>6</v>
      </c>
      <c r="AE19" s="65" t="s">
        <v>6</v>
      </c>
      <c r="AF19" s="11"/>
      <c r="AG19" s="11"/>
      <c r="AH19" s="11"/>
      <c r="AI19" s="11"/>
      <c r="AJ19" s="11"/>
      <c r="AK19" s="65" t="s">
        <v>6</v>
      </c>
      <c r="AL19" s="65" t="s">
        <v>6</v>
      </c>
      <c r="AM19" s="11"/>
      <c r="AQ19" s="10">
        <f t="shared" si="8"/>
        <v>0</v>
      </c>
      <c r="AR19" s="2">
        <f t="shared" si="1"/>
        <v>0</v>
      </c>
      <c r="AS19" s="2">
        <f t="shared" si="2"/>
        <v>0</v>
      </c>
      <c r="AT19" s="2">
        <f t="shared" si="3"/>
        <v>0</v>
      </c>
      <c r="AU19" s="2">
        <f>COUNTIF(F19:AJ19,"pf")+COUNTIF(F19:AJ19,"pf / self")</f>
        <v>0</v>
      </c>
      <c r="AV19" s="2">
        <f t="shared" si="5"/>
        <v>0</v>
      </c>
      <c r="AW19" s="2">
        <f t="shared" si="6"/>
        <v>0</v>
      </c>
      <c r="AX19" s="2">
        <f t="shared" si="7"/>
        <v>8</v>
      </c>
    </row>
    <row r="20" spans="1:50" ht="15.95" customHeight="1" thickTop="1" thickBot="1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55"/>
      <c r="AM20" s="11"/>
      <c r="AR20" s="29">
        <f t="shared" ref="AR20:AW20" si="9">AR7+AR8+AR9+AR10+AR11+AR12+AR13+AR14+AR15</f>
        <v>0</v>
      </c>
      <c r="AS20" s="29">
        <f t="shared" si="9"/>
        <v>0</v>
      </c>
      <c r="AT20" s="29">
        <f t="shared" si="9"/>
        <v>0</v>
      </c>
      <c r="AU20" s="29">
        <f t="shared" si="9"/>
        <v>0</v>
      </c>
      <c r="AV20" s="29">
        <f t="shared" si="9"/>
        <v>0</v>
      </c>
      <c r="AW20" s="29">
        <f t="shared" si="9"/>
        <v>0</v>
      </c>
      <c r="AX20" s="29">
        <f>SUM(AX7:AX19)</f>
        <v>40</v>
      </c>
    </row>
    <row r="21" spans="1:50" ht="15.95" customHeight="1" thickTop="1" thickBot="1">
      <c r="A21" s="3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55"/>
      <c r="AM21" s="11"/>
    </row>
    <row r="22" spans="1:50" ht="15.95" customHeight="1" thickTop="1" thickBot="1">
      <c r="A22" s="31"/>
      <c r="B22" s="11">
        <f t="shared" ref="B22:F22" si="10">COUNTIF(B7:B21,"cr")+COUNTIF(B7:B21,"lég") +COUNTIF(B7:B21,"avi") +COUNTIF(B7:B21,"vian") +COUNTIF(B7:B21,"diet") +COUNTIF(B7:B21,"pf")+COUNTIF(B7:B21,"pf / self")</f>
        <v>0</v>
      </c>
      <c r="C22" s="11">
        <f t="shared" si="10"/>
        <v>0</v>
      </c>
      <c r="D22" s="11">
        <f t="shared" si="10"/>
        <v>0</v>
      </c>
      <c r="E22" s="11">
        <f t="shared" si="10"/>
        <v>0</v>
      </c>
      <c r="F22" s="11">
        <f t="shared" si="10"/>
        <v>0</v>
      </c>
      <c r="G22" s="11">
        <f>COUNTIF(G7:G21,"cr")+COUNTIF(G7:G21,"lég") +COUNTIF(G7:G21,"avi") +COUNTIF(G7:G21,"vian") +COUNTIF(G7:G21,"diet") +COUNTIF(G7:G21,"pf")+COUNTIF(G7:G21,"pf / self")</f>
        <v>0</v>
      </c>
      <c r="H22" s="11">
        <f t="shared" ref="H22:AM22" si="11">COUNTIF(H7:H21,"cr")+COUNTIF(H7:H21,"lég") +COUNTIF(H7:H21,"avi") +COUNTIF(H7:H21,"vian") +COUNTIF(H7:H21,"diet") +COUNTIF(H7:H21,"pf")+COUNTIF(H7:H21,"pf / self")</f>
        <v>0</v>
      </c>
      <c r="I22" s="11">
        <f t="shared" si="11"/>
        <v>0</v>
      </c>
      <c r="J22" s="11">
        <f t="shared" si="11"/>
        <v>0</v>
      </c>
      <c r="K22" s="11">
        <f t="shared" si="11"/>
        <v>0</v>
      </c>
      <c r="L22" s="11">
        <f t="shared" si="11"/>
        <v>0</v>
      </c>
      <c r="M22" s="11">
        <f t="shared" si="11"/>
        <v>0</v>
      </c>
      <c r="N22" s="11">
        <f t="shared" si="11"/>
        <v>0</v>
      </c>
      <c r="O22" s="11">
        <f t="shared" si="11"/>
        <v>0</v>
      </c>
      <c r="P22" s="11">
        <f t="shared" si="11"/>
        <v>0</v>
      </c>
      <c r="Q22" s="11">
        <f t="shared" si="11"/>
        <v>0</v>
      </c>
      <c r="R22" s="11">
        <f t="shared" si="11"/>
        <v>0</v>
      </c>
      <c r="S22" s="11">
        <f t="shared" si="11"/>
        <v>0</v>
      </c>
      <c r="T22" s="11">
        <f t="shared" si="11"/>
        <v>0</v>
      </c>
      <c r="U22" s="11">
        <f t="shared" si="11"/>
        <v>0</v>
      </c>
      <c r="V22" s="11">
        <f t="shared" si="11"/>
        <v>0</v>
      </c>
      <c r="W22" s="11">
        <f t="shared" si="11"/>
        <v>0</v>
      </c>
      <c r="X22" s="11">
        <f t="shared" si="11"/>
        <v>0</v>
      </c>
      <c r="Y22" s="11">
        <f t="shared" si="11"/>
        <v>0</v>
      </c>
      <c r="Z22" s="11">
        <f t="shared" si="11"/>
        <v>0</v>
      </c>
      <c r="AA22" s="11">
        <f t="shared" si="11"/>
        <v>0</v>
      </c>
      <c r="AB22" s="11">
        <f t="shared" si="11"/>
        <v>0</v>
      </c>
      <c r="AC22" s="11">
        <f t="shared" si="11"/>
        <v>0</v>
      </c>
      <c r="AD22" s="11">
        <f t="shared" si="11"/>
        <v>0</v>
      </c>
      <c r="AE22" s="11">
        <f t="shared" si="11"/>
        <v>0</v>
      </c>
      <c r="AF22" s="11">
        <f t="shared" si="11"/>
        <v>0</v>
      </c>
      <c r="AG22" s="11">
        <f t="shared" si="11"/>
        <v>0</v>
      </c>
      <c r="AH22" s="11">
        <f>COUNTIF(AH7:AH21,"cr")+COUNTIF(AH7:AH21,"lég") +COUNTIF(AH7:AH21,"avi") +COUNTIF(AH7:AH21,"vian") +COUNTIF(AH7:AH21,"diet") +COUNTIF(AH7:AH21,"pf")+COUNTIF(AH7:AH21,"pf / self")</f>
        <v>0</v>
      </c>
      <c r="AI22" s="11">
        <f>COUNTIF(AI7:AI21,"cr")+COUNTIF(AI7:AI21,"lég") +COUNTIF(AI7:AI21,"avi") +COUNTIF(AI7:AI21,"vian") +COUNTIF(AI7:AI21,"diet") +COUNTIF(AI7:AI21,"pf")+COUNTIF(AI7:AI21,"pf / self")</f>
        <v>0</v>
      </c>
      <c r="AJ22" s="11">
        <f>COUNTIF(AJ7:AJ21,"cr")+COUNTIF(AJ7:AJ21,"lég") +COUNTIF(AJ7:AJ21,"avi") +COUNTIF(AJ7:AJ21,"vian") +COUNTIF(AJ7:AJ21,"diet") +COUNTIF(AJ7:AJ21,"pf")+COUNTIF(AJ7:AJ21,"pf / self")</f>
        <v>0</v>
      </c>
      <c r="AK22" s="11">
        <f t="shared" si="11"/>
        <v>0</v>
      </c>
      <c r="AL22" s="55">
        <f t="shared" si="11"/>
        <v>0</v>
      </c>
      <c r="AM22" s="11">
        <f t="shared" si="11"/>
        <v>0</v>
      </c>
    </row>
    <row r="23" spans="1:50" ht="15.95" customHeight="1" thickTop="1" thickBot="1">
      <c r="A23" s="32" t="s">
        <v>31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33"/>
      <c r="AH23" s="33"/>
      <c r="AI23" s="33"/>
      <c r="AJ23" s="33"/>
      <c r="AK23" s="11"/>
      <c r="AL23" s="55"/>
      <c r="AM23" s="11"/>
    </row>
    <row r="24" spans="1:50" ht="15.95" customHeight="1" thickTop="1" thickBot="1">
      <c r="A24" s="34" t="s">
        <v>32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6"/>
      <c r="AH24" s="36"/>
      <c r="AI24" s="36"/>
      <c r="AJ24" s="35"/>
      <c r="AK24" s="35"/>
      <c r="AL24" s="35"/>
      <c r="AM24" s="35"/>
    </row>
    <row r="25" spans="1:50" ht="15.95" customHeight="1" thickTop="1" thickBot="1">
      <c r="A25" s="34" t="s">
        <v>33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39"/>
      <c r="AH25" s="39"/>
      <c r="AI25" s="39"/>
      <c r="AJ25" s="39"/>
      <c r="AK25" s="38"/>
      <c r="AL25" s="37"/>
      <c r="AM25" s="37"/>
    </row>
    <row r="26" spans="1:50" ht="15.95" customHeight="1" thickTop="1" thickBot="1">
      <c r="A26" s="40" t="s">
        <v>34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</row>
    <row r="27" spans="1:50" ht="15.95" customHeight="1" thickTop="1" thickBot="1">
      <c r="A27" s="40" t="s">
        <v>35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2"/>
      <c r="AH27" s="42"/>
      <c r="AI27" s="42"/>
      <c r="AJ27" s="42"/>
      <c r="AK27" s="41"/>
      <c r="AL27" s="41"/>
      <c r="AM27" s="41"/>
      <c r="AQ27" s="70"/>
    </row>
    <row r="28" spans="1:50" ht="15.95" customHeight="1" thickTop="1" thickBot="1">
      <c r="A28" s="40" t="s">
        <v>36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</row>
    <row r="29" spans="1:50" ht="15.95" customHeight="1" thickTop="1" thickBot="1">
      <c r="A29" s="40" t="s">
        <v>37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1"/>
      <c r="AH29" s="41"/>
      <c r="AI29" s="41"/>
      <c r="AJ29" s="41"/>
      <c r="AK29" s="42"/>
      <c r="AL29" s="42"/>
      <c r="AM29" s="42"/>
    </row>
    <row r="30" spans="1:50" ht="15.95" customHeight="1" thickTop="1" thickBot="1">
      <c r="A30" s="40" t="s">
        <v>38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</row>
    <row r="31" spans="1:50" ht="15.95" customHeight="1" thickTop="1" thickBot="1">
      <c r="A31" s="40" t="s">
        <v>39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</row>
    <row r="32" spans="1:50" ht="15.95" customHeight="1" thickTop="1" thickBot="1">
      <c r="A32" s="40" t="s">
        <v>40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</row>
    <row r="33" spans="1:50" ht="15.95" customHeight="1" thickTop="1" thickBot="1">
      <c r="A33" s="40" t="s">
        <v>41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</row>
    <row r="34" spans="1:50" ht="15.95" customHeight="1" thickTop="1" thickBot="1">
      <c r="A34" s="40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</row>
    <row r="35" spans="1:50" ht="15.75" thickTop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J35" s="5"/>
      <c r="AK35" s="5"/>
      <c r="AL35" s="5"/>
      <c r="AM35" s="5"/>
    </row>
    <row r="36" spans="1:50" ht="21">
      <c r="A36" s="5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J36" s="43"/>
      <c r="AK36" s="43"/>
      <c r="AL36" s="43"/>
      <c r="AM36" s="43"/>
    </row>
    <row r="37" spans="1:50" ht="16.5">
      <c r="A37" s="5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J37" s="44"/>
      <c r="AK37" s="44"/>
      <c r="AL37" s="44"/>
      <c r="AM37" s="44"/>
    </row>
    <row r="38" spans="1:50" ht="16.5">
      <c r="A38" s="5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J38" s="44"/>
      <c r="AK38" s="44"/>
      <c r="AL38" s="44"/>
      <c r="AM38" s="44"/>
    </row>
    <row r="39" spans="1:50" ht="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J39" s="5"/>
      <c r="AK39" s="5"/>
      <c r="AL39" s="5"/>
      <c r="AM39" s="5"/>
    </row>
    <row r="40" spans="1:50" s="45" customFormat="1" ht="15.95" customHeight="1">
      <c r="A40" s="43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J40" s="5"/>
      <c r="AK40" s="5"/>
      <c r="AL40" s="5"/>
      <c r="AM40" s="5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1:50" ht="15.95" customHeight="1">
      <c r="A41" s="4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J41" s="5"/>
      <c r="AK41" s="5"/>
      <c r="AL41" s="5"/>
      <c r="AM41" s="5"/>
      <c r="AN41" s="45"/>
      <c r="AO41" s="45"/>
      <c r="AP41" s="45"/>
    </row>
    <row r="42" spans="1:50" ht="15.95" customHeight="1">
      <c r="A42" s="44"/>
      <c r="AQ42" s="45"/>
      <c r="AX42" s="45"/>
    </row>
    <row r="43" spans="1:50" ht="18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J43" s="5"/>
      <c r="AK43" s="5"/>
      <c r="AL43" s="5"/>
      <c r="AM43" s="5"/>
      <c r="AR43" s="45"/>
      <c r="AS43" s="45"/>
      <c r="AT43" s="45"/>
      <c r="AU43" s="45"/>
      <c r="AV43" s="45"/>
      <c r="AW43" s="45"/>
    </row>
    <row r="44" spans="1:50" ht="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J44" s="5"/>
      <c r="AK44" s="5"/>
      <c r="AL44" s="5"/>
      <c r="AM44" s="5"/>
    </row>
    <row r="45" spans="1:50" ht="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J45" s="5"/>
      <c r="AK45" s="5"/>
      <c r="AL45" s="5"/>
      <c r="AM45" s="5"/>
    </row>
    <row r="46" spans="1:50" ht="1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J46" s="5"/>
      <c r="AK46" s="5"/>
      <c r="AL46" s="5"/>
      <c r="AM46" s="5"/>
    </row>
    <row r="47" spans="1:50" ht="1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J47" s="5"/>
      <c r="AK47" s="5"/>
      <c r="AL47" s="5"/>
      <c r="AM47" s="5"/>
    </row>
    <row r="48" spans="1:50" ht="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J48" s="5"/>
      <c r="AK48" s="5"/>
      <c r="AL48" s="5"/>
      <c r="AM48" s="5"/>
    </row>
    <row r="49" spans="1:39" ht="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J49" s="5"/>
      <c r="AK49" s="5"/>
      <c r="AL49" s="5"/>
      <c r="AM49" s="5"/>
    </row>
    <row r="50" spans="1:39" ht="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J50" s="5"/>
      <c r="AK50" s="5"/>
      <c r="AL50" s="5"/>
      <c r="AM50" s="5"/>
    </row>
    <row r="51" spans="1:39" ht="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J51" s="5"/>
      <c r="AK51" s="5"/>
      <c r="AL51" s="5"/>
      <c r="AM51" s="5"/>
    </row>
    <row r="52" spans="1:39" ht="1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J52" s="5"/>
      <c r="AK52" s="5"/>
      <c r="AL52" s="5"/>
      <c r="AM52" s="5"/>
    </row>
    <row r="53" spans="1:39" ht="1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J53" s="5"/>
      <c r="AK53" s="5"/>
      <c r="AL53" s="5"/>
      <c r="AM53" s="5"/>
    </row>
    <row r="54" spans="1:39" ht="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J54" s="5"/>
      <c r="AK54" s="5"/>
      <c r="AL54" s="5"/>
      <c r="AM54" s="5"/>
    </row>
    <row r="55" spans="1:39" ht="1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J55" s="5"/>
      <c r="AK55" s="5"/>
      <c r="AL55" s="5"/>
      <c r="AM55" s="5"/>
    </row>
    <row r="56" spans="1:39" ht="15">
      <c r="A56" s="5"/>
    </row>
    <row r="57" spans="1:39" ht="15">
      <c r="A57" s="5"/>
    </row>
    <row r="58" spans="1:39" ht="15">
      <c r="A58" s="5"/>
    </row>
    <row r="59" spans="1:39" ht="15">
      <c r="A59" s="5"/>
    </row>
  </sheetData>
  <mergeCells count="2">
    <mergeCell ref="O2:U2"/>
    <mergeCell ref="V2:AB2"/>
  </mergeCells>
  <conditionalFormatting sqref="B6:AM6">
    <cfRule type="cellIs" dxfId="5" priority="1" operator="equal">
      <formula>"S"</formula>
    </cfRule>
    <cfRule type="cellIs" dxfId="4" priority="2" operator="equal">
      <formula>"D"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2"/>
  <dimension ref="A1:AX59"/>
  <sheetViews>
    <sheetView showZeros="0" workbookViewId="0">
      <pane xSplit="1" ySplit="4" topLeftCell="B5" activePane="bottomRight" state="frozen"/>
      <selection activeCell="AP27" sqref="AP27"/>
      <selection pane="topRight" activeCell="AP27" sqref="AP27"/>
      <selection pane="bottomLeft" activeCell="AP27" sqref="AP27"/>
      <selection pane="bottomRight" activeCell="A7" sqref="A7:A19"/>
    </sheetView>
  </sheetViews>
  <sheetFormatPr baseColWidth="10" defaultRowHeight="12.75"/>
  <cols>
    <col min="1" max="1" width="21.42578125" style="2" customWidth="1"/>
    <col min="2" max="2" width="4" style="2" customWidth="1"/>
    <col min="3" max="5" width="3.5703125" style="2" customWidth="1"/>
    <col min="6" max="6" width="4.5703125" style="2" customWidth="1"/>
    <col min="7" max="7" width="5.5703125" style="2" customWidth="1"/>
    <col min="8" max="32" width="4" style="2" customWidth="1"/>
    <col min="33" max="35" width="4.7109375" style="2" customWidth="1"/>
    <col min="36" max="38" width="4" style="2" customWidth="1"/>
    <col min="39" max="39" width="4" style="2" hidden="1" customWidth="1"/>
    <col min="40" max="40" width="11.42578125" style="2"/>
    <col min="41" max="41" width="4.140625" style="2" customWidth="1"/>
    <col min="42" max="42" width="5.85546875" style="2" customWidth="1"/>
    <col min="43" max="43" width="18.5703125" style="2" customWidth="1"/>
    <col min="44" max="44" width="4" style="2" customWidth="1"/>
    <col min="45" max="45" width="4.28515625" style="2" customWidth="1"/>
    <col min="46" max="46" width="3.85546875" style="2" customWidth="1"/>
    <col min="47" max="47" width="2.85546875" style="2" customWidth="1"/>
    <col min="48" max="48" width="4.28515625" style="2" customWidth="1"/>
    <col min="49" max="49" width="4.140625" style="2" customWidth="1"/>
    <col min="50" max="50" width="6.42578125" style="2" customWidth="1"/>
    <col min="51" max="16384" width="11.42578125" style="2"/>
  </cols>
  <sheetData>
    <row r="1" spans="1:50" ht="15.9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J1" s="1"/>
      <c r="AK1" s="1"/>
      <c r="AL1" s="1"/>
      <c r="AM1" s="1"/>
    </row>
    <row r="2" spans="1:50" ht="12.75" customHeight="1">
      <c r="A2" s="3" t="s">
        <v>0</v>
      </c>
      <c r="B2" s="4"/>
      <c r="C2" s="3"/>
      <c r="D2" s="3"/>
      <c r="E2" s="3"/>
      <c r="F2" s="3"/>
      <c r="G2" s="3"/>
      <c r="H2" s="4"/>
      <c r="I2" s="4"/>
      <c r="J2" s="4"/>
      <c r="K2" s="4"/>
      <c r="L2" s="4"/>
      <c r="M2" s="4"/>
      <c r="N2" s="4"/>
      <c r="O2" s="72" t="s">
        <v>1</v>
      </c>
      <c r="P2" s="72"/>
      <c r="Q2" s="72"/>
      <c r="R2" s="72"/>
      <c r="S2" s="72"/>
      <c r="T2" s="72"/>
      <c r="U2" s="72"/>
      <c r="V2" s="73">
        <f>P5</f>
        <v>42105</v>
      </c>
      <c r="W2" s="73"/>
      <c r="X2" s="73"/>
      <c r="Y2" s="73"/>
      <c r="Z2" s="73"/>
      <c r="AA2" s="73"/>
      <c r="AB2" s="73"/>
      <c r="AC2" s="4"/>
      <c r="AD2" s="4"/>
      <c r="AE2" s="4"/>
      <c r="AF2" s="4"/>
      <c r="AJ2" s="4"/>
      <c r="AK2" s="4"/>
      <c r="AL2" s="4"/>
      <c r="AM2" s="4"/>
    </row>
    <row r="3" spans="1:50" ht="12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AC3" s="4"/>
      <c r="AD3" s="4"/>
      <c r="AE3" s="4"/>
      <c r="AF3" s="4"/>
      <c r="AJ3" s="4"/>
      <c r="AK3" s="4"/>
      <c r="AL3" s="4"/>
      <c r="AM3" s="4"/>
    </row>
    <row r="4" spans="1:50" ht="9.75" customHeight="1" thickBo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J4" s="5"/>
      <c r="AK4" s="5"/>
      <c r="AL4" s="5"/>
      <c r="AM4" s="5"/>
    </row>
    <row r="5" spans="1:50" ht="18" thickTop="1" thickBot="1">
      <c r="A5" s="6" t="s">
        <v>2</v>
      </c>
      <c r="B5" s="7">
        <v>42091</v>
      </c>
      <c r="C5" s="7">
        <f>B5+1</f>
        <v>42092</v>
      </c>
      <c r="D5" s="7">
        <f t="shared" ref="D5:AM5" si="0">C5+1</f>
        <v>42093</v>
      </c>
      <c r="E5" s="7">
        <f t="shared" si="0"/>
        <v>42094</v>
      </c>
      <c r="F5" s="7">
        <f t="shared" si="0"/>
        <v>42095</v>
      </c>
      <c r="G5" s="7">
        <f t="shared" si="0"/>
        <v>42096</v>
      </c>
      <c r="H5" s="7">
        <f t="shared" si="0"/>
        <v>42097</v>
      </c>
      <c r="I5" s="7">
        <f t="shared" si="0"/>
        <v>42098</v>
      </c>
      <c r="J5" s="7">
        <f t="shared" si="0"/>
        <v>42099</v>
      </c>
      <c r="K5" s="7">
        <f t="shared" si="0"/>
        <v>42100</v>
      </c>
      <c r="L5" s="7">
        <f t="shared" si="0"/>
        <v>42101</v>
      </c>
      <c r="M5" s="7">
        <f t="shared" si="0"/>
        <v>42102</v>
      </c>
      <c r="N5" s="7">
        <f t="shared" si="0"/>
        <v>42103</v>
      </c>
      <c r="O5" s="7">
        <f t="shared" si="0"/>
        <v>42104</v>
      </c>
      <c r="P5" s="7">
        <f t="shared" si="0"/>
        <v>42105</v>
      </c>
      <c r="Q5" s="7">
        <f t="shared" si="0"/>
        <v>42106</v>
      </c>
      <c r="R5" s="7">
        <f t="shared" si="0"/>
        <v>42107</v>
      </c>
      <c r="S5" s="7">
        <f t="shared" si="0"/>
        <v>42108</v>
      </c>
      <c r="T5" s="7">
        <f t="shared" si="0"/>
        <v>42109</v>
      </c>
      <c r="U5" s="7">
        <f t="shared" si="0"/>
        <v>42110</v>
      </c>
      <c r="V5" s="7">
        <f t="shared" si="0"/>
        <v>42111</v>
      </c>
      <c r="W5" s="7">
        <f t="shared" si="0"/>
        <v>42112</v>
      </c>
      <c r="X5" s="7">
        <f t="shared" si="0"/>
        <v>42113</v>
      </c>
      <c r="Y5" s="7">
        <f t="shared" si="0"/>
        <v>42114</v>
      </c>
      <c r="Z5" s="7">
        <f t="shared" si="0"/>
        <v>42115</v>
      </c>
      <c r="AA5" s="7">
        <f t="shared" si="0"/>
        <v>42116</v>
      </c>
      <c r="AB5" s="7">
        <f t="shared" si="0"/>
        <v>42117</v>
      </c>
      <c r="AC5" s="7">
        <f t="shared" si="0"/>
        <v>42118</v>
      </c>
      <c r="AD5" s="7">
        <f t="shared" si="0"/>
        <v>42119</v>
      </c>
      <c r="AE5" s="7">
        <f t="shared" si="0"/>
        <v>42120</v>
      </c>
      <c r="AF5" s="7">
        <f t="shared" si="0"/>
        <v>42121</v>
      </c>
      <c r="AG5" s="7">
        <f t="shared" si="0"/>
        <v>42122</v>
      </c>
      <c r="AH5" s="7">
        <f t="shared" si="0"/>
        <v>42123</v>
      </c>
      <c r="AI5" s="7">
        <f t="shared" si="0"/>
        <v>42124</v>
      </c>
      <c r="AJ5" s="7">
        <f t="shared" si="0"/>
        <v>42125</v>
      </c>
      <c r="AK5" s="7">
        <f t="shared" si="0"/>
        <v>42126</v>
      </c>
      <c r="AL5" s="7">
        <f t="shared" si="0"/>
        <v>42127</v>
      </c>
      <c r="AM5" s="7">
        <f t="shared" si="0"/>
        <v>42128</v>
      </c>
    </row>
    <row r="6" spans="1:50" ht="18" thickTop="1" thickBot="1">
      <c r="A6" s="8"/>
      <c r="B6" s="9" t="str">
        <f>INDEX({"L";"M";"M";"J";"V";"S";"D"},WEEKDAY(B5,2),1)</f>
        <v>S</v>
      </c>
      <c r="C6" s="9" t="str">
        <f>INDEX({"L";"M";"M";"J";"V";"S";"D"},WEEKDAY(C5,2),1)</f>
        <v>D</v>
      </c>
      <c r="D6" s="9" t="str">
        <f>INDEX({"L";"M";"M";"J";"V";"S";"D"},WEEKDAY(D5,2),1)</f>
        <v>L</v>
      </c>
      <c r="E6" s="9" t="str">
        <f>INDEX({"L";"M";"M";"J";"V";"S";"D"},WEEKDAY(E5,2),1)</f>
        <v>M</v>
      </c>
      <c r="F6" s="9" t="str">
        <f>INDEX({"L";"M";"M";"J";"V";"S";"D"},WEEKDAY(F5,2),1)</f>
        <v>M</v>
      </c>
      <c r="G6" s="9" t="str">
        <f>INDEX({"L";"M";"M";"J";"V";"S";"D"},WEEKDAY(G5,2),1)</f>
        <v>J</v>
      </c>
      <c r="H6" s="9" t="str">
        <f>INDEX({"L";"M";"M";"J";"V";"S";"D"},WEEKDAY(H5,2),1)</f>
        <v>V</v>
      </c>
      <c r="I6" s="9" t="str">
        <f>INDEX({"L";"M";"M";"J";"V";"S";"D"},WEEKDAY(I5,2),1)</f>
        <v>S</v>
      </c>
      <c r="J6" s="9" t="str">
        <f>INDEX({"L";"M";"M";"J";"V";"S";"D"},WEEKDAY(J5,2),1)</f>
        <v>D</v>
      </c>
      <c r="K6" s="9" t="str">
        <f>INDEX({"L";"M";"M";"J";"V";"S";"D"},WEEKDAY(K5,2),1)</f>
        <v>L</v>
      </c>
      <c r="L6" s="9" t="str">
        <f>INDEX({"L";"M";"M";"J";"V";"S";"D"},WEEKDAY(L5,2),1)</f>
        <v>M</v>
      </c>
      <c r="M6" s="9" t="str">
        <f>INDEX({"L";"M";"M";"J";"V";"S";"D"},WEEKDAY(M5,2),1)</f>
        <v>M</v>
      </c>
      <c r="N6" s="9" t="str">
        <f>INDEX({"L";"M";"M";"J";"V";"S";"D"},WEEKDAY(N5,2),1)</f>
        <v>J</v>
      </c>
      <c r="O6" s="9" t="str">
        <f>INDEX({"L";"M";"M";"J";"V";"S";"D"},WEEKDAY(O5,2),1)</f>
        <v>V</v>
      </c>
      <c r="P6" s="9" t="str">
        <f>INDEX({"L";"M";"M";"J";"V";"S";"D"},WEEKDAY(P5,2),1)</f>
        <v>S</v>
      </c>
      <c r="Q6" s="9" t="str">
        <f>INDEX({"L";"M";"M";"J";"V";"S";"D"},WEEKDAY(Q5,2),1)</f>
        <v>D</v>
      </c>
      <c r="R6" s="9" t="str">
        <f>INDEX({"L";"M";"M";"J";"V";"S";"D"},WEEKDAY(R5,2),1)</f>
        <v>L</v>
      </c>
      <c r="S6" s="9" t="str">
        <f>INDEX({"L";"M";"M";"J";"V";"S";"D"},WEEKDAY(S5,2),1)</f>
        <v>M</v>
      </c>
      <c r="T6" s="9" t="str">
        <f>INDEX({"L";"M";"M";"J";"V";"S";"D"},WEEKDAY(T5,2),1)</f>
        <v>M</v>
      </c>
      <c r="U6" s="9" t="str">
        <f>INDEX({"L";"M";"M";"J";"V";"S";"D"},WEEKDAY(U5,2),1)</f>
        <v>J</v>
      </c>
      <c r="V6" s="9" t="str">
        <f>INDEX({"L";"M";"M";"J";"V";"S";"D"},WEEKDAY(V5,2),1)</f>
        <v>V</v>
      </c>
      <c r="W6" s="9" t="str">
        <f>INDEX({"L";"M";"M";"J";"V";"S";"D"},WEEKDAY(W5,2),1)</f>
        <v>S</v>
      </c>
      <c r="X6" s="9" t="str">
        <f>INDEX({"L";"M";"M";"J";"V";"S";"D"},WEEKDAY(X5,2),1)</f>
        <v>D</v>
      </c>
      <c r="Y6" s="9" t="str">
        <f>INDEX({"L";"M";"M";"J";"V";"S";"D"},WEEKDAY(Y5,2),1)</f>
        <v>L</v>
      </c>
      <c r="Z6" s="9" t="str">
        <f>INDEX({"L";"M";"M";"J";"V";"S";"D"},WEEKDAY(Z5,2),1)</f>
        <v>M</v>
      </c>
      <c r="AA6" s="9" t="str">
        <f>INDEX({"L";"M";"M";"J";"V";"S";"D"},WEEKDAY(AA5,2),1)</f>
        <v>M</v>
      </c>
      <c r="AB6" s="9" t="str">
        <f>INDEX({"L";"M";"M";"J";"V";"S";"D"},WEEKDAY(AB5,2),1)</f>
        <v>J</v>
      </c>
      <c r="AC6" s="9" t="str">
        <f>INDEX({"L";"M";"M";"J";"V";"S";"D"},WEEKDAY(AC5,2),1)</f>
        <v>V</v>
      </c>
      <c r="AD6" s="9" t="str">
        <f>INDEX({"L";"M";"M";"J";"V";"S";"D"},WEEKDAY(AD5,2),1)</f>
        <v>S</v>
      </c>
      <c r="AE6" s="9" t="str">
        <f>INDEX({"L";"M";"M";"J";"V";"S";"D"},WEEKDAY(AE5,2),1)</f>
        <v>D</v>
      </c>
      <c r="AF6" s="9" t="str">
        <f>INDEX({"L";"M";"M";"J";"V";"S";"D"},WEEKDAY(AF5,2),1)</f>
        <v>L</v>
      </c>
      <c r="AG6" s="9" t="str">
        <f>INDEX({"L";"M";"M";"J";"V";"S";"D"},WEEKDAY(AG5,2),1)</f>
        <v>M</v>
      </c>
      <c r="AH6" s="9" t="str">
        <f>INDEX({"L";"M";"M";"J";"V";"S";"D"},WEEKDAY(AH5,2),1)</f>
        <v>M</v>
      </c>
      <c r="AI6" s="9" t="str">
        <f>INDEX({"L";"M";"M";"J";"V";"S";"D"},WEEKDAY(AI5,2),1)</f>
        <v>J</v>
      </c>
      <c r="AJ6" s="9" t="str">
        <f>INDEX({"L";"M";"M";"J";"V";"S";"D"},WEEKDAY(AJ5,2),1)</f>
        <v>V</v>
      </c>
      <c r="AK6" s="9" t="str">
        <f>INDEX({"L";"M";"M";"J";"V";"S";"D"},WEEKDAY(AK5,2),1)</f>
        <v>S</v>
      </c>
      <c r="AL6" s="9" t="str">
        <f>INDEX({"L";"M";"M";"J";"V";"S";"D"},WEEKDAY(AL5,2),1)</f>
        <v>D</v>
      </c>
      <c r="AM6" s="9" t="str">
        <f>INDEX({"L";"M";"M";"J";"V";"S";"D"},WEEKDAY(AM5,2),1)</f>
        <v>L</v>
      </c>
      <c r="AN6" s="2" t="s">
        <v>3</v>
      </c>
      <c r="AO6" s="2" t="s">
        <v>4</v>
      </c>
      <c r="AP6" s="2" t="s">
        <v>5</v>
      </c>
      <c r="AR6" s="46" t="s">
        <v>42</v>
      </c>
      <c r="AS6" s="47" t="s">
        <v>43</v>
      </c>
      <c r="AT6" s="48" t="s">
        <v>44</v>
      </c>
      <c r="AU6" s="49" t="s">
        <v>19</v>
      </c>
      <c r="AV6" s="50" t="s">
        <v>45</v>
      </c>
      <c r="AW6" s="51" t="s">
        <v>46</v>
      </c>
      <c r="AX6" s="52" t="s">
        <v>6</v>
      </c>
    </row>
    <row r="7" spans="1:50" ht="15.95" customHeight="1" thickTop="1" thickBot="1">
      <c r="A7" s="10"/>
      <c r="B7" s="53"/>
      <c r="C7" s="54"/>
      <c r="D7" s="54"/>
      <c r="E7" s="54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5"/>
      <c r="Y7" s="55"/>
      <c r="Z7" s="55"/>
      <c r="AA7" s="55"/>
      <c r="AB7" s="55"/>
      <c r="AC7" s="55"/>
      <c r="AD7" s="55"/>
      <c r="AE7" s="53"/>
      <c r="AF7" s="55"/>
      <c r="AG7" s="55"/>
      <c r="AH7" s="55"/>
      <c r="AI7" s="55"/>
      <c r="AJ7" s="55"/>
      <c r="AK7" s="55"/>
      <c r="AL7" s="55"/>
      <c r="AM7" s="11"/>
      <c r="AN7" s="56" t="s">
        <v>46</v>
      </c>
      <c r="AO7" s="2">
        <f>COUNTIF(F7:AI19,"cr")</f>
        <v>0</v>
      </c>
      <c r="AQ7" s="10">
        <f>A7</f>
        <v>0</v>
      </c>
      <c r="AR7" s="2">
        <f t="shared" ref="AR7:AR19" si="1">COUNTIF(F7:AJ7,"avi")</f>
        <v>0</v>
      </c>
      <c r="AS7" s="2">
        <f t="shared" ref="AS7:AS19" si="2">COUNTIF(F7:AJ7,"lég")</f>
        <v>0</v>
      </c>
      <c r="AT7" s="2">
        <f t="shared" ref="AT7:AT19" si="3">COUNTIF(F7:AJ7,"vian")</f>
        <v>0</v>
      </c>
      <c r="AU7" s="2">
        <f t="shared" ref="AU7:AU15" si="4">COUNTIF(F7:AJ7,"pf")</f>
        <v>0</v>
      </c>
      <c r="AV7" s="2">
        <f t="shared" ref="AV7:AV19" si="5">COUNTIF(F7:AJ7,"diet")</f>
        <v>0</v>
      </c>
      <c r="AW7" s="2">
        <f t="shared" ref="AW7:AW19" si="6">COUNTIF(F7:AJ7,"cr")</f>
        <v>0</v>
      </c>
      <c r="AX7" s="2">
        <f t="shared" ref="AX7:AX19" si="7">COUNTIF(F7:AJ7,"RH")</f>
        <v>0</v>
      </c>
    </row>
    <row r="8" spans="1:50" ht="15.95" customHeight="1" thickTop="1" thickBot="1">
      <c r="A8" s="10"/>
      <c r="B8" s="53"/>
      <c r="C8" s="54"/>
      <c r="D8" s="54"/>
      <c r="E8" s="54"/>
      <c r="F8" s="53"/>
      <c r="G8" s="53"/>
      <c r="H8" s="53"/>
      <c r="I8" s="13"/>
      <c r="J8" s="53"/>
      <c r="K8" s="53"/>
      <c r="L8" s="13"/>
      <c r="M8" s="13"/>
      <c r="N8" s="13"/>
      <c r="O8" s="13"/>
      <c r="P8" s="13"/>
      <c r="Q8" s="13"/>
      <c r="R8" s="53"/>
      <c r="S8" s="53"/>
      <c r="T8" s="53"/>
      <c r="U8" s="53"/>
      <c r="V8" s="53"/>
      <c r="W8" s="53"/>
      <c r="X8" s="13"/>
      <c r="Y8" s="53"/>
      <c r="Z8" s="55"/>
      <c r="AA8" s="55"/>
      <c r="AB8" s="55"/>
      <c r="AC8" s="55"/>
      <c r="AD8" s="55"/>
      <c r="AE8" s="53"/>
      <c r="AF8" s="55"/>
      <c r="AG8" s="55"/>
      <c r="AH8" s="55"/>
      <c r="AI8" s="55"/>
      <c r="AJ8" s="55"/>
      <c r="AK8" s="55"/>
      <c r="AL8" s="55"/>
      <c r="AM8" s="11"/>
      <c r="AN8" s="57" t="s">
        <v>42</v>
      </c>
      <c r="AO8" s="2">
        <f>COUNTIF(F7:AI19,"avi")</f>
        <v>0</v>
      </c>
      <c r="AQ8" s="10">
        <f t="shared" ref="AQ8:AQ19" si="8">A8</f>
        <v>0</v>
      </c>
      <c r="AR8" s="2">
        <f t="shared" si="1"/>
        <v>0</v>
      </c>
      <c r="AS8" s="2">
        <f t="shared" si="2"/>
        <v>0</v>
      </c>
      <c r="AT8" s="2">
        <f t="shared" si="3"/>
        <v>0</v>
      </c>
      <c r="AU8" s="2">
        <f t="shared" si="4"/>
        <v>0</v>
      </c>
      <c r="AV8" s="2">
        <f t="shared" si="5"/>
        <v>0</v>
      </c>
      <c r="AW8" s="2">
        <f t="shared" si="6"/>
        <v>0</v>
      </c>
      <c r="AX8" s="2">
        <f t="shared" si="7"/>
        <v>0</v>
      </c>
    </row>
    <row r="9" spans="1:50" ht="15.95" customHeight="1" thickTop="1" thickBot="1">
      <c r="A9" s="10"/>
      <c r="B9" s="53"/>
      <c r="C9" s="54"/>
      <c r="D9" s="54"/>
      <c r="E9" s="54"/>
      <c r="F9" s="53"/>
      <c r="G9" s="53"/>
      <c r="H9" s="53"/>
      <c r="I9" s="53"/>
      <c r="J9" s="53"/>
      <c r="K9" s="53"/>
      <c r="L9" s="13"/>
      <c r="M9" s="13"/>
      <c r="N9" s="13"/>
      <c r="O9" s="13"/>
      <c r="P9" s="13"/>
      <c r="Q9" s="13"/>
      <c r="R9" s="53"/>
      <c r="S9" s="53"/>
      <c r="T9" s="53"/>
      <c r="U9" s="53"/>
      <c r="V9" s="53"/>
      <c r="W9" s="53"/>
      <c r="X9" s="13"/>
      <c r="Y9" s="53"/>
      <c r="Z9" s="55"/>
      <c r="AA9" s="55"/>
      <c r="AB9" s="55"/>
      <c r="AC9" s="55"/>
      <c r="AD9" s="55"/>
      <c r="AE9" s="53"/>
      <c r="AF9" s="55"/>
      <c r="AG9" s="55"/>
      <c r="AH9" s="55"/>
      <c r="AI9" s="55"/>
      <c r="AJ9" s="55"/>
      <c r="AK9" s="55"/>
      <c r="AL9" s="55"/>
      <c r="AM9" s="11"/>
      <c r="AN9" s="58" t="s">
        <v>44</v>
      </c>
      <c r="AO9" s="2">
        <f>COUNTIF($F$7:AJ19,"vian")</f>
        <v>0</v>
      </c>
      <c r="AQ9" s="10">
        <f t="shared" si="8"/>
        <v>0</v>
      </c>
      <c r="AR9" s="2">
        <f t="shared" si="1"/>
        <v>0</v>
      </c>
      <c r="AS9" s="2">
        <f t="shared" si="2"/>
        <v>0</v>
      </c>
      <c r="AT9" s="2">
        <f t="shared" si="3"/>
        <v>0</v>
      </c>
      <c r="AU9" s="2">
        <f t="shared" si="4"/>
        <v>0</v>
      </c>
      <c r="AV9" s="2">
        <f t="shared" si="5"/>
        <v>0</v>
      </c>
      <c r="AW9" s="2">
        <f t="shared" si="6"/>
        <v>0</v>
      </c>
      <c r="AX9" s="2">
        <f t="shared" si="7"/>
        <v>0</v>
      </c>
    </row>
    <row r="10" spans="1:50" ht="15.95" customHeight="1" thickTop="1" thickBot="1">
      <c r="A10" s="10"/>
      <c r="B10" s="13"/>
      <c r="C10" s="20"/>
      <c r="D10" s="20"/>
      <c r="E10" s="20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1"/>
      <c r="AL10" s="55"/>
      <c r="AM10" s="11"/>
      <c r="AN10" s="59" t="s">
        <v>14</v>
      </c>
      <c r="AO10" s="2">
        <f>COUNTIF($B$7:AL20,"rtt")</f>
        <v>0</v>
      </c>
      <c r="AQ10" s="10">
        <f t="shared" si="8"/>
        <v>0</v>
      </c>
      <c r="AR10" s="2">
        <f t="shared" si="1"/>
        <v>0</v>
      </c>
      <c r="AS10" s="2">
        <f t="shared" si="2"/>
        <v>0</v>
      </c>
      <c r="AT10" s="2">
        <f t="shared" si="3"/>
        <v>0</v>
      </c>
      <c r="AU10" s="2">
        <f t="shared" si="4"/>
        <v>0</v>
      </c>
      <c r="AV10" s="2">
        <f t="shared" si="5"/>
        <v>0</v>
      </c>
      <c r="AW10" s="2">
        <f t="shared" si="6"/>
        <v>0</v>
      </c>
      <c r="AX10" s="2">
        <f t="shared" si="7"/>
        <v>0</v>
      </c>
    </row>
    <row r="11" spans="1:50" ht="15.95" customHeight="1" thickTop="1" thickBot="1">
      <c r="A11" s="19"/>
      <c r="B11" s="13"/>
      <c r="C11" s="20"/>
      <c r="D11" s="20"/>
      <c r="E11" s="20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1"/>
      <c r="AL11" s="55"/>
      <c r="AM11" s="11"/>
      <c r="AN11" s="60" t="s">
        <v>45</v>
      </c>
      <c r="AO11" s="2">
        <f>COUNTIF($C$7:AG21,"diet")</f>
        <v>0</v>
      </c>
      <c r="AQ11" s="10">
        <f t="shared" si="8"/>
        <v>0</v>
      </c>
      <c r="AR11" s="2">
        <f t="shared" si="1"/>
        <v>0</v>
      </c>
      <c r="AS11" s="2">
        <f t="shared" si="2"/>
        <v>0</v>
      </c>
      <c r="AT11" s="2">
        <f t="shared" si="3"/>
        <v>0</v>
      </c>
      <c r="AU11" s="2">
        <f t="shared" si="4"/>
        <v>0</v>
      </c>
      <c r="AV11" s="2">
        <f t="shared" si="5"/>
        <v>0</v>
      </c>
      <c r="AW11" s="2">
        <f t="shared" si="6"/>
        <v>0</v>
      </c>
      <c r="AX11" s="2">
        <f t="shared" si="7"/>
        <v>0</v>
      </c>
    </row>
    <row r="12" spans="1:50" ht="15.95" customHeight="1" thickTop="1" thickBot="1">
      <c r="A12" s="10"/>
      <c r="B12" s="13"/>
      <c r="C12" s="20"/>
      <c r="D12" s="20"/>
      <c r="E12" s="20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61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1"/>
      <c r="AL12" s="55"/>
      <c r="AM12" s="11"/>
      <c r="AN12" s="62" t="s">
        <v>19</v>
      </c>
      <c r="AO12" s="2">
        <f>COUNTIF($C$7:AG22,"pf")</f>
        <v>0</v>
      </c>
      <c r="AQ12" s="10">
        <f t="shared" si="8"/>
        <v>0</v>
      </c>
      <c r="AR12" s="2">
        <f t="shared" si="1"/>
        <v>0</v>
      </c>
      <c r="AS12" s="2">
        <f t="shared" si="2"/>
        <v>0</v>
      </c>
      <c r="AT12" s="2">
        <f t="shared" si="3"/>
        <v>0</v>
      </c>
      <c r="AU12" s="2">
        <f t="shared" si="4"/>
        <v>0</v>
      </c>
      <c r="AV12" s="2">
        <f t="shared" si="5"/>
        <v>0</v>
      </c>
      <c r="AW12" s="2">
        <f t="shared" si="6"/>
        <v>0</v>
      </c>
      <c r="AX12" s="2">
        <f t="shared" si="7"/>
        <v>0</v>
      </c>
    </row>
    <row r="13" spans="1:50" ht="15.95" customHeight="1" thickTop="1" thickBot="1">
      <c r="A13" s="10"/>
      <c r="B13" s="13"/>
      <c r="C13" s="20"/>
      <c r="D13" s="20"/>
      <c r="E13" s="20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1"/>
      <c r="Y13" s="11"/>
      <c r="Z13" s="13"/>
      <c r="AA13" s="11"/>
      <c r="AB13" s="11"/>
      <c r="AC13" s="13"/>
      <c r="AD13" s="11"/>
      <c r="AE13" s="13"/>
      <c r="AF13" s="11"/>
      <c r="AG13" s="11"/>
      <c r="AH13" s="11"/>
      <c r="AI13" s="11"/>
      <c r="AJ13" s="11"/>
      <c r="AK13" s="11"/>
      <c r="AL13" s="55"/>
      <c r="AM13" s="11"/>
      <c r="AN13" s="63" t="s">
        <v>21</v>
      </c>
      <c r="AO13" s="2">
        <f>COUNTIF($C$7:AG23,"am")</f>
        <v>0</v>
      </c>
      <c r="AQ13" s="10">
        <f t="shared" si="8"/>
        <v>0</v>
      </c>
      <c r="AR13" s="2">
        <f t="shared" si="1"/>
        <v>0</v>
      </c>
      <c r="AS13" s="2">
        <f t="shared" si="2"/>
        <v>0</v>
      </c>
      <c r="AT13" s="2">
        <f t="shared" si="3"/>
        <v>0</v>
      </c>
      <c r="AU13" s="2">
        <f t="shared" si="4"/>
        <v>0</v>
      </c>
      <c r="AV13" s="2">
        <f t="shared" si="5"/>
        <v>0</v>
      </c>
      <c r="AW13" s="2">
        <f t="shared" si="6"/>
        <v>0</v>
      </c>
      <c r="AX13" s="2">
        <f t="shared" si="7"/>
        <v>0</v>
      </c>
    </row>
    <row r="14" spans="1:50" ht="15.95" customHeight="1" thickTop="1" thickBot="1">
      <c r="A14" s="10"/>
      <c r="B14" s="13"/>
      <c r="C14" s="20"/>
      <c r="D14" s="20"/>
      <c r="E14" s="20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1"/>
      <c r="Y14" s="11"/>
      <c r="Z14" s="11"/>
      <c r="AA14" s="11"/>
      <c r="AB14" s="11"/>
      <c r="AC14" s="11"/>
      <c r="AD14" s="11"/>
      <c r="AE14" s="13"/>
      <c r="AF14" s="11"/>
      <c r="AG14" s="11"/>
      <c r="AH14" s="11"/>
      <c r="AI14" s="11"/>
      <c r="AJ14" s="11"/>
      <c r="AK14" s="11"/>
      <c r="AL14" s="55"/>
      <c r="AM14" s="11"/>
      <c r="AN14" s="64" t="s">
        <v>23</v>
      </c>
      <c r="AO14" s="2">
        <f>COUNTIF($C$7:AG24,"xxx")</f>
        <v>0</v>
      </c>
      <c r="AQ14" s="10">
        <f t="shared" si="8"/>
        <v>0</v>
      </c>
      <c r="AR14" s="2">
        <f t="shared" si="1"/>
        <v>0</v>
      </c>
      <c r="AS14" s="2">
        <f t="shared" si="2"/>
        <v>0</v>
      </c>
      <c r="AT14" s="2">
        <f t="shared" si="3"/>
        <v>0</v>
      </c>
      <c r="AU14" s="2">
        <f t="shared" si="4"/>
        <v>0</v>
      </c>
      <c r="AV14" s="2">
        <f t="shared" si="5"/>
        <v>0</v>
      </c>
      <c r="AW14" s="2">
        <f t="shared" si="6"/>
        <v>0</v>
      </c>
      <c r="AX14" s="2">
        <f t="shared" si="7"/>
        <v>0</v>
      </c>
    </row>
    <row r="15" spans="1:50" ht="15.95" customHeight="1" thickTop="1" thickBot="1">
      <c r="A15" s="10"/>
      <c r="B15" s="65" t="s">
        <v>6</v>
      </c>
      <c r="C15" s="66" t="s">
        <v>6</v>
      </c>
      <c r="D15" s="20"/>
      <c r="E15" s="20"/>
      <c r="F15" s="11"/>
      <c r="G15" s="11"/>
      <c r="H15" s="13"/>
      <c r="I15" s="65" t="s">
        <v>6</v>
      </c>
      <c r="J15" s="65" t="s">
        <v>6</v>
      </c>
      <c r="K15" s="13"/>
      <c r="L15" s="13"/>
      <c r="M15" s="13"/>
      <c r="N15" s="13"/>
      <c r="O15" s="13"/>
      <c r="P15" s="65" t="s">
        <v>6</v>
      </c>
      <c r="Q15" s="65" t="s">
        <v>6</v>
      </c>
      <c r="R15" s="13"/>
      <c r="S15" s="13"/>
      <c r="T15" s="13"/>
      <c r="U15" s="13"/>
      <c r="V15" s="13"/>
      <c r="W15" s="65" t="s">
        <v>6</v>
      </c>
      <c r="X15" s="65" t="s">
        <v>6</v>
      </c>
      <c r="Y15" s="13"/>
      <c r="Z15" s="13"/>
      <c r="AA15" s="13"/>
      <c r="AB15" s="13"/>
      <c r="AC15" s="13"/>
      <c r="AD15" s="65" t="s">
        <v>6</v>
      </c>
      <c r="AE15" s="65" t="s">
        <v>6</v>
      </c>
      <c r="AF15" s="13"/>
      <c r="AG15" s="13"/>
      <c r="AH15" s="13"/>
      <c r="AI15" s="13"/>
      <c r="AJ15" s="13"/>
      <c r="AK15" s="65" t="s">
        <v>6</v>
      </c>
      <c r="AL15" s="65" t="s">
        <v>6</v>
      </c>
      <c r="AM15" s="11"/>
      <c r="AN15" s="65" t="s">
        <v>6</v>
      </c>
      <c r="AO15" s="2">
        <f>COUNTIF($F$7:AJ19,"rh")</f>
        <v>32</v>
      </c>
      <c r="AQ15" s="10">
        <f t="shared" si="8"/>
        <v>0</v>
      </c>
      <c r="AR15" s="2">
        <f t="shared" si="1"/>
        <v>0</v>
      </c>
      <c r="AS15" s="2">
        <f t="shared" si="2"/>
        <v>0</v>
      </c>
      <c r="AT15" s="2">
        <f t="shared" si="3"/>
        <v>0</v>
      </c>
      <c r="AU15" s="2">
        <f t="shared" si="4"/>
        <v>0</v>
      </c>
      <c r="AV15" s="2">
        <f t="shared" si="5"/>
        <v>0</v>
      </c>
      <c r="AW15" s="2">
        <f t="shared" si="6"/>
        <v>0</v>
      </c>
      <c r="AX15" s="2">
        <f t="shared" si="7"/>
        <v>8</v>
      </c>
    </row>
    <row r="16" spans="1:50" ht="15.95" customHeight="1" thickTop="1" thickBot="1">
      <c r="A16" s="10"/>
      <c r="B16" s="65" t="s">
        <v>6</v>
      </c>
      <c r="C16" s="66" t="s">
        <v>6</v>
      </c>
      <c r="D16" s="20"/>
      <c r="E16" s="20"/>
      <c r="F16" s="11"/>
      <c r="G16" s="11"/>
      <c r="H16" s="13"/>
      <c r="I16" s="65" t="s">
        <v>6</v>
      </c>
      <c r="J16" s="65" t="s">
        <v>6</v>
      </c>
      <c r="K16" s="13"/>
      <c r="L16" s="13"/>
      <c r="M16" s="13"/>
      <c r="N16" s="13"/>
      <c r="O16" s="13"/>
      <c r="P16" s="65" t="s">
        <v>6</v>
      </c>
      <c r="Q16" s="65" t="s">
        <v>6</v>
      </c>
      <c r="R16" s="13"/>
      <c r="S16" s="13"/>
      <c r="T16" s="13"/>
      <c r="U16" s="13"/>
      <c r="V16" s="13"/>
      <c r="W16" s="65" t="s">
        <v>6</v>
      </c>
      <c r="X16" s="65" t="s">
        <v>6</v>
      </c>
      <c r="Y16" s="13"/>
      <c r="Z16" s="13"/>
      <c r="AA16" s="13"/>
      <c r="AB16" s="13"/>
      <c r="AC16" s="13"/>
      <c r="AD16" s="65" t="s">
        <v>6</v>
      </c>
      <c r="AE16" s="65" t="s">
        <v>6</v>
      </c>
      <c r="AF16" s="13"/>
      <c r="AG16" s="13"/>
      <c r="AH16" s="13"/>
      <c r="AI16" s="13"/>
      <c r="AJ16" s="13"/>
      <c r="AK16" s="65" t="s">
        <v>6</v>
      </c>
      <c r="AL16" s="67" t="s">
        <v>6</v>
      </c>
      <c r="AM16" s="27"/>
      <c r="AN16" s="68" t="s">
        <v>12</v>
      </c>
      <c r="AO16" s="2">
        <f>COUNTIF($C$7:AG26,"tp")</f>
        <v>0</v>
      </c>
      <c r="AQ16" s="10">
        <f t="shared" si="8"/>
        <v>0</v>
      </c>
      <c r="AR16" s="2">
        <f t="shared" si="1"/>
        <v>0</v>
      </c>
      <c r="AS16" s="2">
        <f t="shared" si="2"/>
        <v>0</v>
      </c>
      <c r="AT16" s="2">
        <f t="shared" si="3"/>
        <v>0</v>
      </c>
      <c r="AU16" s="2">
        <f>COUNTIF(F16:AJ16,"pf")+COUNTIF(F16:AJ16,"pf / self")</f>
        <v>0</v>
      </c>
      <c r="AV16" s="2">
        <f t="shared" si="5"/>
        <v>0</v>
      </c>
      <c r="AW16" s="2">
        <f t="shared" si="6"/>
        <v>0</v>
      </c>
      <c r="AX16" s="2">
        <f t="shared" si="7"/>
        <v>8</v>
      </c>
    </row>
    <row r="17" spans="1:50" ht="15.95" customHeight="1" thickTop="1" thickBot="1">
      <c r="A17" s="10"/>
      <c r="B17" s="65" t="s">
        <v>6</v>
      </c>
      <c r="C17" s="66" t="s">
        <v>6</v>
      </c>
      <c r="D17" s="20"/>
      <c r="E17" s="20"/>
      <c r="F17" s="11"/>
      <c r="G17" s="11"/>
      <c r="H17" s="13"/>
      <c r="I17" s="65" t="s">
        <v>6</v>
      </c>
      <c r="J17" s="65" t="s">
        <v>6</v>
      </c>
      <c r="K17" s="11"/>
      <c r="L17" s="11"/>
      <c r="M17" s="11"/>
      <c r="N17" s="11"/>
      <c r="O17" s="13"/>
      <c r="P17" s="65" t="s">
        <v>6</v>
      </c>
      <c r="Q17" s="65" t="s">
        <v>6</v>
      </c>
      <c r="R17" s="11"/>
      <c r="S17" s="11"/>
      <c r="T17" s="11"/>
      <c r="U17" s="11"/>
      <c r="V17" s="13"/>
      <c r="W17" s="65" t="s">
        <v>6</v>
      </c>
      <c r="X17" s="65" t="s">
        <v>6</v>
      </c>
      <c r="Y17" s="11"/>
      <c r="Z17" s="11"/>
      <c r="AA17" s="11"/>
      <c r="AB17" s="11"/>
      <c r="AC17" s="13"/>
      <c r="AD17" s="65" t="s">
        <v>6</v>
      </c>
      <c r="AE17" s="65" t="s">
        <v>6</v>
      </c>
      <c r="AF17" s="11"/>
      <c r="AG17" s="11"/>
      <c r="AH17" s="11"/>
      <c r="AI17" s="11"/>
      <c r="AJ17" s="13"/>
      <c r="AK17" s="65" t="s">
        <v>6</v>
      </c>
      <c r="AL17" s="65" t="s">
        <v>6</v>
      </c>
      <c r="AM17" s="11"/>
      <c r="AN17" s="69" t="s">
        <v>43</v>
      </c>
      <c r="AO17" s="2">
        <f>COUNTIF($C$7:AG27,"lég")</f>
        <v>0</v>
      </c>
      <c r="AQ17" s="10">
        <f t="shared" si="8"/>
        <v>0</v>
      </c>
      <c r="AR17" s="2">
        <f t="shared" si="1"/>
        <v>0</v>
      </c>
      <c r="AS17" s="2">
        <f t="shared" si="2"/>
        <v>0</v>
      </c>
      <c r="AT17" s="2">
        <f t="shared" si="3"/>
        <v>0</v>
      </c>
      <c r="AU17" s="2">
        <f>COUNTIF(F17:AJ17,"pf")+COUNTIF(F17:AJ17,"pf / self")</f>
        <v>0</v>
      </c>
      <c r="AV17" s="2">
        <f t="shared" si="5"/>
        <v>0</v>
      </c>
      <c r="AW17" s="2">
        <f t="shared" si="6"/>
        <v>0</v>
      </c>
      <c r="AX17" s="2">
        <f t="shared" si="7"/>
        <v>8</v>
      </c>
    </row>
    <row r="18" spans="1:50" ht="15.95" customHeight="1" thickTop="1" thickBot="1">
      <c r="A18" s="10"/>
      <c r="B18" s="65" t="s">
        <v>6</v>
      </c>
      <c r="C18" s="66" t="s">
        <v>6</v>
      </c>
      <c r="D18" s="20"/>
      <c r="E18" s="20"/>
      <c r="F18" s="11"/>
      <c r="G18" s="11"/>
      <c r="H18" s="13"/>
      <c r="I18" s="65" t="s">
        <v>6</v>
      </c>
      <c r="J18" s="65" t="s">
        <v>6</v>
      </c>
      <c r="K18" s="11"/>
      <c r="L18" s="11"/>
      <c r="M18" s="11"/>
      <c r="N18" s="11"/>
      <c r="O18" s="13"/>
      <c r="P18" s="65" t="s">
        <v>6</v>
      </c>
      <c r="Q18" s="65" t="s">
        <v>6</v>
      </c>
      <c r="R18" s="11"/>
      <c r="S18" s="11"/>
      <c r="T18" s="11"/>
      <c r="U18" s="11"/>
      <c r="V18" s="13"/>
      <c r="W18" s="65" t="s">
        <v>6</v>
      </c>
      <c r="X18" s="65" t="s">
        <v>6</v>
      </c>
      <c r="Y18" s="11"/>
      <c r="Z18" s="11"/>
      <c r="AA18" s="11"/>
      <c r="AB18" s="11"/>
      <c r="AC18" s="13"/>
      <c r="AD18" s="65" t="s">
        <v>6</v>
      </c>
      <c r="AE18" s="65" t="s">
        <v>6</v>
      </c>
      <c r="AF18" s="11"/>
      <c r="AG18" s="11"/>
      <c r="AH18" s="11"/>
      <c r="AI18" s="11"/>
      <c r="AJ18" s="13"/>
      <c r="AK18" s="65" t="s">
        <v>6</v>
      </c>
      <c r="AL18" s="65" t="s">
        <v>6</v>
      </c>
      <c r="AM18" s="11"/>
      <c r="AQ18" s="10">
        <f t="shared" si="8"/>
        <v>0</v>
      </c>
      <c r="AR18" s="2">
        <f t="shared" si="1"/>
        <v>0</v>
      </c>
      <c r="AS18" s="2">
        <f t="shared" si="2"/>
        <v>0</v>
      </c>
      <c r="AT18" s="2">
        <f t="shared" si="3"/>
        <v>0</v>
      </c>
      <c r="AU18" s="2">
        <f>COUNTIF(F18:AJ18,"pf")+COUNTIF(F18:AJ18,"pf / self")</f>
        <v>0</v>
      </c>
      <c r="AV18" s="2">
        <f t="shared" si="5"/>
        <v>0</v>
      </c>
      <c r="AW18" s="2">
        <f t="shared" si="6"/>
        <v>0</v>
      </c>
      <c r="AX18" s="2">
        <f t="shared" si="7"/>
        <v>8</v>
      </c>
    </row>
    <row r="19" spans="1:50" ht="15.95" customHeight="1" thickTop="1" thickBot="1">
      <c r="A19" s="28"/>
      <c r="B19" s="11"/>
      <c r="C19" s="20"/>
      <c r="D19" s="20"/>
      <c r="E19" s="20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55"/>
      <c r="AM19" s="11"/>
      <c r="AQ19" s="10">
        <f t="shared" si="8"/>
        <v>0</v>
      </c>
      <c r="AR19" s="2">
        <f t="shared" si="1"/>
        <v>0</v>
      </c>
      <c r="AS19" s="2">
        <f t="shared" si="2"/>
        <v>0</v>
      </c>
      <c r="AT19" s="2">
        <f t="shared" si="3"/>
        <v>0</v>
      </c>
      <c r="AU19" s="2">
        <f>COUNTIF(F19:AJ19,"pf")+COUNTIF(F19:AJ19,"pf / self")</f>
        <v>0</v>
      </c>
      <c r="AV19" s="2">
        <f t="shared" si="5"/>
        <v>0</v>
      </c>
      <c r="AW19" s="2">
        <f t="shared" si="6"/>
        <v>0</v>
      </c>
      <c r="AX19" s="2">
        <f t="shared" si="7"/>
        <v>0</v>
      </c>
    </row>
    <row r="20" spans="1:50" ht="15.95" customHeight="1" thickTop="1" thickBot="1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55"/>
      <c r="AM20" s="11"/>
      <c r="AR20" s="29">
        <f t="shared" ref="AR20:AW20" si="9">AR7+AR8+AR9+AR10+AR11+AR12+AR13+AR14+AR15</f>
        <v>0</v>
      </c>
      <c r="AS20" s="29">
        <f t="shared" si="9"/>
        <v>0</v>
      </c>
      <c r="AT20" s="29">
        <f t="shared" si="9"/>
        <v>0</v>
      </c>
      <c r="AU20" s="29">
        <f t="shared" si="9"/>
        <v>0</v>
      </c>
      <c r="AV20" s="29">
        <f t="shared" si="9"/>
        <v>0</v>
      </c>
      <c r="AW20" s="29">
        <f t="shared" si="9"/>
        <v>0</v>
      </c>
      <c r="AX20" s="29">
        <f>SUM(AX7:AX19)</f>
        <v>32</v>
      </c>
    </row>
    <row r="21" spans="1:50" ht="15.95" customHeight="1" thickTop="1" thickBot="1">
      <c r="A21" s="3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55"/>
      <c r="AM21" s="11"/>
    </row>
    <row r="22" spans="1:50" ht="15.95" customHeight="1" thickTop="1" thickBot="1">
      <c r="A22" s="31"/>
      <c r="B22" s="11">
        <f t="shared" ref="B22:F22" si="10">COUNTIF(B7:B21,"cr")+COUNTIF(B7:B21,"lég") +COUNTIF(B7:B21,"avi") +COUNTIF(B7:B21,"vian") +COUNTIF(B7:B21,"diet") +COUNTIF(B7:B21,"pf")+COUNTIF(B7:B21,"pf / self")</f>
        <v>0</v>
      </c>
      <c r="C22" s="11">
        <f t="shared" si="10"/>
        <v>0</v>
      </c>
      <c r="D22" s="11">
        <f t="shared" si="10"/>
        <v>0</v>
      </c>
      <c r="E22" s="11">
        <f t="shared" si="10"/>
        <v>0</v>
      </c>
      <c r="F22" s="11">
        <f t="shared" si="10"/>
        <v>0</v>
      </c>
      <c r="G22" s="11">
        <f>COUNTIF(G7:G21,"cr")+COUNTIF(G7:G21,"lég") +COUNTIF(G7:G21,"avi") +COUNTIF(G7:G21,"vian") +COUNTIF(G7:G21,"diet") +COUNTIF(G7:G21,"pf")+COUNTIF(G7:G21,"pf / self")</f>
        <v>0</v>
      </c>
      <c r="H22" s="11">
        <f t="shared" ref="H22:AM22" si="11">COUNTIF(H7:H21,"cr")+COUNTIF(H7:H21,"lég") +COUNTIF(H7:H21,"avi") +COUNTIF(H7:H21,"vian") +COUNTIF(H7:H21,"diet") +COUNTIF(H7:H21,"pf")+COUNTIF(H7:H21,"pf / self")</f>
        <v>0</v>
      </c>
      <c r="I22" s="11">
        <f t="shared" si="11"/>
        <v>0</v>
      </c>
      <c r="J22" s="11">
        <f t="shared" si="11"/>
        <v>0</v>
      </c>
      <c r="K22" s="11">
        <f t="shared" si="11"/>
        <v>0</v>
      </c>
      <c r="L22" s="11">
        <f t="shared" si="11"/>
        <v>0</v>
      </c>
      <c r="M22" s="11">
        <f t="shared" si="11"/>
        <v>0</v>
      </c>
      <c r="N22" s="11">
        <f t="shared" si="11"/>
        <v>0</v>
      </c>
      <c r="O22" s="11">
        <f t="shared" si="11"/>
        <v>0</v>
      </c>
      <c r="P22" s="11">
        <f t="shared" si="11"/>
        <v>0</v>
      </c>
      <c r="Q22" s="11">
        <f t="shared" si="11"/>
        <v>0</v>
      </c>
      <c r="R22" s="11">
        <f t="shared" si="11"/>
        <v>0</v>
      </c>
      <c r="S22" s="11">
        <f t="shared" si="11"/>
        <v>0</v>
      </c>
      <c r="T22" s="11">
        <f t="shared" si="11"/>
        <v>0</v>
      </c>
      <c r="U22" s="11">
        <f t="shared" si="11"/>
        <v>0</v>
      </c>
      <c r="V22" s="11">
        <f t="shared" si="11"/>
        <v>0</v>
      </c>
      <c r="W22" s="11">
        <f t="shared" si="11"/>
        <v>0</v>
      </c>
      <c r="X22" s="11">
        <f t="shared" si="11"/>
        <v>0</v>
      </c>
      <c r="Y22" s="11">
        <f t="shared" si="11"/>
        <v>0</v>
      </c>
      <c r="Z22" s="11">
        <f t="shared" si="11"/>
        <v>0</v>
      </c>
      <c r="AA22" s="11">
        <f t="shared" si="11"/>
        <v>0</v>
      </c>
      <c r="AB22" s="11">
        <f t="shared" si="11"/>
        <v>0</v>
      </c>
      <c r="AC22" s="11">
        <f t="shared" si="11"/>
        <v>0</v>
      </c>
      <c r="AD22" s="11">
        <f t="shared" si="11"/>
        <v>0</v>
      </c>
      <c r="AE22" s="11">
        <f t="shared" si="11"/>
        <v>0</v>
      </c>
      <c r="AF22" s="11">
        <f t="shared" si="11"/>
        <v>0</v>
      </c>
      <c r="AG22" s="11">
        <f t="shared" si="11"/>
        <v>0</v>
      </c>
      <c r="AH22" s="11">
        <f>COUNTIF(AH7:AH21,"cr")+COUNTIF(AH7:AH21,"lég") +COUNTIF(AH7:AH21,"avi") +COUNTIF(AH7:AH21,"vian") +COUNTIF(AH7:AH21,"diet") +COUNTIF(AH7:AH21,"pf")+COUNTIF(AH7:AH21,"pf / self")</f>
        <v>0</v>
      </c>
      <c r="AI22" s="11">
        <f>COUNTIF(AI7:AI21,"cr")+COUNTIF(AI7:AI21,"lég") +COUNTIF(AI7:AI21,"avi") +COUNTIF(AI7:AI21,"vian") +COUNTIF(AI7:AI21,"diet") +COUNTIF(AI7:AI21,"pf")+COUNTIF(AI7:AI21,"pf / self")</f>
        <v>0</v>
      </c>
      <c r="AJ22" s="11">
        <f>COUNTIF(AJ7:AJ21,"cr")+COUNTIF(AJ7:AJ21,"lég") +COUNTIF(AJ7:AJ21,"avi") +COUNTIF(AJ7:AJ21,"vian") +COUNTIF(AJ7:AJ21,"diet") +COUNTIF(AJ7:AJ21,"pf")+COUNTIF(AJ7:AJ21,"pf / self")</f>
        <v>0</v>
      </c>
      <c r="AK22" s="11">
        <f t="shared" si="11"/>
        <v>0</v>
      </c>
      <c r="AL22" s="55">
        <f t="shared" si="11"/>
        <v>0</v>
      </c>
      <c r="AM22" s="11">
        <f t="shared" si="11"/>
        <v>0</v>
      </c>
    </row>
    <row r="23" spans="1:50" ht="15.95" customHeight="1" thickTop="1" thickBot="1">
      <c r="A23" s="32" t="s">
        <v>31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33"/>
      <c r="AH23" s="33"/>
      <c r="AI23" s="33"/>
      <c r="AJ23" s="33"/>
      <c r="AK23" s="11"/>
      <c r="AL23" s="55"/>
      <c r="AM23" s="11"/>
    </row>
    <row r="24" spans="1:50" ht="15.95" customHeight="1" thickTop="1" thickBot="1">
      <c r="A24" s="34" t="s">
        <v>32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6"/>
      <c r="AH24" s="36"/>
      <c r="AI24" s="36"/>
      <c r="AJ24" s="35"/>
      <c r="AK24" s="35"/>
      <c r="AL24" s="35"/>
      <c r="AM24" s="35"/>
    </row>
    <row r="25" spans="1:50" ht="15.95" customHeight="1" thickTop="1" thickBot="1">
      <c r="A25" s="34" t="s">
        <v>33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39"/>
      <c r="AH25" s="39"/>
      <c r="AI25" s="39"/>
      <c r="AJ25" s="39"/>
      <c r="AK25" s="38"/>
      <c r="AL25" s="37"/>
      <c r="AM25" s="37"/>
    </row>
    <row r="26" spans="1:50" ht="15.95" customHeight="1" thickTop="1" thickBot="1">
      <c r="A26" s="40" t="s">
        <v>34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</row>
    <row r="27" spans="1:50" ht="15.95" customHeight="1" thickTop="1" thickBot="1">
      <c r="A27" s="40" t="s">
        <v>35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2"/>
      <c r="AH27" s="42"/>
      <c r="AI27" s="42"/>
      <c r="AJ27" s="42"/>
      <c r="AK27" s="41"/>
      <c r="AL27" s="41"/>
      <c r="AM27" s="41"/>
      <c r="AQ27" s="70"/>
    </row>
    <row r="28" spans="1:50" ht="15.95" customHeight="1" thickTop="1" thickBot="1">
      <c r="A28" s="40" t="s">
        <v>36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</row>
    <row r="29" spans="1:50" ht="15.95" customHeight="1" thickTop="1" thickBot="1">
      <c r="A29" s="40" t="s">
        <v>37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1"/>
      <c r="AH29" s="41"/>
      <c r="AI29" s="41"/>
      <c r="AJ29" s="41"/>
      <c r="AK29" s="42"/>
      <c r="AL29" s="42"/>
      <c r="AM29" s="42"/>
    </row>
    <row r="30" spans="1:50" ht="15.95" customHeight="1" thickTop="1" thickBot="1">
      <c r="A30" s="40" t="s">
        <v>38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</row>
    <row r="31" spans="1:50" ht="15.95" customHeight="1" thickTop="1" thickBot="1">
      <c r="A31" s="40" t="s">
        <v>39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</row>
    <row r="32" spans="1:50" ht="15.95" customHeight="1" thickTop="1" thickBot="1">
      <c r="A32" s="40" t="s">
        <v>40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</row>
    <row r="33" spans="1:50" ht="15.95" customHeight="1" thickTop="1" thickBot="1">
      <c r="A33" s="40" t="s">
        <v>41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</row>
    <row r="34" spans="1:50" ht="15.95" customHeight="1" thickTop="1" thickBot="1">
      <c r="A34" s="40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</row>
    <row r="35" spans="1:50" ht="15.75" thickTop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J35" s="5"/>
      <c r="AK35" s="5"/>
      <c r="AL35" s="5"/>
      <c r="AM35" s="5"/>
    </row>
    <row r="36" spans="1:50" ht="21">
      <c r="A36" s="5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J36" s="43"/>
      <c r="AK36" s="43"/>
      <c r="AL36" s="43"/>
      <c r="AM36" s="43"/>
    </row>
    <row r="37" spans="1:50" ht="16.5">
      <c r="A37" s="5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J37" s="44"/>
      <c r="AK37" s="44"/>
      <c r="AL37" s="44"/>
      <c r="AM37" s="44"/>
    </row>
    <row r="38" spans="1:50" ht="16.5">
      <c r="A38" s="5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J38" s="44"/>
      <c r="AK38" s="44"/>
      <c r="AL38" s="44"/>
      <c r="AM38" s="44"/>
    </row>
    <row r="39" spans="1:50" ht="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J39" s="5"/>
      <c r="AK39" s="5"/>
      <c r="AL39" s="5"/>
      <c r="AM39" s="5"/>
    </row>
    <row r="40" spans="1:50" s="45" customFormat="1" ht="15.95" customHeight="1">
      <c r="A40" s="43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J40" s="5"/>
      <c r="AK40" s="5"/>
      <c r="AL40" s="5"/>
      <c r="AM40" s="5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1:50" ht="15.95" customHeight="1">
      <c r="A41" s="4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J41" s="5"/>
      <c r="AK41" s="5"/>
      <c r="AL41" s="5"/>
      <c r="AM41" s="5"/>
      <c r="AN41" s="45"/>
      <c r="AO41" s="45"/>
      <c r="AP41" s="45"/>
    </row>
    <row r="42" spans="1:50" ht="15.95" customHeight="1">
      <c r="A42" s="44"/>
      <c r="AQ42" s="45"/>
      <c r="AX42" s="45"/>
    </row>
    <row r="43" spans="1:50" ht="18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J43" s="5"/>
      <c r="AK43" s="5"/>
      <c r="AL43" s="5"/>
      <c r="AM43" s="5"/>
      <c r="AR43" s="45"/>
      <c r="AS43" s="45"/>
      <c r="AT43" s="45"/>
      <c r="AU43" s="45"/>
      <c r="AV43" s="45"/>
      <c r="AW43" s="45"/>
    </row>
    <row r="44" spans="1:50" ht="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J44" s="5"/>
      <c r="AK44" s="5"/>
      <c r="AL44" s="5"/>
      <c r="AM44" s="5"/>
    </row>
    <row r="45" spans="1:50" ht="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J45" s="5"/>
      <c r="AK45" s="5"/>
      <c r="AL45" s="5"/>
      <c r="AM45" s="5"/>
    </row>
    <row r="46" spans="1:50" ht="1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J46" s="5"/>
      <c r="AK46" s="5"/>
      <c r="AL46" s="5"/>
      <c r="AM46" s="5"/>
    </row>
    <row r="47" spans="1:50" ht="1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J47" s="5"/>
      <c r="AK47" s="5"/>
      <c r="AL47" s="5"/>
      <c r="AM47" s="5"/>
    </row>
    <row r="48" spans="1:50" ht="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J48" s="5"/>
      <c r="AK48" s="5"/>
      <c r="AL48" s="5"/>
      <c r="AM48" s="5"/>
    </row>
    <row r="49" spans="1:39" ht="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J49" s="5"/>
      <c r="AK49" s="5"/>
      <c r="AL49" s="5"/>
      <c r="AM49" s="5"/>
    </row>
    <row r="50" spans="1:39" ht="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J50" s="5"/>
      <c r="AK50" s="5"/>
      <c r="AL50" s="5"/>
      <c r="AM50" s="5"/>
    </row>
    <row r="51" spans="1:39" ht="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J51" s="5"/>
      <c r="AK51" s="5"/>
      <c r="AL51" s="5"/>
      <c r="AM51" s="5"/>
    </row>
    <row r="52" spans="1:39" ht="1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J52" s="5"/>
      <c r="AK52" s="5"/>
      <c r="AL52" s="5"/>
      <c r="AM52" s="5"/>
    </row>
    <row r="53" spans="1:39" ht="1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J53" s="5"/>
      <c r="AK53" s="5"/>
      <c r="AL53" s="5"/>
      <c r="AM53" s="5"/>
    </row>
    <row r="54" spans="1:39" ht="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J54" s="5"/>
      <c r="AK54" s="5"/>
      <c r="AL54" s="5"/>
      <c r="AM54" s="5"/>
    </row>
    <row r="55" spans="1:39" ht="1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J55" s="5"/>
      <c r="AK55" s="5"/>
      <c r="AL55" s="5"/>
      <c r="AM55" s="5"/>
    </row>
    <row r="56" spans="1:39" ht="15">
      <c r="A56" s="5"/>
    </row>
    <row r="57" spans="1:39" ht="15">
      <c r="A57" s="5"/>
    </row>
    <row r="58" spans="1:39" ht="15">
      <c r="A58" s="5"/>
    </row>
    <row r="59" spans="1:39" ht="15">
      <c r="A59" s="5"/>
    </row>
  </sheetData>
  <mergeCells count="2">
    <mergeCell ref="O2:U2"/>
    <mergeCell ref="V2:AB2"/>
  </mergeCells>
  <conditionalFormatting sqref="B6:AM6">
    <cfRule type="cellIs" dxfId="3" priority="1" operator="equal">
      <formula>"S"</formula>
    </cfRule>
    <cfRule type="cellIs" dxfId="2" priority="2" operator="equal">
      <formula>"D"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3"/>
  <dimension ref="A1:AX59"/>
  <sheetViews>
    <sheetView showZeros="0" tabSelected="1" workbookViewId="0">
      <pane xSplit="1" ySplit="4" topLeftCell="B5" activePane="bottomRight" state="frozen"/>
      <selection activeCell="AP27" sqref="AP27"/>
      <selection pane="topRight" activeCell="AP27" sqref="AP27"/>
      <selection pane="bottomLeft" activeCell="AP27" sqref="AP27"/>
      <selection pane="bottomRight" activeCell="I21" sqref="I21"/>
    </sheetView>
  </sheetViews>
  <sheetFormatPr baseColWidth="10" defaultRowHeight="12.75"/>
  <cols>
    <col min="1" max="1" width="21.42578125" style="2" customWidth="1"/>
    <col min="2" max="2" width="4" style="2" customWidth="1"/>
    <col min="3" max="5" width="3.5703125" style="2" customWidth="1"/>
    <col min="6" max="6" width="4.5703125" style="2" customWidth="1"/>
    <col min="7" max="7" width="5.5703125" style="2" customWidth="1"/>
    <col min="8" max="32" width="4" style="2" customWidth="1"/>
    <col min="33" max="35" width="4.7109375" style="2" customWidth="1"/>
    <col min="36" max="38" width="4" style="2" customWidth="1"/>
    <col min="39" max="39" width="4" style="2" hidden="1" customWidth="1"/>
    <col min="40" max="40" width="11.42578125" style="2"/>
    <col min="41" max="41" width="4.140625" style="2" customWidth="1"/>
    <col min="42" max="42" width="5.85546875" style="2" customWidth="1"/>
    <col min="43" max="43" width="18.5703125" style="2" customWidth="1"/>
    <col min="44" max="44" width="4" style="2" customWidth="1"/>
    <col min="45" max="45" width="4.28515625" style="2" customWidth="1"/>
    <col min="46" max="46" width="3.85546875" style="2" customWidth="1"/>
    <col min="47" max="47" width="2.85546875" style="2" customWidth="1"/>
    <col min="48" max="48" width="4.28515625" style="2" customWidth="1"/>
    <col min="49" max="49" width="4.140625" style="2" customWidth="1"/>
    <col min="50" max="50" width="6.42578125" style="2" customWidth="1"/>
    <col min="51" max="16384" width="11.42578125" style="2"/>
  </cols>
  <sheetData>
    <row r="1" spans="1:50" ht="15.9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J1" s="1"/>
      <c r="AK1" s="1"/>
      <c r="AL1" s="1"/>
      <c r="AM1" s="1"/>
    </row>
    <row r="2" spans="1:50" ht="27.75" customHeight="1">
      <c r="A2" s="3" t="s">
        <v>0</v>
      </c>
      <c r="B2" s="4"/>
      <c r="C2" s="3"/>
      <c r="D2" s="3"/>
      <c r="E2" s="3"/>
      <c r="F2" s="3"/>
      <c r="G2" s="3"/>
      <c r="H2" s="4"/>
      <c r="I2" s="4"/>
      <c r="J2" s="4"/>
      <c r="K2" s="4"/>
      <c r="L2" s="4"/>
      <c r="M2" s="4"/>
      <c r="N2" s="4"/>
      <c r="O2" s="72" t="s">
        <v>1</v>
      </c>
      <c r="P2" s="72"/>
      <c r="Q2" s="72"/>
      <c r="R2" s="72"/>
      <c r="S2" s="72"/>
      <c r="T2" s="72"/>
      <c r="U2" s="72"/>
      <c r="V2" s="73">
        <f>P5</f>
        <v>42005</v>
      </c>
      <c r="W2" s="73"/>
      <c r="X2" s="73"/>
      <c r="Y2" s="73"/>
      <c r="Z2" s="73"/>
      <c r="AA2" s="73"/>
      <c r="AB2" s="73"/>
      <c r="AC2" s="4"/>
      <c r="AD2" s="4"/>
      <c r="AE2" s="4"/>
      <c r="AF2" s="4"/>
      <c r="AJ2" s="4"/>
      <c r="AK2" s="4"/>
      <c r="AL2" s="4"/>
      <c r="AM2" s="4"/>
    </row>
    <row r="3" spans="1:50" ht="12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AC3" s="4"/>
      <c r="AD3" s="4"/>
      <c r="AE3" s="4"/>
      <c r="AF3" s="4"/>
      <c r="AJ3" s="4"/>
      <c r="AK3" s="4"/>
      <c r="AL3" s="4"/>
      <c r="AM3" s="4"/>
    </row>
    <row r="4" spans="1:50" ht="9.75" customHeight="1" thickBo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J4" s="5"/>
      <c r="AK4" s="5"/>
      <c r="AL4" s="5"/>
      <c r="AM4" s="5"/>
    </row>
    <row r="5" spans="1:50" ht="18" thickTop="1" thickBot="1">
      <c r="A5" s="6" t="s">
        <v>2</v>
      </c>
      <c r="B5" s="71">
        <v>41991</v>
      </c>
      <c r="C5" s="7">
        <f>B5+1</f>
        <v>41992</v>
      </c>
      <c r="D5" s="7">
        <f t="shared" ref="D5:AM5" si="0">C5+1</f>
        <v>41993</v>
      </c>
      <c r="E5" s="7">
        <f t="shared" si="0"/>
        <v>41994</v>
      </c>
      <c r="F5" s="7">
        <f t="shared" si="0"/>
        <v>41995</v>
      </c>
      <c r="G5" s="7">
        <f t="shared" si="0"/>
        <v>41996</v>
      </c>
      <c r="H5" s="7">
        <f t="shared" si="0"/>
        <v>41997</v>
      </c>
      <c r="I5" s="7">
        <f t="shared" si="0"/>
        <v>41998</v>
      </c>
      <c r="J5" s="7">
        <f t="shared" si="0"/>
        <v>41999</v>
      </c>
      <c r="K5" s="7">
        <f t="shared" si="0"/>
        <v>42000</v>
      </c>
      <c r="L5" s="7">
        <f t="shared" si="0"/>
        <v>42001</v>
      </c>
      <c r="M5" s="7">
        <f t="shared" si="0"/>
        <v>42002</v>
      </c>
      <c r="N5" s="7">
        <f t="shared" si="0"/>
        <v>42003</v>
      </c>
      <c r="O5" s="7">
        <f t="shared" si="0"/>
        <v>42004</v>
      </c>
      <c r="P5" s="7">
        <f t="shared" si="0"/>
        <v>42005</v>
      </c>
      <c r="Q5" s="7">
        <f t="shared" si="0"/>
        <v>42006</v>
      </c>
      <c r="R5" s="7">
        <f t="shared" si="0"/>
        <v>42007</v>
      </c>
      <c r="S5" s="7">
        <f t="shared" si="0"/>
        <v>42008</v>
      </c>
      <c r="T5" s="7">
        <f t="shared" si="0"/>
        <v>42009</v>
      </c>
      <c r="U5" s="7">
        <f t="shared" si="0"/>
        <v>42010</v>
      </c>
      <c r="V5" s="7">
        <f t="shared" si="0"/>
        <v>42011</v>
      </c>
      <c r="W5" s="7">
        <f t="shared" si="0"/>
        <v>42012</v>
      </c>
      <c r="X5" s="7">
        <f t="shared" si="0"/>
        <v>42013</v>
      </c>
      <c r="Y5" s="7">
        <f t="shared" si="0"/>
        <v>42014</v>
      </c>
      <c r="Z5" s="7">
        <f t="shared" si="0"/>
        <v>42015</v>
      </c>
      <c r="AA5" s="7">
        <f t="shared" si="0"/>
        <v>42016</v>
      </c>
      <c r="AB5" s="7">
        <f t="shared" si="0"/>
        <v>42017</v>
      </c>
      <c r="AC5" s="7">
        <f t="shared" si="0"/>
        <v>42018</v>
      </c>
      <c r="AD5" s="7">
        <f t="shared" si="0"/>
        <v>42019</v>
      </c>
      <c r="AE5" s="7">
        <f t="shared" si="0"/>
        <v>42020</v>
      </c>
      <c r="AF5" s="7">
        <f t="shared" si="0"/>
        <v>42021</v>
      </c>
      <c r="AG5" s="7">
        <f t="shared" si="0"/>
        <v>42022</v>
      </c>
      <c r="AH5" s="7">
        <f t="shared" si="0"/>
        <v>42023</v>
      </c>
      <c r="AI5" s="7">
        <f t="shared" si="0"/>
        <v>42024</v>
      </c>
      <c r="AJ5" s="7">
        <f t="shared" si="0"/>
        <v>42025</v>
      </c>
      <c r="AK5" s="7">
        <f t="shared" si="0"/>
        <v>42026</v>
      </c>
      <c r="AL5" s="7">
        <f t="shared" si="0"/>
        <v>42027</v>
      </c>
      <c r="AM5" s="7">
        <f t="shared" si="0"/>
        <v>42028</v>
      </c>
    </row>
    <row r="6" spans="1:50" ht="18" thickTop="1" thickBot="1">
      <c r="A6" s="8"/>
      <c r="B6" s="9" t="str">
        <f>INDEX({"L";"M";"M";"J";"V";"S";"D"},WEEKDAY(B5,2),1)</f>
        <v>J</v>
      </c>
      <c r="C6" s="9" t="str">
        <f>INDEX({"L";"M";"M";"J";"V";"S";"D"},WEEKDAY(C5,2),1)</f>
        <v>V</v>
      </c>
      <c r="D6" s="9" t="str">
        <f>INDEX({"L";"M";"M";"J";"V";"S";"D"},WEEKDAY(D5,2),1)</f>
        <v>S</v>
      </c>
      <c r="E6" s="9" t="str">
        <f>INDEX({"L";"M";"M";"J";"V";"S";"D"},WEEKDAY(E5,2),1)</f>
        <v>D</v>
      </c>
      <c r="F6" s="9" t="str">
        <f>INDEX({"L";"M";"M";"J";"V";"S";"D"},WEEKDAY(F5,2),1)</f>
        <v>L</v>
      </c>
      <c r="G6" s="9" t="str">
        <f>INDEX({"L";"M";"M";"J";"V";"S";"D"},WEEKDAY(G5,2),1)</f>
        <v>M</v>
      </c>
      <c r="H6" s="9" t="str">
        <f>INDEX({"L";"M";"M";"J";"V";"S";"D"},WEEKDAY(H5,2),1)</f>
        <v>M</v>
      </c>
      <c r="I6" s="9" t="str">
        <f>INDEX({"L";"M";"M";"J";"V";"S";"D"},WEEKDAY(I5,2),1)</f>
        <v>J</v>
      </c>
      <c r="J6" s="9" t="str">
        <f>INDEX({"L";"M";"M";"J";"V";"S";"D"},WEEKDAY(J5,2),1)</f>
        <v>V</v>
      </c>
      <c r="K6" s="9" t="str">
        <f>INDEX({"L";"M";"M";"J";"V";"S";"D"},WEEKDAY(K5,2),1)</f>
        <v>S</v>
      </c>
      <c r="L6" s="9" t="str">
        <f>INDEX({"L";"M";"M";"J";"V";"S";"D"},WEEKDAY(L5,2),1)</f>
        <v>D</v>
      </c>
      <c r="M6" s="9" t="str">
        <f>INDEX({"L";"M";"M";"J";"V";"S";"D"},WEEKDAY(M5,2),1)</f>
        <v>L</v>
      </c>
      <c r="N6" s="9" t="str">
        <f>INDEX({"L";"M";"M";"J";"V";"S";"D"},WEEKDAY(N5,2),1)</f>
        <v>M</v>
      </c>
      <c r="O6" s="9" t="str">
        <f>INDEX({"L";"M";"M";"J";"V";"S";"D"},WEEKDAY(O5,2),1)</f>
        <v>M</v>
      </c>
      <c r="P6" s="9" t="str">
        <f>INDEX({"L";"M";"M";"J";"V";"S";"D"},WEEKDAY(P5,2),1)</f>
        <v>J</v>
      </c>
      <c r="Q6" s="9" t="str">
        <f>INDEX({"L";"M";"M";"J";"V";"S";"D"},WEEKDAY(Q5,2),1)</f>
        <v>V</v>
      </c>
      <c r="R6" s="9" t="str">
        <f>INDEX({"L";"M";"M";"J";"V";"S";"D"},WEEKDAY(R5,2),1)</f>
        <v>S</v>
      </c>
      <c r="S6" s="9" t="str">
        <f>INDEX({"L";"M";"M";"J";"V";"S";"D"},WEEKDAY(S5,2),1)</f>
        <v>D</v>
      </c>
      <c r="T6" s="9" t="str">
        <f>INDEX({"L";"M";"M";"J";"V";"S";"D"},WEEKDAY(T5,2),1)</f>
        <v>L</v>
      </c>
      <c r="U6" s="9" t="str">
        <f>INDEX({"L";"M";"M";"J";"V";"S";"D"},WEEKDAY(U5,2),1)</f>
        <v>M</v>
      </c>
      <c r="V6" s="9" t="str">
        <f>INDEX({"L";"M";"M";"J";"V";"S";"D"},WEEKDAY(V5,2),1)</f>
        <v>M</v>
      </c>
      <c r="W6" s="9" t="str">
        <f>INDEX({"L";"M";"M";"J";"V";"S";"D"},WEEKDAY(W5,2),1)</f>
        <v>J</v>
      </c>
      <c r="X6" s="9" t="str">
        <f>INDEX({"L";"M";"M";"J";"V";"S";"D"},WEEKDAY(X5,2),1)</f>
        <v>V</v>
      </c>
      <c r="Y6" s="9" t="str">
        <f>INDEX({"L";"M";"M";"J";"V";"S";"D"},WEEKDAY(Y5,2),1)</f>
        <v>S</v>
      </c>
      <c r="Z6" s="9" t="str">
        <f>INDEX({"L";"M";"M";"J";"V";"S";"D"},WEEKDAY(Z5,2),1)</f>
        <v>D</v>
      </c>
      <c r="AA6" s="9" t="str">
        <f>INDEX({"L";"M";"M";"J";"V";"S";"D"},WEEKDAY(AA5,2),1)</f>
        <v>L</v>
      </c>
      <c r="AB6" s="9" t="str">
        <f>INDEX({"L";"M";"M";"J";"V";"S";"D"},WEEKDAY(AB5,2),1)</f>
        <v>M</v>
      </c>
      <c r="AC6" s="9" t="str">
        <f>INDEX({"L";"M";"M";"J";"V";"S";"D"},WEEKDAY(AC5,2),1)</f>
        <v>M</v>
      </c>
      <c r="AD6" s="9" t="str">
        <f>INDEX({"L";"M";"M";"J";"V";"S";"D"},WEEKDAY(AD5,2),1)</f>
        <v>J</v>
      </c>
      <c r="AE6" s="9" t="str">
        <f>INDEX({"L";"M";"M";"J";"V";"S";"D"},WEEKDAY(AE5,2),1)</f>
        <v>V</v>
      </c>
      <c r="AF6" s="9" t="str">
        <f>INDEX({"L";"M";"M";"J";"V";"S";"D"},WEEKDAY(AF5,2),1)</f>
        <v>S</v>
      </c>
      <c r="AG6" s="9" t="str">
        <f>INDEX({"L";"M";"M";"J";"V";"S";"D"},WEEKDAY(AG5,2),1)</f>
        <v>D</v>
      </c>
      <c r="AH6" s="9" t="str">
        <f>INDEX({"L";"M";"M";"J";"V";"S";"D"},WEEKDAY(AH5,2),1)</f>
        <v>L</v>
      </c>
      <c r="AI6" s="9" t="str">
        <f>INDEX({"L";"M";"M";"J";"V";"S";"D"},WEEKDAY(AI5,2),1)</f>
        <v>M</v>
      </c>
      <c r="AJ6" s="9" t="str">
        <f>INDEX({"L";"M";"M";"J";"V";"S";"D"},WEEKDAY(AJ5,2),1)</f>
        <v>M</v>
      </c>
      <c r="AK6" s="9" t="str">
        <f>INDEX({"L";"M";"M";"J";"V";"S";"D"},WEEKDAY(AK5,2),1)</f>
        <v>J</v>
      </c>
      <c r="AL6" s="9" t="str">
        <f>INDEX({"L";"M";"M";"J";"V";"S";"D"},WEEKDAY(AL5,2),1)</f>
        <v>V</v>
      </c>
      <c r="AM6" s="9" t="str">
        <f>INDEX({"L";"M";"M";"J";"V";"S";"D"},WEEKDAY(AM5,2),1)</f>
        <v>S</v>
      </c>
      <c r="AN6" s="2" t="s">
        <v>3</v>
      </c>
      <c r="AO6" s="2" t="s">
        <v>4</v>
      </c>
      <c r="AP6" s="2" t="s">
        <v>5</v>
      </c>
      <c r="AR6" s="46" t="s">
        <v>42</v>
      </c>
      <c r="AS6" s="47" t="s">
        <v>43</v>
      </c>
      <c r="AT6" s="48" t="s">
        <v>44</v>
      </c>
      <c r="AU6" s="49" t="s">
        <v>19</v>
      </c>
      <c r="AV6" s="50" t="s">
        <v>45</v>
      </c>
      <c r="AW6" s="51" t="s">
        <v>46</v>
      </c>
      <c r="AX6" s="52" t="s">
        <v>6</v>
      </c>
    </row>
    <row r="7" spans="1:50" ht="15.95" customHeight="1" thickTop="1" thickBot="1">
      <c r="A7" s="10"/>
      <c r="B7" s="53"/>
      <c r="C7" s="54"/>
      <c r="D7" s="54"/>
      <c r="E7" s="54"/>
      <c r="F7" s="53"/>
      <c r="G7" s="5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53"/>
      <c r="T7" s="53"/>
      <c r="U7" s="53"/>
      <c r="V7" s="53"/>
      <c r="W7" s="53"/>
      <c r="X7" s="55"/>
      <c r="Y7" s="55"/>
      <c r="Z7" s="55"/>
      <c r="AA7" s="55"/>
      <c r="AB7" s="55"/>
      <c r="AC7" s="55"/>
      <c r="AD7" s="55"/>
      <c r="AE7" s="53"/>
      <c r="AF7" s="55"/>
      <c r="AG7" s="55"/>
      <c r="AH7" s="55"/>
      <c r="AI7" s="55"/>
      <c r="AJ7" s="55"/>
      <c r="AK7" s="55"/>
      <c r="AL7" s="55"/>
      <c r="AM7" s="11"/>
      <c r="AN7" s="56" t="s">
        <v>46</v>
      </c>
      <c r="AO7" s="2">
        <f>COUNTIF(F7:AI19,"cr")</f>
        <v>0</v>
      </c>
      <c r="AQ7" s="10">
        <f t="shared" ref="AQ7:AQ14" si="1">A7</f>
        <v>0</v>
      </c>
      <c r="AR7" s="2">
        <f t="shared" ref="AR7:AR19" si="2">COUNTIF(F7:AJ7,"avi")</f>
        <v>0</v>
      </c>
      <c r="AS7" s="2">
        <f t="shared" ref="AS7:AS19" si="3">COUNTIF(F7:AJ7,"lég")</f>
        <v>0</v>
      </c>
      <c r="AT7" s="2">
        <f t="shared" ref="AT7:AT19" si="4">COUNTIF(F7:AJ7,"vian")</f>
        <v>0</v>
      </c>
      <c r="AU7" s="2">
        <f t="shared" ref="AU7:AU15" si="5">COUNTIF(F7:AJ7,"pf")</f>
        <v>0</v>
      </c>
      <c r="AV7" s="2">
        <f t="shared" ref="AV7:AV19" si="6">COUNTIF(F7:AJ7,"diet")</f>
        <v>0</v>
      </c>
      <c r="AW7" s="2">
        <f t="shared" ref="AW7:AW19" si="7">COUNTIF(F7:AJ7,"cr")</f>
        <v>0</v>
      </c>
      <c r="AX7" s="2">
        <f t="shared" ref="AX7:AX19" si="8">COUNTIF(F7:AJ7,"RH")</f>
        <v>0</v>
      </c>
    </row>
    <row r="8" spans="1:50" ht="15.95" customHeight="1" thickTop="1" thickBot="1">
      <c r="A8" s="10"/>
      <c r="B8" s="53"/>
      <c r="C8" s="54"/>
      <c r="D8" s="54"/>
      <c r="E8" s="54"/>
      <c r="F8" s="53"/>
      <c r="G8" s="5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53"/>
      <c r="T8" s="53"/>
      <c r="U8" s="53"/>
      <c r="V8" s="53"/>
      <c r="W8" s="53"/>
      <c r="X8" s="13"/>
      <c r="Y8" s="53"/>
      <c r="Z8" s="55"/>
      <c r="AA8" s="55"/>
      <c r="AB8" s="55"/>
      <c r="AC8" s="55"/>
      <c r="AD8" s="55"/>
      <c r="AE8" s="53"/>
      <c r="AF8" s="55"/>
      <c r="AG8" s="55"/>
      <c r="AH8" s="55"/>
      <c r="AI8" s="55"/>
      <c r="AJ8" s="55"/>
      <c r="AK8" s="55"/>
      <c r="AL8" s="55"/>
      <c r="AM8" s="11"/>
      <c r="AN8" s="57" t="s">
        <v>42</v>
      </c>
      <c r="AO8" s="2">
        <f>COUNTIF(F7:AI19,"avi")</f>
        <v>0</v>
      </c>
      <c r="AQ8" s="10">
        <f t="shared" si="1"/>
        <v>0</v>
      </c>
      <c r="AR8" s="2">
        <f t="shared" si="2"/>
        <v>0</v>
      </c>
      <c r="AS8" s="2">
        <f t="shared" si="3"/>
        <v>0</v>
      </c>
      <c r="AT8" s="2">
        <f t="shared" si="4"/>
        <v>0</v>
      </c>
      <c r="AU8" s="2">
        <f t="shared" si="5"/>
        <v>0</v>
      </c>
      <c r="AV8" s="2">
        <f t="shared" si="6"/>
        <v>0</v>
      </c>
      <c r="AW8" s="2">
        <f t="shared" si="7"/>
        <v>0</v>
      </c>
      <c r="AX8" s="2">
        <f t="shared" si="8"/>
        <v>0</v>
      </c>
    </row>
    <row r="9" spans="1:50" ht="15.95" customHeight="1" thickTop="1" thickBot="1">
      <c r="A9" s="10"/>
      <c r="B9" s="53"/>
      <c r="C9" s="54"/>
      <c r="D9" s="54"/>
      <c r="E9" s="54"/>
      <c r="F9" s="53"/>
      <c r="G9" s="5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53"/>
      <c r="T9" s="53"/>
      <c r="U9" s="53"/>
      <c r="V9" s="53"/>
      <c r="W9" s="53"/>
      <c r="X9" s="13"/>
      <c r="Y9" s="53"/>
      <c r="Z9" s="55"/>
      <c r="AA9" s="55"/>
      <c r="AB9" s="55"/>
      <c r="AC9" s="55"/>
      <c r="AD9" s="55"/>
      <c r="AE9" s="53"/>
      <c r="AF9" s="55"/>
      <c r="AG9" s="55"/>
      <c r="AH9" s="55"/>
      <c r="AI9" s="55"/>
      <c r="AJ9" s="55"/>
      <c r="AK9" s="55"/>
      <c r="AL9" s="55"/>
      <c r="AM9" s="11"/>
      <c r="AN9" s="58" t="s">
        <v>44</v>
      </c>
      <c r="AO9" s="2">
        <f>COUNTIF($F$7:AJ19,"vian")</f>
        <v>0</v>
      </c>
      <c r="AQ9" s="10">
        <f t="shared" si="1"/>
        <v>0</v>
      </c>
      <c r="AR9" s="2">
        <f t="shared" si="2"/>
        <v>0</v>
      </c>
      <c r="AS9" s="2">
        <f t="shared" si="3"/>
        <v>0</v>
      </c>
      <c r="AT9" s="2">
        <f t="shared" si="4"/>
        <v>0</v>
      </c>
      <c r="AU9" s="2">
        <f t="shared" si="5"/>
        <v>0</v>
      </c>
      <c r="AV9" s="2">
        <f t="shared" si="6"/>
        <v>0</v>
      </c>
      <c r="AW9" s="2">
        <f t="shared" si="7"/>
        <v>0</v>
      </c>
      <c r="AX9" s="2">
        <f t="shared" si="8"/>
        <v>0</v>
      </c>
    </row>
    <row r="10" spans="1:50" ht="15.95" customHeight="1" thickTop="1" thickBot="1">
      <c r="A10" s="10"/>
      <c r="B10" s="13"/>
      <c r="C10" s="20"/>
      <c r="D10" s="20"/>
      <c r="E10" s="20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1"/>
      <c r="AL10" s="55"/>
      <c r="AM10" s="11"/>
      <c r="AN10" s="59" t="s">
        <v>14</v>
      </c>
      <c r="AO10" s="2">
        <f>COUNTIF($B$7:AL20,"rtt")</f>
        <v>0</v>
      </c>
      <c r="AQ10" s="10">
        <f t="shared" si="1"/>
        <v>0</v>
      </c>
      <c r="AR10" s="2">
        <f t="shared" si="2"/>
        <v>0</v>
      </c>
      <c r="AS10" s="2">
        <f t="shared" si="3"/>
        <v>0</v>
      </c>
      <c r="AT10" s="2">
        <f t="shared" si="4"/>
        <v>0</v>
      </c>
      <c r="AU10" s="2">
        <f t="shared" si="5"/>
        <v>0</v>
      </c>
      <c r="AV10" s="2">
        <f t="shared" si="6"/>
        <v>0</v>
      </c>
      <c r="AW10" s="2">
        <f t="shared" si="7"/>
        <v>0</v>
      </c>
      <c r="AX10" s="2">
        <f t="shared" si="8"/>
        <v>0</v>
      </c>
    </row>
    <row r="11" spans="1:50" ht="15.95" customHeight="1" thickTop="1" thickBot="1">
      <c r="A11" s="19"/>
      <c r="B11" s="13"/>
      <c r="C11" s="20"/>
      <c r="D11" s="20"/>
      <c r="E11" s="20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1"/>
      <c r="AL11" s="55"/>
      <c r="AM11" s="11"/>
      <c r="AN11" s="60" t="s">
        <v>45</v>
      </c>
      <c r="AO11" s="2">
        <f>COUNTIF($C$7:AG21,"diet")</f>
        <v>0</v>
      </c>
      <c r="AQ11" s="10">
        <f t="shared" si="1"/>
        <v>0</v>
      </c>
      <c r="AR11" s="2">
        <f t="shared" si="2"/>
        <v>0</v>
      </c>
      <c r="AS11" s="2">
        <f t="shared" si="3"/>
        <v>0</v>
      </c>
      <c r="AT11" s="2">
        <f t="shared" si="4"/>
        <v>0</v>
      </c>
      <c r="AU11" s="2">
        <f t="shared" si="5"/>
        <v>0</v>
      </c>
      <c r="AV11" s="2">
        <f t="shared" si="6"/>
        <v>0</v>
      </c>
      <c r="AW11" s="2">
        <f t="shared" si="7"/>
        <v>0</v>
      </c>
      <c r="AX11" s="2">
        <f t="shared" si="8"/>
        <v>0</v>
      </c>
    </row>
    <row r="12" spans="1:50" ht="15.95" customHeight="1" thickTop="1" thickBot="1">
      <c r="A12" s="10"/>
      <c r="B12" s="13"/>
      <c r="C12" s="20"/>
      <c r="D12" s="20"/>
      <c r="E12" s="20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61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1"/>
      <c r="AL12" s="55"/>
      <c r="AM12" s="11"/>
      <c r="AN12" s="62" t="s">
        <v>19</v>
      </c>
      <c r="AO12" s="2">
        <f>COUNTIF($C$7:AG22,"pf")</f>
        <v>0</v>
      </c>
      <c r="AQ12" s="10">
        <f t="shared" si="1"/>
        <v>0</v>
      </c>
      <c r="AR12" s="2">
        <f t="shared" si="2"/>
        <v>0</v>
      </c>
      <c r="AS12" s="2">
        <f t="shared" si="3"/>
        <v>0</v>
      </c>
      <c r="AT12" s="2">
        <f t="shared" si="4"/>
        <v>0</v>
      </c>
      <c r="AU12" s="2">
        <f t="shared" si="5"/>
        <v>0</v>
      </c>
      <c r="AV12" s="2">
        <f t="shared" si="6"/>
        <v>0</v>
      </c>
      <c r="AW12" s="2">
        <f t="shared" si="7"/>
        <v>0</v>
      </c>
      <c r="AX12" s="2">
        <f t="shared" si="8"/>
        <v>0</v>
      </c>
    </row>
    <row r="13" spans="1:50" ht="15.95" customHeight="1" thickTop="1" thickBot="1">
      <c r="A13" s="10"/>
      <c r="B13" s="13"/>
      <c r="C13" s="20"/>
      <c r="D13" s="20"/>
      <c r="E13" s="20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1"/>
      <c r="Y13" s="11"/>
      <c r="Z13" s="13"/>
      <c r="AA13" s="11"/>
      <c r="AB13" s="11"/>
      <c r="AC13" s="13"/>
      <c r="AD13" s="11"/>
      <c r="AE13" s="13"/>
      <c r="AF13" s="11"/>
      <c r="AG13" s="11"/>
      <c r="AH13" s="11"/>
      <c r="AI13" s="11"/>
      <c r="AJ13" s="11"/>
      <c r="AK13" s="11"/>
      <c r="AL13" s="55"/>
      <c r="AM13" s="11"/>
      <c r="AN13" s="63" t="s">
        <v>21</v>
      </c>
      <c r="AO13" s="2">
        <f>COUNTIF($C$7:AG23,"am")</f>
        <v>0</v>
      </c>
      <c r="AQ13" s="10">
        <f t="shared" si="1"/>
        <v>0</v>
      </c>
      <c r="AR13" s="2">
        <f t="shared" si="2"/>
        <v>0</v>
      </c>
      <c r="AS13" s="2">
        <f t="shared" si="3"/>
        <v>0</v>
      </c>
      <c r="AT13" s="2">
        <f t="shared" si="4"/>
        <v>0</v>
      </c>
      <c r="AU13" s="2">
        <f t="shared" si="5"/>
        <v>0</v>
      </c>
      <c r="AV13" s="2">
        <f t="shared" si="6"/>
        <v>0</v>
      </c>
      <c r="AW13" s="2">
        <f t="shared" si="7"/>
        <v>0</v>
      </c>
      <c r="AX13" s="2">
        <f t="shared" si="8"/>
        <v>0</v>
      </c>
    </row>
    <row r="14" spans="1:50" ht="15.95" customHeight="1" thickTop="1" thickBot="1">
      <c r="A14" s="10"/>
      <c r="B14" s="13"/>
      <c r="C14" s="20"/>
      <c r="D14" s="20"/>
      <c r="E14" s="20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1"/>
      <c r="Y14" s="11"/>
      <c r="Z14" s="11"/>
      <c r="AA14" s="11"/>
      <c r="AB14" s="11"/>
      <c r="AC14" s="11"/>
      <c r="AD14" s="11"/>
      <c r="AE14" s="13"/>
      <c r="AF14" s="11"/>
      <c r="AG14" s="11"/>
      <c r="AH14" s="11"/>
      <c r="AI14" s="11"/>
      <c r="AJ14" s="11"/>
      <c r="AK14" s="11"/>
      <c r="AL14" s="55"/>
      <c r="AM14" s="11"/>
      <c r="AN14" s="64" t="s">
        <v>23</v>
      </c>
      <c r="AO14" s="2">
        <f>COUNTIF($C$7:AG24,"xxx")</f>
        <v>0</v>
      </c>
      <c r="AQ14" s="10">
        <f t="shared" si="1"/>
        <v>0</v>
      </c>
      <c r="AR14" s="2">
        <f t="shared" si="2"/>
        <v>0</v>
      </c>
      <c r="AS14" s="2">
        <f t="shared" si="3"/>
        <v>0</v>
      </c>
      <c r="AT14" s="2">
        <f t="shared" si="4"/>
        <v>0</v>
      </c>
      <c r="AU14" s="2">
        <f t="shared" si="5"/>
        <v>0</v>
      </c>
      <c r="AV14" s="2">
        <f t="shared" si="6"/>
        <v>0</v>
      </c>
      <c r="AW14" s="2">
        <f t="shared" si="7"/>
        <v>0</v>
      </c>
      <c r="AX14" s="2">
        <f t="shared" si="8"/>
        <v>0</v>
      </c>
    </row>
    <row r="15" spans="1:50" ht="15.95" customHeight="1" thickTop="1" thickBot="1">
      <c r="A15" s="10"/>
      <c r="B15" s="65" t="s">
        <v>6</v>
      </c>
      <c r="C15" s="66" t="s">
        <v>6</v>
      </c>
      <c r="D15" s="20"/>
      <c r="E15" s="20"/>
      <c r="F15" s="11"/>
      <c r="G15" s="11"/>
      <c r="H15" s="13"/>
      <c r="I15" s="65" t="s">
        <v>6</v>
      </c>
      <c r="J15" s="65"/>
      <c r="K15" s="13"/>
      <c r="L15" s="13"/>
      <c r="M15" s="13"/>
      <c r="N15" s="13"/>
      <c r="O15" s="13"/>
      <c r="P15" s="65"/>
      <c r="Q15" s="65"/>
      <c r="R15" s="13"/>
      <c r="S15" s="13"/>
      <c r="T15" s="13"/>
      <c r="U15" s="13"/>
      <c r="V15" s="13"/>
      <c r="W15" s="65"/>
      <c r="X15" s="65"/>
      <c r="Y15" s="13"/>
      <c r="Z15" s="13"/>
      <c r="AA15" s="13"/>
      <c r="AB15" s="13"/>
      <c r="AC15" s="13"/>
      <c r="AD15" s="65" t="s">
        <v>6</v>
      </c>
      <c r="AE15" s="65" t="s">
        <v>6</v>
      </c>
      <c r="AF15" s="13"/>
      <c r="AG15" s="13"/>
      <c r="AH15" s="13"/>
      <c r="AI15" s="13"/>
      <c r="AJ15" s="13"/>
      <c r="AK15" s="65" t="s">
        <v>6</v>
      </c>
      <c r="AL15" s="65" t="s">
        <v>6</v>
      </c>
      <c r="AM15" s="11"/>
      <c r="AN15" s="65" t="s">
        <v>6</v>
      </c>
      <c r="AO15" s="2">
        <f>COUNTIF($F$7:AJ19,"rh")</f>
        <v>12</v>
      </c>
      <c r="AQ15" s="15">
        <f>A15</f>
        <v>0</v>
      </c>
      <c r="AR15" s="2">
        <f t="shared" si="2"/>
        <v>0</v>
      </c>
      <c r="AS15" s="2">
        <f t="shared" si="3"/>
        <v>0</v>
      </c>
      <c r="AT15" s="2">
        <f t="shared" si="4"/>
        <v>0</v>
      </c>
      <c r="AU15" s="2">
        <f t="shared" si="5"/>
        <v>0</v>
      </c>
      <c r="AV15" s="2">
        <f t="shared" si="6"/>
        <v>0</v>
      </c>
      <c r="AW15" s="2">
        <f t="shared" si="7"/>
        <v>0</v>
      </c>
      <c r="AX15" s="2">
        <f t="shared" si="8"/>
        <v>3</v>
      </c>
    </row>
    <row r="16" spans="1:50" ht="15.95" customHeight="1" thickTop="1" thickBot="1">
      <c r="A16" s="10"/>
      <c r="B16" s="65" t="s">
        <v>6</v>
      </c>
      <c r="C16" s="66" t="s">
        <v>6</v>
      </c>
      <c r="D16" s="20"/>
      <c r="E16" s="20"/>
      <c r="F16" s="11"/>
      <c r="G16" s="11"/>
      <c r="H16" s="13"/>
      <c r="I16" s="65" t="s">
        <v>6</v>
      </c>
      <c r="J16" s="65"/>
      <c r="K16" s="13"/>
      <c r="L16" s="13"/>
      <c r="M16" s="13"/>
      <c r="N16" s="13"/>
      <c r="O16" s="13"/>
      <c r="P16" s="65"/>
      <c r="Q16" s="65"/>
      <c r="R16" s="13"/>
      <c r="S16" s="13"/>
      <c r="T16" s="13"/>
      <c r="U16" s="13"/>
      <c r="V16" s="13"/>
      <c r="W16" s="65"/>
      <c r="X16" s="65"/>
      <c r="Y16" s="13"/>
      <c r="Z16" s="13"/>
      <c r="AA16" s="13"/>
      <c r="AB16" s="13"/>
      <c r="AC16" s="13"/>
      <c r="AD16" s="65" t="s">
        <v>6</v>
      </c>
      <c r="AE16" s="65" t="s">
        <v>6</v>
      </c>
      <c r="AF16" s="13"/>
      <c r="AG16" s="13"/>
      <c r="AH16" s="13"/>
      <c r="AI16" s="13"/>
      <c r="AJ16" s="13"/>
      <c r="AK16" s="65" t="s">
        <v>6</v>
      </c>
      <c r="AL16" s="67" t="s">
        <v>6</v>
      </c>
      <c r="AM16" s="27"/>
      <c r="AN16" s="68" t="s">
        <v>12</v>
      </c>
      <c r="AO16" s="2">
        <f>COUNTIF($C$7:AG26,"tp")</f>
        <v>0</v>
      </c>
      <c r="AQ16" s="10">
        <f t="shared" ref="AQ16:AQ19" si="9">A16</f>
        <v>0</v>
      </c>
      <c r="AR16" s="2">
        <f t="shared" si="2"/>
        <v>0</v>
      </c>
      <c r="AS16" s="2">
        <f t="shared" si="3"/>
        <v>0</v>
      </c>
      <c r="AT16" s="2">
        <f t="shared" si="4"/>
        <v>0</v>
      </c>
      <c r="AU16" s="2">
        <f>COUNTIF(F16:AJ16,"pf")+COUNTIF(F16:AJ16,"pf / self")</f>
        <v>0</v>
      </c>
      <c r="AV16" s="2">
        <f t="shared" si="6"/>
        <v>0</v>
      </c>
      <c r="AW16" s="2">
        <f t="shared" si="7"/>
        <v>0</v>
      </c>
      <c r="AX16" s="2">
        <f t="shared" si="8"/>
        <v>3</v>
      </c>
    </row>
    <row r="17" spans="1:50" ht="15.95" customHeight="1" thickTop="1" thickBot="1">
      <c r="A17" s="10"/>
      <c r="B17" s="65" t="s">
        <v>6</v>
      </c>
      <c r="C17" s="66" t="s">
        <v>6</v>
      </c>
      <c r="D17" s="20"/>
      <c r="E17" s="20"/>
      <c r="F17" s="11"/>
      <c r="G17" s="11"/>
      <c r="H17" s="13"/>
      <c r="I17" s="65" t="s">
        <v>6</v>
      </c>
      <c r="J17" s="65"/>
      <c r="K17" s="11"/>
      <c r="L17" s="11"/>
      <c r="M17" s="11"/>
      <c r="N17" s="11"/>
      <c r="O17" s="13"/>
      <c r="P17" s="65"/>
      <c r="Q17" s="65"/>
      <c r="R17" s="11"/>
      <c r="S17" s="11"/>
      <c r="T17" s="11"/>
      <c r="U17" s="11"/>
      <c r="V17" s="13"/>
      <c r="W17" s="65"/>
      <c r="X17" s="65"/>
      <c r="Y17" s="11"/>
      <c r="Z17" s="11"/>
      <c r="AA17" s="11"/>
      <c r="AB17" s="11"/>
      <c r="AC17" s="13"/>
      <c r="AD17" s="65" t="s">
        <v>6</v>
      </c>
      <c r="AE17" s="65" t="s">
        <v>6</v>
      </c>
      <c r="AF17" s="11"/>
      <c r="AG17" s="11"/>
      <c r="AH17" s="11"/>
      <c r="AI17" s="11"/>
      <c r="AJ17" s="13"/>
      <c r="AK17" s="65" t="s">
        <v>6</v>
      </c>
      <c r="AL17" s="65" t="s">
        <v>6</v>
      </c>
      <c r="AM17" s="11"/>
      <c r="AN17" s="69" t="s">
        <v>43</v>
      </c>
      <c r="AO17" s="2">
        <f>COUNTIF($C$7:AG27,"lég")</f>
        <v>0</v>
      </c>
      <c r="AQ17" s="10">
        <f t="shared" si="9"/>
        <v>0</v>
      </c>
      <c r="AR17" s="2">
        <f t="shared" si="2"/>
        <v>0</v>
      </c>
      <c r="AS17" s="2">
        <f t="shared" si="3"/>
        <v>0</v>
      </c>
      <c r="AT17" s="2">
        <f t="shared" si="4"/>
        <v>0</v>
      </c>
      <c r="AU17" s="2">
        <f>COUNTIF(F17:AJ17,"pf")+COUNTIF(F17:AJ17,"pf / self")</f>
        <v>0</v>
      </c>
      <c r="AV17" s="2">
        <f t="shared" si="6"/>
        <v>0</v>
      </c>
      <c r="AW17" s="2">
        <f t="shared" si="7"/>
        <v>0</v>
      </c>
      <c r="AX17" s="2">
        <f t="shared" si="8"/>
        <v>3</v>
      </c>
    </row>
    <row r="18" spans="1:50" ht="15.95" customHeight="1" thickTop="1" thickBot="1">
      <c r="A18" s="10"/>
      <c r="B18" s="65" t="s">
        <v>6</v>
      </c>
      <c r="C18" s="66" t="s">
        <v>6</v>
      </c>
      <c r="D18" s="20"/>
      <c r="E18" s="20"/>
      <c r="F18" s="11"/>
      <c r="G18" s="11"/>
      <c r="H18" s="13"/>
      <c r="I18" s="65" t="s">
        <v>6</v>
      </c>
      <c r="J18" s="65"/>
      <c r="K18" s="11"/>
      <c r="L18" s="11"/>
      <c r="M18" s="11"/>
      <c r="N18" s="11"/>
      <c r="O18" s="13"/>
      <c r="P18" s="65"/>
      <c r="Q18" s="65"/>
      <c r="R18" s="11"/>
      <c r="S18" s="11"/>
      <c r="T18" s="11"/>
      <c r="U18" s="11"/>
      <c r="V18" s="13"/>
      <c r="W18" s="65"/>
      <c r="X18" s="65"/>
      <c r="Y18" s="11"/>
      <c r="Z18" s="11"/>
      <c r="AA18" s="11"/>
      <c r="AB18" s="11"/>
      <c r="AC18" s="13"/>
      <c r="AD18" s="65" t="s">
        <v>6</v>
      </c>
      <c r="AE18" s="65" t="s">
        <v>6</v>
      </c>
      <c r="AF18" s="11"/>
      <c r="AG18" s="11"/>
      <c r="AH18" s="11"/>
      <c r="AI18" s="11"/>
      <c r="AJ18" s="13"/>
      <c r="AK18" s="65" t="s">
        <v>6</v>
      </c>
      <c r="AL18" s="65" t="s">
        <v>6</v>
      </c>
      <c r="AM18" s="11"/>
      <c r="AQ18" s="10">
        <f t="shared" si="9"/>
        <v>0</v>
      </c>
      <c r="AR18" s="2">
        <f t="shared" si="2"/>
        <v>0</v>
      </c>
      <c r="AS18" s="2">
        <f t="shared" si="3"/>
        <v>0</v>
      </c>
      <c r="AT18" s="2">
        <f t="shared" si="4"/>
        <v>0</v>
      </c>
      <c r="AU18" s="2">
        <f>COUNTIF(F18:AJ18,"pf")+COUNTIF(F18:AJ18,"pf / self")</f>
        <v>0</v>
      </c>
      <c r="AV18" s="2">
        <f t="shared" si="6"/>
        <v>0</v>
      </c>
      <c r="AW18" s="2">
        <f t="shared" si="7"/>
        <v>0</v>
      </c>
      <c r="AX18" s="2">
        <f t="shared" si="8"/>
        <v>3</v>
      </c>
    </row>
    <row r="19" spans="1:50" ht="15.95" customHeight="1" thickTop="1" thickBot="1">
      <c r="A19" s="28"/>
      <c r="B19" s="11"/>
      <c r="C19" s="20"/>
      <c r="D19" s="20"/>
      <c r="E19" s="20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55"/>
      <c r="AM19" s="11"/>
      <c r="AQ19" s="10">
        <f t="shared" si="9"/>
        <v>0</v>
      </c>
      <c r="AR19" s="2">
        <f t="shared" si="2"/>
        <v>0</v>
      </c>
      <c r="AS19" s="2">
        <f t="shared" si="3"/>
        <v>0</v>
      </c>
      <c r="AT19" s="2">
        <f t="shared" si="4"/>
        <v>0</v>
      </c>
      <c r="AU19" s="2">
        <f>COUNTIF(F19:AJ19,"pf")+COUNTIF(F19:AJ19,"pf / self")</f>
        <v>0</v>
      </c>
      <c r="AV19" s="2">
        <f t="shared" si="6"/>
        <v>0</v>
      </c>
      <c r="AW19" s="2">
        <f t="shared" si="7"/>
        <v>0</v>
      </c>
      <c r="AX19" s="2">
        <f t="shared" si="8"/>
        <v>0</v>
      </c>
    </row>
    <row r="20" spans="1:50" ht="15.95" customHeight="1" thickTop="1" thickBot="1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55"/>
      <c r="AM20" s="11"/>
      <c r="AR20" s="29">
        <f t="shared" ref="AR20:AW20" si="10">AR7+AR8+AR9+AR10+AR11+AR12+AR13+AR14+AR15</f>
        <v>0</v>
      </c>
      <c r="AS20" s="29">
        <f t="shared" si="10"/>
        <v>0</v>
      </c>
      <c r="AT20" s="29">
        <f t="shared" si="10"/>
        <v>0</v>
      </c>
      <c r="AU20" s="29">
        <f t="shared" si="10"/>
        <v>0</v>
      </c>
      <c r="AV20" s="29">
        <f t="shared" si="10"/>
        <v>0</v>
      </c>
      <c r="AW20" s="29">
        <f t="shared" si="10"/>
        <v>0</v>
      </c>
      <c r="AX20" s="29">
        <f>SUM(AX7:AX19)</f>
        <v>12</v>
      </c>
    </row>
    <row r="21" spans="1:50" ht="15.95" customHeight="1" thickTop="1" thickBot="1">
      <c r="A21" s="3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55"/>
      <c r="AM21" s="11"/>
    </row>
    <row r="22" spans="1:50" ht="15.95" customHeight="1" thickTop="1" thickBot="1">
      <c r="A22" s="31"/>
      <c r="B22" s="11">
        <f t="shared" ref="B22:F22" si="11">COUNTIF(B7:B21,"cr")+COUNTIF(B7:B21,"lég") +COUNTIF(B7:B21,"avi") +COUNTIF(B7:B21,"vian") +COUNTIF(B7:B21,"diet") +COUNTIF(B7:B21,"pf")+COUNTIF(B7:B21,"pf / self")</f>
        <v>0</v>
      </c>
      <c r="C22" s="11">
        <f t="shared" si="11"/>
        <v>0</v>
      </c>
      <c r="D22" s="11">
        <f t="shared" si="11"/>
        <v>0</v>
      </c>
      <c r="E22" s="11">
        <f t="shared" si="11"/>
        <v>0</v>
      </c>
      <c r="F22" s="11">
        <f t="shared" si="11"/>
        <v>0</v>
      </c>
      <c r="G22" s="11">
        <f>COUNTIF(G7:G21,"cr")+COUNTIF(G7:G21,"lég") +COUNTIF(G7:G21,"avi") +COUNTIF(G7:G21,"vian") +COUNTIF(G7:G21,"diet") +COUNTIF(G7:G21,"pf")+COUNTIF(G7:G21,"pf / self")</f>
        <v>0</v>
      </c>
      <c r="H22" s="11">
        <f t="shared" ref="H22:AM22" si="12">COUNTIF(H7:H21,"cr")+COUNTIF(H7:H21,"lég") +COUNTIF(H7:H21,"avi") +COUNTIF(H7:H21,"vian") +COUNTIF(H7:H21,"diet") +COUNTIF(H7:H21,"pf")+COUNTIF(H7:H21,"pf / self")</f>
        <v>0</v>
      </c>
      <c r="I22" s="11">
        <f t="shared" si="12"/>
        <v>0</v>
      </c>
      <c r="J22" s="11">
        <f t="shared" si="12"/>
        <v>0</v>
      </c>
      <c r="K22" s="11">
        <f t="shared" si="12"/>
        <v>0</v>
      </c>
      <c r="L22" s="11">
        <f t="shared" si="12"/>
        <v>0</v>
      </c>
      <c r="M22" s="11">
        <f t="shared" si="12"/>
        <v>0</v>
      </c>
      <c r="N22" s="11">
        <f t="shared" si="12"/>
        <v>0</v>
      </c>
      <c r="O22" s="11">
        <f t="shared" si="12"/>
        <v>0</v>
      </c>
      <c r="P22" s="11">
        <f t="shared" si="12"/>
        <v>0</v>
      </c>
      <c r="Q22" s="11">
        <f t="shared" si="12"/>
        <v>0</v>
      </c>
      <c r="R22" s="11">
        <f t="shared" si="12"/>
        <v>0</v>
      </c>
      <c r="S22" s="11">
        <f t="shared" si="12"/>
        <v>0</v>
      </c>
      <c r="T22" s="11">
        <f t="shared" si="12"/>
        <v>0</v>
      </c>
      <c r="U22" s="11">
        <f t="shared" si="12"/>
        <v>0</v>
      </c>
      <c r="V22" s="11">
        <f t="shared" si="12"/>
        <v>0</v>
      </c>
      <c r="W22" s="11">
        <f t="shared" si="12"/>
        <v>0</v>
      </c>
      <c r="X22" s="11">
        <f t="shared" si="12"/>
        <v>0</v>
      </c>
      <c r="Y22" s="11">
        <f t="shared" si="12"/>
        <v>0</v>
      </c>
      <c r="Z22" s="11">
        <f t="shared" si="12"/>
        <v>0</v>
      </c>
      <c r="AA22" s="11">
        <f t="shared" si="12"/>
        <v>0</v>
      </c>
      <c r="AB22" s="11">
        <f t="shared" si="12"/>
        <v>0</v>
      </c>
      <c r="AC22" s="11">
        <f t="shared" si="12"/>
        <v>0</v>
      </c>
      <c r="AD22" s="11">
        <f t="shared" si="12"/>
        <v>0</v>
      </c>
      <c r="AE22" s="11">
        <f t="shared" si="12"/>
        <v>0</v>
      </c>
      <c r="AF22" s="11">
        <f t="shared" si="12"/>
        <v>0</v>
      </c>
      <c r="AG22" s="11">
        <f t="shared" si="12"/>
        <v>0</v>
      </c>
      <c r="AH22" s="11">
        <f>COUNTIF(AH7:AH21,"cr")+COUNTIF(AH7:AH21,"lég") +COUNTIF(AH7:AH21,"avi") +COUNTIF(AH7:AH21,"vian") +COUNTIF(AH7:AH21,"diet") +COUNTIF(AH7:AH21,"pf")+COUNTIF(AH7:AH21,"pf / self")</f>
        <v>0</v>
      </c>
      <c r="AI22" s="11">
        <f>COUNTIF(AI7:AI21,"cr")+COUNTIF(AI7:AI21,"lég") +COUNTIF(AI7:AI21,"avi") +COUNTIF(AI7:AI21,"vian") +COUNTIF(AI7:AI21,"diet") +COUNTIF(AI7:AI21,"pf")+COUNTIF(AI7:AI21,"pf / self")</f>
        <v>0</v>
      </c>
      <c r="AJ22" s="11">
        <f>COUNTIF(AJ7:AJ21,"cr")+COUNTIF(AJ7:AJ21,"lég") +COUNTIF(AJ7:AJ21,"avi") +COUNTIF(AJ7:AJ21,"vian") +COUNTIF(AJ7:AJ21,"diet") +COUNTIF(AJ7:AJ21,"pf")+COUNTIF(AJ7:AJ21,"pf / self")</f>
        <v>0</v>
      </c>
      <c r="AK22" s="11">
        <f t="shared" si="12"/>
        <v>0</v>
      </c>
      <c r="AL22" s="55">
        <f t="shared" si="12"/>
        <v>0</v>
      </c>
      <c r="AM22" s="11">
        <f t="shared" si="12"/>
        <v>0</v>
      </c>
    </row>
    <row r="23" spans="1:50" ht="15.95" customHeight="1" thickTop="1" thickBot="1">
      <c r="A23" s="32" t="s">
        <v>31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33"/>
      <c r="AH23" s="33"/>
      <c r="AI23" s="33"/>
      <c r="AJ23" s="33"/>
      <c r="AK23" s="11"/>
      <c r="AL23" s="55"/>
      <c r="AM23" s="11"/>
    </row>
    <row r="24" spans="1:50" ht="15.95" customHeight="1" thickTop="1" thickBot="1">
      <c r="A24" s="34" t="s">
        <v>32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6"/>
      <c r="AH24" s="36"/>
      <c r="AI24" s="36"/>
      <c r="AJ24" s="35"/>
      <c r="AK24" s="35"/>
      <c r="AL24" s="35"/>
      <c r="AM24" s="35"/>
    </row>
    <row r="25" spans="1:50" ht="15.95" customHeight="1" thickTop="1" thickBot="1">
      <c r="A25" s="34" t="s">
        <v>33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39"/>
      <c r="AH25" s="39"/>
      <c r="AI25" s="39"/>
      <c r="AJ25" s="39"/>
      <c r="AK25" s="38"/>
      <c r="AL25" s="37"/>
      <c r="AM25" s="37"/>
    </row>
    <row r="26" spans="1:50" ht="15.95" customHeight="1" thickTop="1" thickBot="1">
      <c r="A26" s="40" t="s">
        <v>34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</row>
    <row r="27" spans="1:50" ht="15.95" customHeight="1" thickTop="1" thickBot="1">
      <c r="A27" s="40" t="s">
        <v>35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2"/>
      <c r="AH27" s="42"/>
      <c r="AI27" s="42"/>
      <c r="AJ27" s="42"/>
      <c r="AK27" s="41"/>
      <c r="AL27" s="41"/>
      <c r="AM27" s="41"/>
      <c r="AQ27" s="70"/>
    </row>
    <row r="28" spans="1:50" ht="15.95" customHeight="1" thickTop="1" thickBot="1">
      <c r="A28" s="40" t="s">
        <v>36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</row>
    <row r="29" spans="1:50" ht="15.95" customHeight="1" thickTop="1" thickBot="1">
      <c r="A29" s="40" t="s">
        <v>37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1"/>
      <c r="AH29" s="41"/>
      <c r="AI29" s="41"/>
      <c r="AJ29" s="41"/>
      <c r="AK29" s="42"/>
      <c r="AL29" s="42"/>
      <c r="AM29" s="42"/>
    </row>
    <row r="30" spans="1:50" ht="15.95" customHeight="1" thickTop="1" thickBot="1">
      <c r="A30" s="40" t="s">
        <v>38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</row>
    <row r="31" spans="1:50" ht="15.95" customHeight="1" thickTop="1" thickBot="1">
      <c r="A31" s="40" t="s">
        <v>39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</row>
    <row r="32" spans="1:50" ht="15.95" customHeight="1" thickTop="1" thickBot="1">
      <c r="A32" s="40" t="s">
        <v>40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</row>
    <row r="33" spans="1:50" ht="15.95" customHeight="1" thickTop="1" thickBot="1">
      <c r="A33" s="40" t="s">
        <v>41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</row>
    <row r="34" spans="1:50" ht="15.95" customHeight="1" thickTop="1" thickBot="1">
      <c r="A34" s="40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</row>
    <row r="35" spans="1:50" ht="15.75" thickTop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J35" s="5"/>
      <c r="AK35" s="5"/>
      <c r="AL35" s="5"/>
      <c r="AM35" s="5"/>
    </row>
    <row r="36" spans="1:50" ht="21">
      <c r="A36" s="5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J36" s="43"/>
      <c r="AK36" s="43"/>
      <c r="AL36" s="43"/>
      <c r="AM36" s="43"/>
    </row>
    <row r="37" spans="1:50" ht="16.5">
      <c r="A37" s="5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J37" s="44"/>
      <c r="AK37" s="44"/>
      <c r="AL37" s="44"/>
      <c r="AM37" s="44"/>
    </row>
    <row r="38" spans="1:50" ht="16.5">
      <c r="A38" s="5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J38" s="44"/>
      <c r="AK38" s="44"/>
      <c r="AL38" s="44"/>
      <c r="AM38" s="44"/>
    </row>
    <row r="39" spans="1:50" ht="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J39" s="5"/>
      <c r="AK39" s="5"/>
      <c r="AL39" s="5"/>
      <c r="AM39" s="5"/>
    </row>
    <row r="40" spans="1:50" s="45" customFormat="1" ht="15.95" customHeight="1">
      <c r="A40" s="43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J40" s="5"/>
      <c r="AK40" s="5"/>
      <c r="AL40" s="5"/>
      <c r="AM40" s="5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1:50" ht="15.95" customHeight="1">
      <c r="A41" s="4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J41" s="5"/>
      <c r="AK41" s="5"/>
      <c r="AL41" s="5"/>
      <c r="AM41" s="5"/>
      <c r="AN41" s="45"/>
      <c r="AO41" s="45"/>
      <c r="AP41" s="45"/>
    </row>
    <row r="42" spans="1:50" ht="15.95" customHeight="1">
      <c r="A42" s="44"/>
      <c r="AQ42" s="45"/>
      <c r="AX42" s="45"/>
    </row>
    <row r="43" spans="1:50" ht="18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J43" s="5"/>
      <c r="AK43" s="5"/>
      <c r="AL43" s="5"/>
      <c r="AM43" s="5"/>
      <c r="AR43" s="45"/>
      <c r="AS43" s="45"/>
      <c r="AT43" s="45"/>
      <c r="AU43" s="45"/>
      <c r="AV43" s="45"/>
      <c r="AW43" s="45"/>
    </row>
    <row r="44" spans="1:50" ht="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J44" s="5"/>
      <c r="AK44" s="5"/>
      <c r="AL44" s="5"/>
      <c r="AM44" s="5"/>
    </row>
    <row r="45" spans="1:50" ht="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J45" s="5"/>
      <c r="AK45" s="5"/>
      <c r="AL45" s="5"/>
      <c r="AM45" s="5"/>
    </row>
    <row r="46" spans="1:50" ht="1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J46" s="5"/>
      <c r="AK46" s="5"/>
      <c r="AL46" s="5"/>
      <c r="AM46" s="5"/>
    </row>
    <row r="47" spans="1:50" ht="1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J47" s="5"/>
      <c r="AK47" s="5"/>
      <c r="AL47" s="5"/>
      <c r="AM47" s="5"/>
    </row>
    <row r="48" spans="1:50" ht="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J48" s="5"/>
      <c r="AK48" s="5"/>
      <c r="AL48" s="5"/>
      <c r="AM48" s="5"/>
    </row>
    <row r="49" spans="1:39" ht="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J49" s="5"/>
      <c r="AK49" s="5"/>
      <c r="AL49" s="5"/>
      <c r="AM49" s="5"/>
    </row>
    <row r="50" spans="1:39" ht="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J50" s="5"/>
      <c r="AK50" s="5"/>
      <c r="AL50" s="5"/>
      <c r="AM50" s="5"/>
    </row>
    <row r="51" spans="1:39" ht="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J51" s="5"/>
      <c r="AK51" s="5"/>
      <c r="AL51" s="5"/>
      <c r="AM51" s="5"/>
    </row>
    <row r="52" spans="1:39" ht="1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J52" s="5"/>
      <c r="AK52" s="5"/>
      <c r="AL52" s="5"/>
      <c r="AM52" s="5"/>
    </row>
    <row r="53" spans="1:39" ht="1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J53" s="5"/>
      <c r="AK53" s="5"/>
      <c r="AL53" s="5"/>
      <c r="AM53" s="5"/>
    </row>
    <row r="54" spans="1:39" ht="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J54" s="5"/>
      <c r="AK54" s="5"/>
      <c r="AL54" s="5"/>
      <c r="AM54" s="5"/>
    </row>
    <row r="55" spans="1:39" ht="1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J55" s="5"/>
      <c r="AK55" s="5"/>
      <c r="AL55" s="5"/>
      <c r="AM55" s="5"/>
    </row>
    <row r="56" spans="1:39" ht="15">
      <c r="A56" s="5"/>
    </row>
    <row r="57" spans="1:39" ht="15">
      <c r="A57" s="5"/>
    </row>
    <row r="58" spans="1:39" ht="15">
      <c r="A58" s="5"/>
    </row>
    <row r="59" spans="1:39" ht="15">
      <c r="A59" s="5"/>
    </row>
  </sheetData>
  <mergeCells count="2">
    <mergeCell ref="O2:U2"/>
    <mergeCell ref="V2:AB2"/>
  </mergeCells>
  <conditionalFormatting sqref="B6:AM6">
    <cfRule type="cellIs" dxfId="1" priority="1" operator="equal">
      <formula>"S"</formula>
    </cfRule>
    <cfRule type="cellIs" dxfId="0" priority="2" operator="equal">
      <formula>"D"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 2015</vt:lpstr>
      <vt:lpstr>Mars 2015</vt:lpstr>
      <vt:lpstr>Avril 2015</vt:lpstr>
      <vt:lpstr>janvier_15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utilisateur1</dc:creator>
  <cp:lastModifiedBy>Olivier</cp:lastModifiedBy>
  <dcterms:created xsi:type="dcterms:W3CDTF">2014-12-18T17:26:37Z</dcterms:created>
  <dcterms:modified xsi:type="dcterms:W3CDTF">2014-12-18T21:51:36Z</dcterms:modified>
</cp:coreProperties>
</file>