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135" windowWidth="20115" windowHeight="7935" tabRatio="859" firstSheet="1" activeTab="1"/>
  </bookViews>
  <sheets>
    <sheet name="PROGRA 2 ANNUELLE" sheetId="9" state="hidden" r:id="rId1"/>
    <sheet name="Feuil1" sheetId="16" r:id="rId2"/>
    <sheet name="SOURCES" sheetId="13" r:id="rId3"/>
  </sheets>
  <definedNames>
    <definedName name="ATHLETIQUE">SOURCES!$B$18:$B$23</definedName>
    <definedName name="Juillet_1">#REF!</definedName>
    <definedName name="MENTAL">SOURCES!$D$18:$D$23</definedName>
    <definedName name="PHASES">SOURCES!$E$5:$E$14</definedName>
    <definedName name="PHASES2">SOURCES!$F$5:$F$16</definedName>
    <definedName name="TECHNIQUE">SOURCES!$B$5:$B$11</definedName>
    <definedName name="_xlnm.Print_Area" localSheetId="0">'PROGRA 2 ANNUELLE'!$A$1:$P$29</definedName>
  </definedNames>
  <calcPr calcId="145621"/>
</workbook>
</file>

<file path=xl/calcChain.xml><?xml version="1.0" encoding="utf-8"?>
<calcChain xmlns="http://schemas.openxmlformats.org/spreadsheetml/2006/main">
  <c r="C9" i="9" l="1"/>
  <c r="K28" i="9" l="1"/>
  <c r="C26" i="9"/>
  <c r="O23" i="9"/>
  <c r="C21" i="9" l="1"/>
  <c r="C22" i="9" s="1"/>
  <c r="C8" i="9"/>
  <c r="C18" i="9"/>
  <c r="C15" i="9"/>
  <c r="C14" i="9"/>
  <c r="C13" i="9"/>
  <c r="C11" i="9"/>
  <c r="C10" i="9"/>
  <c r="C20" i="9" l="1"/>
  <c r="C23" i="9"/>
  <c r="C17" i="9"/>
  <c r="M17" i="9" s="1"/>
  <c r="L17" i="9" s="1"/>
  <c r="O17" i="9" s="1"/>
  <c r="A25" i="9"/>
  <c r="C19" i="9"/>
  <c r="M18" i="9" s="1"/>
  <c r="C16" i="9"/>
  <c r="M14" i="9" s="1"/>
  <c r="H18" i="9" l="1"/>
  <c r="G17" i="9"/>
  <c r="N17" i="9" s="1"/>
  <c r="A26" i="9"/>
  <c r="A27" i="9" s="1"/>
  <c r="C27" i="9" s="1"/>
  <c r="A18" i="9" l="1"/>
  <c r="M27" i="9"/>
  <c r="M11" i="9" l="1"/>
  <c r="O20" i="9"/>
  <c r="O14" i="9"/>
  <c r="O11" i="9"/>
  <c r="M9" i="9"/>
  <c r="G8" i="9" l="1"/>
  <c r="M20" i="9"/>
  <c r="M8" i="9"/>
  <c r="I9" i="9"/>
  <c r="I28" i="9" s="1"/>
  <c r="N8" i="9" l="1"/>
  <c r="L8" i="9"/>
  <c r="H20" i="9"/>
  <c r="G20" i="9"/>
  <c r="H14" i="9"/>
  <c r="G14" i="9"/>
  <c r="H9" i="9"/>
  <c r="H11" i="9"/>
  <c r="G11" i="9"/>
  <c r="N20" i="9" l="1"/>
  <c r="L27" i="9"/>
  <c r="O8" i="9"/>
  <c r="N14" i="9"/>
  <c r="N11" i="9"/>
  <c r="L28" i="9" l="1"/>
  <c r="J27" i="9"/>
  <c r="O25" i="9" s="1"/>
  <c r="O28" i="9" l="1"/>
  <c r="J28" i="9"/>
  <c r="G27" i="9"/>
  <c r="C24" i="9" l="1"/>
  <c r="M23" i="9" l="1"/>
  <c r="C25" i="9"/>
  <c r="M25" i="9" s="1"/>
  <c r="H25" i="9" l="1"/>
  <c r="G25" i="9"/>
  <c r="N25" i="9" s="1"/>
  <c r="H23" i="9"/>
  <c r="H28" i="9" s="1"/>
  <c r="G23" i="9"/>
  <c r="N29" i="9"/>
  <c r="N23" i="9" l="1"/>
  <c r="G28" i="9"/>
  <c r="O29" i="9" s="1"/>
  <c r="N28" i="9" l="1"/>
</calcChain>
</file>

<file path=xl/comments1.xml><?xml version="1.0" encoding="utf-8"?>
<comments xmlns="http://schemas.openxmlformats.org/spreadsheetml/2006/main">
  <authors>
    <author>Madjid BELHOUARI</author>
  </authors>
  <commentList>
    <comment ref="N21" authorId="0">
      <text>
        <r>
          <rPr>
            <b/>
            <sz val="9"/>
            <color indexed="81"/>
            <rFont val="Tahoma"/>
            <family val="2"/>
          </rPr>
          <t>INFOS:
Cliquez sur les colonnes de Type pour choisir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<sst xmlns="http://schemas.openxmlformats.org/spreadsheetml/2006/main" count="151" uniqueCount="90">
  <si>
    <t>Vacances Toussaint</t>
  </si>
  <si>
    <t>Vacances Hiver</t>
  </si>
  <si>
    <t>Vacances Printemps</t>
  </si>
  <si>
    <t xml:space="preserve"> </t>
  </si>
  <si>
    <t>SEANCES</t>
  </si>
  <si>
    <t>semaines</t>
  </si>
  <si>
    <t>TOTAL</t>
  </si>
  <si>
    <t>INDIV</t>
  </si>
  <si>
    <t>preparation</t>
  </si>
  <si>
    <t>transition</t>
  </si>
  <si>
    <t>Fin de votre saison</t>
  </si>
  <si>
    <t>total de semaines</t>
  </si>
  <si>
    <t>Si Oui &amp; Non alors Cycle 1 à 12</t>
  </si>
  <si>
    <t>PLANNIFICATION ANNUELLE</t>
  </si>
  <si>
    <t>Transition hivernale</t>
  </si>
  <si>
    <t>CYCLES</t>
  </si>
  <si>
    <t>DATES</t>
  </si>
  <si>
    <t>Du</t>
  </si>
  <si>
    <t>De la Rentrée Scolaire</t>
  </si>
  <si>
    <t>Au</t>
  </si>
  <si>
    <t>Vacances de Noël</t>
  </si>
  <si>
    <t>CLUB</t>
  </si>
  <si>
    <t>Reprise individuelle</t>
  </si>
  <si>
    <t>Repise Collective</t>
  </si>
  <si>
    <t>Cycle 2</t>
  </si>
  <si>
    <t>Cycle 1</t>
  </si>
  <si>
    <t>Cycle 3</t>
  </si>
  <si>
    <t>Cycle 4</t>
  </si>
  <si>
    <t>Cycle 5</t>
  </si>
  <si>
    <t>Cycle 6</t>
  </si>
  <si>
    <t>SEMAINE</t>
  </si>
  <si>
    <t>Cycle 7</t>
  </si>
  <si>
    <t>De Repos actif</t>
  </si>
  <si>
    <t>De Récup. Ou Regéné</t>
  </si>
  <si>
    <t>De Prépa. Individuelle</t>
  </si>
  <si>
    <t>Nombre de Séances</t>
  </si>
  <si>
    <t>En Club</t>
  </si>
  <si>
    <t>De Travail Collectif</t>
  </si>
  <si>
    <t>Semaine en Club = Semaine de Travail Collectif + De Récup. Ou Regéné.</t>
  </si>
  <si>
    <t>De Repos Total</t>
  </si>
  <si>
    <t>Fin d'année scolaire du</t>
  </si>
  <si>
    <t>Reprise saison suivante au</t>
  </si>
  <si>
    <t>Du Cycle 1 au Cycle 7</t>
  </si>
  <si>
    <t>TYPE</t>
  </si>
  <si>
    <t>MENTAL</t>
  </si>
  <si>
    <t>ETAT D'ESPRIT</t>
  </si>
  <si>
    <t>ADRESSE</t>
  </si>
  <si>
    <t>CONCENTRATION</t>
  </si>
  <si>
    <t>PROTEGER SON BUT</t>
  </si>
  <si>
    <t>VOLONTE</t>
  </si>
  <si>
    <t>COMBATIVITE</t>
  </si>
  <si>
    <t>TECHNIQUE</t>
  </si>
  <si>
    <t>PASSES LONGUES</t>
  </si>
  <si>
    <t>CENTRES</t>
  </si>
  <si>
    <t>PASSES COURTES</t>
  </si>
  <si>
    <t>TÊTES</t>
  </si>
  <si>
    <t>TIRS</t>
  </si>
  <si>
    <t>CONTRÔLES</t>
  </si>
  <si>
    <t>PHASES DE JEU</t>
  </si>
  <si>
    <t>Protéger son but</t>
  </si>
  <si>
    <t>Conserver - Progresser</t>
  </si>
  <si>
    <t>Progresser - Déséquilibrer</t>
  </si>
  <si>
    <t>------------------------------------------------</t>
  </si>
  <si>
    <t>Déséquilibrer - Finir</t>
  </si>
  <si>
    <t>ATHLETIQUE</t>
  </si>
  <si>
    <t>AEROBIE CAPA</t>
  </si>
  <si>
    <t>AEROBIE PUISS</t>
  </si>
  <si>
    <t>VITESSE / VICACITE</t>
  </si>
  <si>
    <t>RENFOR. MUSC.</t>
  </si>
  <si>
    <t>ETIREMENTS</t>
  </si>
  <si>
    <t>ENGAGEMENT</t>
  </si>
  <si>
    <t>Maintenir les équilibres pour récupérer</t>
  </si>
  <si>
    <t>S'opposer à la progression pour récupérer</t>
  </si>
  <si>
    <t>Conserver - Progresser/Déséquilibrer - Finir</t>
  </si>
  <si>
    <t>Conserver / Progresser - Déséquilibre / Finir</t>
  </si>
  <si>
    <t>MOTRICITE</t>
  </si>
  <si>
    <t>DEFENSIVES</t>
  </si>
  <si>
    <t>EQUIL. POUR RECUP.</t>
  </si>
  <si>
    <t>S'OPP. POUR RECUP</t>
  </si>
  <si>
    <t>CONS. - PROGRE.</t>
  </si>
  <si>
    <t>PROGRE. - DESEQ.</t>
  </si>
  <si>
    <t>DESEQ. - FINIR</t>
  </si>
  <si>
    <t>CONS. - PROGRE. / DESEQ. - FINIR</t>
  </si>
  <si>
    <t>CONS. / PROGRE. - DESEQ. / FINIR</t>
  </si>
  <si>
    <t>Match</t>
  </si>
  <si>
    <t>Entrai.</t>
  </si>
  <si>
    <t>Repos</t>
  </si>
  <si>
    <t>DATE</t>
  </si>
  <si>
    <t>RESULTATS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</si>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</sst>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i/>
      <sz val="11"/>
      <name val="Calibri"/>
      <family val="2"/>
    </font>
    <font>
      <b/>
      <i/>
      <sz val="11"/>
      <color theme="1"/>
      <name val="Calibri"/>
      <family val="2"/>
    </font>
    <font>
      <b/>
      <sz val="11"/>
      <color rgb="FFFF0000"/>
      <name val="Calibri"/>
      <family val="2"/>
    </font>
    <font>
      <b/>
      <i/>
      <sz val="11"/>
      <color rgb="FFFF0000"/>
      <name val="Calibri"/>
      <family val="2"/>
    </font>
    <font>
      <b/>
      <sz val="11"/>
      <name val="Calibri"/>
      <family val="2"/>
    </font>
    <font>
      <b/>
      <sz val="11"/>
      <color theme="1" tint="0.499984740745262"/>
      <name val="Calibri"/>
      <family val="2"/>
    </font>
    <font>
      <b/>
      <sz val="2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rgb="FFFF0000"/>
      <name val="Calibri"/>
      <family val="2"/>
    </font>
    <font>
      <sz val="10"/>
      <color theme="0" tint="-0.499984740745262"/>
      <name val="Calibri"/>
      <family val="2"/>
    </font>
    <font>
      <b/>
      <i/>
      <sz val="11"/>
      <color theme="0"/>
      <name val="Calibri"/>
      <family val="2"/>
    </font>
    <font>
      <b/>
      <sz val="14"/>
      <color theme="1"/>
      <name val="Calibri"/>
      <family val="2"/>
    </font>
    <font>
      <b/>
      <i/>
      <sz val="11"/>
      <color theme="1" tint="0.499984740745262"/>
      <name val="Calibri"/>
      <family val="2"/>
    </font>
    <font>
      <sz val="10"/>
      <color theme="1"/>
      <name val="Arial Unicode MS"/>
      <family val="2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/>
      <top style="thin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8" fillId="0" borderId="0"/>
    <xf numFmtId="0" fontId="18" fillId="0" borderId="0"/>
    <xf numFmtId="0" fontId="19" fillId="0" borderId="0"/>
  </cellStyleXfs>
  <cellXfs count="24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2" fontId="2" fillId="0" borderId="0" xfId="0" applyNumberFormat="1" applyFont="1" applyAlignment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5" fillId="0" borderId="6" xfId="0" applyFont="1" applyBorder="1" applyAlignment="1" applyProtection="1">
      <alignment vertical="top"/>
    </xf>
    <xf numFmtId="14" fontId="5" fillId="0" borderId="11" xfId="0" applyNumberFormat="1" applyFont="1" applyBorder="1" applyAlignment="1" applyProtection="1">
      <alignment horizontal="left" vertical="top"/>
    </xf>
    <xf numFmtId="0" fontId="13" fillId="0" borderId="9" xfId="0" applyFont="1" applyBorder="1" applyAlignment="1" applyProtection="1">
      <alignment vertical="top"/>
    </xf>
    <xf numFmtId="14" fontId="13" fillId="0" borderId="12" xfId="0" applyNumberFormat="1" applyFont="1" applyBorder="1" applyAlignment="1" applyProtection="1">
      <alignment horizontal="left" vertical="top"/>
    </xf>
    <xf numFmtId="0" fontId="5" fillId="0" borderId="7" xfId="0" applyFont="1" applyBorder="1" applyAlignment="1" applyProtection="1">
      <alignment horizontal="right"/>
    </xf>
    <xf numFmtId="14" fontId="5" fillId="0" borderId="13" xfId="0" applyNumberFormat="1" applyFont="1" applyBorder="1" applyAlignment="1" applyProtection="1">
      <alignment horizontal="left" vertical="top"/>
    </xf>
    <xf numFmtId="0" fontId="1" fillId="0" borderId="6" xfId="0" applyFont="1" applyBorder="1" applyAlignment="1" applyProtection="1">
      <alignment horizontal="right"/>
    </xf>
    <xf numFmtId="0" fontId="10" fillId="0" borderId="7" xfId="0" applyFont="1" applyBorder="1" applyAlignment="1" applyProtection="1">
      <alignment horizontal="right" vertical="top"/>
    </xf>
    <xf numFmtId="0" fontId="12" fillId="0" borderId="6" xfId="0" applyFont="1" applyBorder="1" applyAlignment="1" applyProtection="1">
      <alignment horizontal="right" vertical="top"/>
    </xf>
    <xf numFmtId="14" fontId="0" fillId="0" borderId="0" xfId="0" applyNumberFormat="1" applyProtection="1"/>
    <xf numFmtId="1" fontId="0" fillId="0" borderId="0" xfId="0" applyNumberFormat="1" applyProtection="1"/>
    <xf numFmtId="14" fontId="11" fillId="0" borderId="0" xfId="0" applyNumberFormat="1" applyFont="1" applyProtection="1"/>
    <xf numFmtId="0" fontId="1" fillId="10" borderId="17" xfId="0" applyFont="1" applyFill="1" applyBorder="1" applyAlignment="1" applyProtection="1">
      <alignment horizontal="center" vertical="center"/>
    </xf>
    <xf numFmtId="0" fontId="14" fillId="9" borderId="18" xfId="0" applyFont="1" applyFill="1" applyBorder="1" applyAlignment="1" applyProtection="1">
      <alignment horizontal="right"/>
    </xf>
    <xf numFmtId="0" fontId="14" fillId="9" borderId="19" xfId="0" applyFont="1" applyFill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right"/>
    </xf>
    <xf numFmtId="14" fontId="7" fillId="0" borderId="13" xfId="0" applyNumberFormat="1" applyFont="1" applyBorder="1" applyAlignment="1" applyProtection="1">
      <alignment horizontal="left" vertical="top"/>
    </xf>
    <xf numFmtId="0" fontId="0" fillId="0" borderId="0" xfId="0" applyNumberFormat="1"/>
    <xf numFmtId="0" fontId="13" fillId="0" borderId="25" xfId="0" applyFont="1" applyBorder="1" applyAlignment="1" applyProtection="1">
      <alignment vertical="top"/>
    </xf>
    <xf numFmtId="14" fontId="13" fillId="0" borderId="26" xfId="0" applyNumberFormat="1" applyFont="1" applyBorder="1" applyAlignment="1" applyProtection="1">
      <alignment horizontal="left" vertical="top"/>
    </xf>
    <xf numFmtId="0" fontId="10" fillId="0" borderId="27" xfId="0" applyFont="1" applyBorder="1" applyAlignment="1" applyProtection="1">
      <alignment vertical="top"/>
    </xf>
    <xf numFmtId="14" fontId="1" fillId="0" borderId="28" xfId="0" applyNumberFormat="1" applyFont="1" applyBorder="1" applyAlignment="1" applyProtection="1">
      <alignment horizontal="left" vertical="top"/>
    </xf>
    <xf numFmtId="0" fontId="7" fillId="0" borderId="29" xfId="0" applyFont="1" applyBorder="1" applyAlignment="1" applyProtection="1">
      <alignment horizontal="right"/>
    </xf>
    <xf numFmtId="14" fontId="1" fillId="0" borderId="30" xfId="0" applyNumberFormat="1" applyFont="1" applyBorder="1" applyAlignment="1" applyProtection="1">
      <alignment horizontal="left" vertical="top"/>
    </xf>
    <xf numFmtId="0" fontId="1" fillId="10" borderId="18" xfId="0" applyFont="1" applyFill="1" applyBorder="1" applyAlignment="1" applyProtection="1">
      <alignment horizontal="center" vertical="center"/>
    </xf>
    <xf numFmtId="1" fontId="1" fillId="10" borderId="18" xfId="0" applyNumberFormat="1" applyFont="1" applyFill="1" applyBorder="1" applyAlignment="1" applyProtection="1">
      <alignment horizontal="center" vertical="center"/>
    </xf>
    <xf numFmtId="0" fontId="10" fillId="10" borderId="18" xfId="0" applyFont="1" applyFill="1" applyBorder="1" applyAlignment="1" applyProtection="1">
      <alignment horizontal="center" vertical="center"/>
    </xf>
    <xf numFmtId="14" fontId="1" fillId="0" borderId="12" xfId="0" applyNumberFormat="1" applyFont="1" applyBorder="1" applyAlignment="1" applyProtection="1">
      <alignment horizontal="left"/>
    </xf>
    <xf numFmtId="0" fontId="0" fillId="0" borderId="0" xfId="0" applyAlignment="1" applyProtection="1">
      <alignment horizontal="right"/>
    </xf>
    <xf numFmtId="0" fontId="2" fillId="0" borderId="0" xfId="0" applyFont="1" applyAlignment="1" applyProtection="1">
      <alignment horizontal="right"/>
    </xf>
    <xf numFmtId="0" fontId="6" fillId="2" borderId="55" xfId="0" applyFont="1" applyFill="1" applyBorder="1" applyAlignment="1" applyProtection="1">
      <alignment horizontal="center" vertical="center"/>
      <protection locked="0"/>
    </xf>
    <xf numFmtId="0" fontId="6" fillId="7" borderId="57" xfId="0" applyFont="1" applyFill="1" applyBorder="1" applyAlignment="1" applyProtection="1">
      <alignment horizontal="center" vertical="center"/>
    </xf>
    <xf numFmtId="0" fontId="8" fillId="2" borderId="47" xfId="0" applyFont="1" applyFill="1" applyBorder="1" applyAlignment="1" applyProtection="1">
      <alignment horizontal="center" vertical="center" wrapText="1"/>
      <protection locked="0"/>
    </xf>
    <xf numFmtId="0" fontId="8" fillId="7" borderId="49" xfId="0" applyFont="1" applyFill="1" applyBorder="1" applyAlignment="1" applyProtection="1">
      <alignment horizontal="center" vertical="center" wrapText="1"/>
    </xf>
    <xf numFmtId="0" fontId="8" fillId="8" borderId="50" xfId="0" applyFont="1" applyFill="1" applyBorder="1" applyAlignment="1" applyProtection="1">
      <alignment horizontal="center" vertical="center" wrapText="1"/>
    </xf>
    <xf numFmtId="0" fontId="16" fillId="4" borderId="47" xfId="0" applyFont="1" applyFill="1" applyBorder="1" applyAlignment="1" applyProtection="1">
      <alignment horizontal="center" vertical="center" wrapText="1"/>
    </xf>
    <xf numFmtId="0" fontId="5" fillId="8" borderId="58" xfId="0" applyFont="1" applyFill="1" applyBorder="1" applyAlignment="1" applyProtection="1">
      <alignment horizontal="center" vertical="center" wrapText="1"/>
    </xf>
    <xf numFmtId="0" fontId="1" fillId="8" borderId="58" xfId="0" applyFont="1" applyFill="1" applyBorder="1" applyAlignment="1" applyProtection="1">
      <alignment horizontal="center" vertical="center" wrapText="1"/>
    </xf>
    <xf numFmtId="1" fontId="2" fillId="0" borderId="0" xfId="0" applyNumberFormat="1" applyFont="1" applyAlignment="1" applyProtection="1">
      <alignment horizontal="center" vertical="center"/>
    </xf>
    <xf numFmtId="2" fontId="0" fillId="0" borderId="0" xfId="0" applyNumberFormat="1" applyProtection="1"/>
    <xf numFmtId="14" fontId="7" fillId="0" borderId="11" xfId="0" applyNumberFormat="1" applyFont="1" applyBorder="1" applyAlignment="1" applyProtection="1">
      <alignment horizontal="left" vertical="top"/>
    </xf>
    <xf numFmtId="0" fontId="7" fillId="0" borderId="7" xfId="0" applyFont="1" applyBorder="1" applyAlignment="1" applyProtection="1">
      <alignment horizontal="right" vertical="top"/>
    </xf>
    <xf numFmtId="0" fontId="1" fillId="5" borderId="37" xfId="0" applyFont="1" applyFill="1" applyBorder="1" applyAlignment="1" applyProtection="1">
      <alignment horizontal="center" vertical="center" wrapText="1"/>
    </xf>
    <xf numFmtId="1" fontId="0" fillId="10" borderId="60" xfId="0" applyNumberFormat="1" applyFont="1" applyFill="1" applyBorder="1" applyAlignment="1" applyProtection="1">
      <alignment horizontal="center" vertical="center"/>
    </xf>
    <xf numFmtId="14" fontId="13" fillId="0" borderId="12" xfId="0" applyNumberFormat="1" applyFont="1" applyBorder="1" applyAlignment="1" applyProtection="1">
      <alignment horizontal="left"/>
    </xf>
    <xf numFmtId="0" fontId="0" fillId="0" borderId="0" xfId="0" applyAlignment="1">
      <alignment wrapText="1"/>
    </xf>
    <xf numFmtId="0" fontId="0" fillId="0" borderId="0" xfId="0" quotePrefix="1"/>
    <xf numFmtId="0" fontId="20" fillId="0" borderId="61" xfId="0" applyFont="1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0" borderId="5" xfId="0" applyBorder="1"/>
    <xf numFmtId="0" fontId="4" fillId="4" borderId="55" xfId="0" applyFont="1" applyFill="1" applyBorder="1" applyAlignment="1" applyProtection="1">
      <alignment horizontal="center" vertical="center" wrapText="1"/>
    </xf>
    <xf numFmtId="0" fontId="5" fillId="8" borderId="50" xfId="0" applyFont="1" applyFill="1" applyBorder="1" applyAlignment="1" applyProtection="1">
      <alignment horizontal="center" vertical="center" wrapText="1"/>
    </xf>
    <xf numFmtId="0" fontId="4" fillId="2" borderId="55" xfId="0" applyFont="1" applyFill="1" applyBorder="1" applyAlignment="1" applyProtection="1">
      <alignment horizontal="center" vertical="center"/>
      <protection locked="0"/>
    </xf>
    <xf numFmtId="0" fontId="4" fillId="7" borderId="57" xfId="0" applyFont="1" applyFill="1" applyBorder="1" applyAlignment="1" applyProtection="1">
      <alignment horizontal="center" vertical="center"/>
    </xf>
    <xf numFmtId="0" fontId="6" fillId="4" borderId="47" xfId="0" applyFont="1" applyFill="1" applyBorder="1" applyAlignment="1" applyProtection="1">
      <alignment horizontal="center" vertical="center" wrapText="1"/>
    </xf>
    <xf numFmtId="0" fontId="5" fillId="2" borderId="47" xfId="0" applyFont="1" applyFill="1" applyBorder="1" applyAlignment="1" applyProtection="1">
      <alignment horizontal="center" vertical="center" wrapText="1"/>
      <protection locked="0"/>
    </xf>
    <xf numFmtId="0" fontId="5" fillId="7" borderId="49" xfId="0" applyFont="1" applyFill="1" applyBorder="1" applyAlignment="1" applyProtection="1">
      <alignment horizontal="center" vertical="center" wrapText="1"/>
    </xf>
    <xf numFmtId="0" fontId="5" fillId="12" borderId="50" xfId="0" applyFont="1" applyFill="1" applyBorder="1" applyAlignment="1" applyProtection="1">
      <alignment horizontal="center" vertical="center" wrapText="1"/>
    </xf>
    <xf numFmtId="0" fontId="8" fillId="12" borderId="50" xfId="0" applyFont="1" applyFill="1" applyBorder="1" applyAlignment="1" applyProtection="1">
      <alignment horizontal="center" vertical="center" wrapText="1"/>
    </xf>
    <xf numFmtId="1" fontId="17" fillId="0" borderId="0" xfId="0" applyNumberFormat="1" applyFont="1" applyProtection="1"/>
    <xf numFmtId="0" fontId="8" fillId="6" borderId="48" xfId="0" applyFont="1" applyFill="1" applyBorder="1" applyAlignment="1" applyProtection="1">
      <alignment horizontal="center" vertical="center" wrapText="1"/>
    </xf>
    <xf numFmtId="0" fontId="8" fillId="11" borderId="49" xfId="0" applyFont="1" applyFill="1" applyBorder="1" applyAlignment="1" applyProtection="1">
      <alignment horizontal="center" vertical="center" wrapText="1"/>
    </xf>
    <xf numFmtId="0" fontId="6" fillId="12" borderId="58" xfId="0" applyFont="1" applyFill="1" applyBorder="1" applyAlignment="1" applyProtection="1">
      <alignment horizontal="center" vertical="center"/>
    </xf>
    <xf numFmtId="0" fontId="5" fillId="6" borderId="56" xfId="0" applyFont="1" applyFill="1" applyBorder="1" applyAlignment="1" applyProtection="1">
      <alignment horizontal="center" vertical="center" wrapText="1"/>
    </xf>
    <xf numFmtId="0" fontId="5" fillId="11" borderId="57" xfId="0" applyFont="1" applyFill="1" applyBorder="1" applyAlignment="1" applyProtection="1">
      <alignment horizontal="center" vertical="center" wrapText="1"/>
    </xf>
    <xf numFmtId="0" fontId="4" fillId="12" borderId="58" xfId="0" applyFont="1" applyFill="1" applyBorder="1" applyAlignment="1" applyProtection="1">
      <alignment horizontal="center" vertical="center"/>
    </xf>
    <xf numFmtId="0" fontId="1" fillId="6" borderId="56" xfId="0" applyFont="1" applyFill="1" applyBorder="1" applyAlignment="1" applyProtection="1">
      <alignment horizontal="center" vertical="center" wrapText="1"/>
    </xf>
    <xf numFmtId="0" fontId="1" fillId="11" borderId="57" xfId="0" applyFont="1" applyFill="1" applyBorder="1" applyAlignment="1" applyProtection="1">
      <alignment horizontal="center" vertical="center" wrapText="1"/>
    </xf>
    <xf numFmtId="0" fontId="5" fillId="6" borderId="48" xfId="0" applyFont="1" applyFill="1" applyBorder="1" applyAlignment="1" applyProtection="1">
      <alignment horizontal="center" vertical="center" wrapText="1"/>
    </xf>
    <xf numFmtId="0" fontId="5" fillId="11" borderId="4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9" xfId="0" applyBorder="1"/>
    <xf numFmtId="0" fontId="0" fillId="0" borderId="12" xfId="0" applyBorder="1"/>
    <xf numFmtId="0" fontId="0" fillId="0" borderId="7" xfId="0" applyBorder="1"/>
    <xf numFmtId="0" fontId="0" fillId="0" borderId="21" xfId="0" applyBorder="1"/>
    <xf numFmtId="0" fontId="0" fillId="0" borderId="13" xfId="0" applyBorder="1"/>
    <xf numFmtId="0" fontId="0" fillId="0" borderId="61" xfId="0" applyBorder="1"/>
    <xf numFmtId="0" fontId="0" fillId="0" borderId="16" xfId="0" applyBorder="1"/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6" fillId="0" borderId="33" xfId="0" applyFont="1" applyBorder="1" applyAlignment="1" applyProtection="1">
      <alignment horizontal="center" vertical="center" wrapText="1"/>
    </xf>
    <xf numFmtId="0" fontId="6" fillId="0" borderId="32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2" borderId="47" xfId="0" applyFont="1" applyFill="1" applyBorder="1" applyAlignment="1" applyProtection="1">
      <alignment horizontal="center" vertical="center"/>
      <protection locked="0"/>
    </xf>
    <xf numFmtId="0" fontId="4" fillId="2" borderId="51" xfId="0" applyFont="1" applyFill="1" applyBorder="1" applyAlignment="1" applyProtection="1">
      <alignment horizontal="center" vertical="center"/>
      <protection locked="0"/>
    </xf>
    <xf numFmtId="0" fontId="1" fillId="5" borderId="34" xfId="0" applyFont="1" applyFill="1" applyBorder="1" applyAlignment="1" applyProtection="1">
      <alignment horizontal="center" vertical="center" wrapText="1"/>
    </xf>
    <xf numFmtId="0" fontId="1" fillId="5" borderId="59" xfId="0" applyFont="1" applyFill="1" applyBorder="1" applyAlignment="1" applyProtection="1">
      <alignment horizontal="center" vertical="center" wrapText="1"/>
    </xf>
    <xf numFmtId="0" fontId="4" fillId="7" borderId="49" xfId="0" applyFont="1" applyFill="1" applyBorder="1" applyAlignment="1" applyProtection="1">
      <alignment horizontal="center" vertical="center"/>
    </xf>
    <xf numFmtId="0" fontId="4" fillId="7" borderId="53" xfId="0" applyFont="1" applyFill="1" applyBorder="1" applyAlignment="1" applyProtection="1">
      <alignment horizontal="center" vertical="center"/>
    </xf>
    <xf numFmtId="0" fontId="4" fillId="12" borderId="50" xfId="0" applyFont="1" applyFill="1" applyBorder="1" applyAlignment="1" applyProtection="1">
      <alignment horizontal="center" vertical="center"/>
    </xf>
    <xf numFmtId="0" fontId="4" fillId="12" borderId="54" xfId="0" applyFont="1" applyFill="1" applyBorder="1" applyAlignment="1" applyProtection="1">
      <alignment horizontal="center" vertical="center"/>
    </xf>
    <xf numFmtId="0" fontId="1" fillId="6" borderId="48" xfId="0" applyFont="1" applyFill="1" applyBorder="1" applyAlignment="1" applyProtection="1">
      <alignment horizontal="center" vertical="center" wrapText="1"/>
    </xf>
    <xf numFmtId="0" fontId="1" fillId="6" borderId="52" xfId="0" applyFont="1" applyFill="1" applyBorder="1" applyAlignment="1" applyProtection="1">
      <alignment horizontal="center" vertical="center" wrapText="1"/>
    </xf>
    <xf numFmtId="0" fontId="1" fillId="11" borderId="49" xfId="0" applyFont="1" applyFill="1" applyBorder="1" applyAlignment="1" applyProtection="1">
      <alignment horizontal="center" vertical="center" wrapText="1"/>
    </xf>
    <xf numFmtId="0" fontId="1" fillId="11" borderId="53" xfId="0" applyFont="1" applyFill="1" applyBorder="1" applyAlignment="1" applyProtection="1">
      <alignment horizontal="center" vertical="center" wrapText="1"/>
    </xf>
    <xf numFmtId="0" fontId="1" fillId="8" borderId="50" xfId="0" applyFont="1" applyFill="1" applyBorder="1" applyAlignment="1" applyProtection="1">
      <alignment horizontal="center" vertical="center" wrapText="1"/>
    </xf>
    <xf numFmtId="0" fontId="1" fillId="8" borderId="54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 wrapText="1"/>
    </xf>
    <xf numFmtId="0" fontId="4" fillId="0" borderId="31" xfId="0" applyFont="1" applyBorder="1" applyAlignment="1" applyProtection="1">
      <alignment horizontal="center" vertical="center" wrapText="1"/>
    </xf>
    <xf numFmtId="0" fontId="4" fillId="0" borderId="32" xfId="0" applyFont="1" applyBorder="1" applyAlignment="1" applyProtection="1">
      <alignment horizontal="center" vertical="center" wrapText="1"/>
    </xf>
    <xf numFmtId="0" fontId="4" fillId="0" borderId="47" xfId="0" applyFont="1" applyBorder="1" applyAlignment="1" applyProtection="1">
      <alignment horizontal="center" vertical="center" wrapText="1"/>
    </xf>
    <xf numFmtId="0" fontId="4" fillId="0" borderId="51" xfId="0" applyFont="1" applyBorder="1" applyAlignment="1" applyProtection="1">
      <alignment horizontal="center" vertical="center" wrapText="1"/>
    </xf>
    <xf numFmtId="0" fontId="4" fillId="0" borderId="55" xfId="0" applyFont="1" applyBorder="1" applyAlignment="1" applyProtection="1">
      <alignment horizontal="center" vertical="center" wrapText="1"/>
    </xf>
    <xf numFmtId="0" fontId="9" fillId="3" borderId="0" xfId="0" applyFont="1" applyFill="1" applyAlignment="1" applyProtection="1">
      <alignment horizontal="center" vertical="center"/>
    </xf>
    <xf numFmtId="0" fontId="15" fillId="13" borderId="22" xfId="0" applyFont="1" applyFill="1" applyBorder="1" applyAlignment="1" applyProtection="1">
      <alignment horizontal="center"/>
    </xf>
    <xf numFmtId="0" fontId="15" fillId="13" borderId="23" xfId="0" applyFont="1" applyFill="1" applyBorder="1" applyAlignment="1" applyProtection="1">
      <alignment horizontal="center"/>
    </xf>
    <xf numFmtId="0" fontId="15" fillId="13" borderId="24" xfId="0" applyFont="1" applyFill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 applyProtection="1">
      <alignment horizontal="center" vertical="center" wrapText="1"/>
      <protection locked="0"/>
    </xf>
    <xf numFmtId="0" fontId="0" fillId="5" borderId="34" xfId="0" applyFill="1" applyBorder="1" applyAlignment="1" applyProtection="1">
      <alignment horizontal="center" vertical="center" wrapText="1"/>
    </xf>
    <xf numFmtId="0" fontId="0" fillId="5" borderId="37" xfId="0" applyFill="1" applyBorder="1" applyAlignment="1" applyProtection="1">
      <alignment horizontal="center" vertical="center" wrapText="1"/>
    </xf>
    <xf numFmtId="0" fontId="0" fillId="7" borderId="35" xfId="0" applyFill="1" applyBorder="1" applyAlignment="1" applyProtection="1">
      <alignment horizontal="center" vertical="center" wrapText="1"/>
    </xf>
    <xf numFmtId="0" fontId="0" fillId="7" borderId="38" xfId="0" applyFill="1" applyBorder="1" applyAlignment="1" applyProtection="1">
      <alignment horizontal="center" vertical="center" wrapText="1"/>
    </xf>
    <xf numFmtId="0" fontId="0" fillId="12" borderId="36" xfId="0" applyFill="1" applyBorder="1" applyAlignment="1" applyProtection="1">
      <alignment horizontal="center" vertical="center" wrapText="1"/>
    </xf>
    <xf numFmtId="0" fontId="0" fillId="12" borderId="39" xfId="0" applyFill="1" applyBorder="1" applyAlignment="1" applyProtection="1">
      <alignment horizontal="center" vertical="center" wrapText="1"/>
    </xf>
    <xf numFmtId="0" fontId="0" fillId="6" borderId="34" xfId="0" applyFill="1" applyBorder="1" applyAlignment="1" applyProtection="1">
      <alignment horizontal="center" vertical="center" wrapText="1"/>
    </xf>
    <xf numFmtId="0" fontId="0" fillId="6" borderId="42" xfId="0" applyFill="1" applyBorder="1" applyAlignment="1" applyProtection="1">
      <alignment horizontal="center" vertical="center" wrapText="1"/>
    </xf>
    <xf numFmtId="0" fontId="0" fillId="11" borderId="35" xfId="0" applyFill="1" applyBorder="1" applyAlignment="1" applyProtection="1">
      <alignment horizontal="center" vertical="center" wrapText="1"/>
    </xf>
    <xf numFmtId="0" fontId="0" fillId="11" borderId="38" xfId="0" applyFill="1" applyBorder="1" applyAlignment="1" applyProtection="1">
      <alignment horizontal="center" vertical="center" wrapText="1"/>
    </xf>
    <xf numFmtId="0" fontId="0" fillId="8" borderId="36" xfId="0" applyFill="1" applyBorder="1" applyAlignment="1" applyProtection="1">
      <alignment horizontal="center" vertical="center" wrapText="1"/>
    </xf>
    <xf numFmtId="0" fontId="0" fillId="8" borderId="39" xfId="0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8" fillId="5" borderId="48" xfId="0" applyFont="1" applyFill="1" applyBorder="1" applyAlignment="1" applyProtection="1">
      <alignment horizontal="center" vertical="center" wrapText="1"/>
    </xf>
    <xf numFmtId="0" fontId="8" fillId="5" borderId="52" xfId="0" applyFont="1" applyFill="1" applyBorder="1" applyAlignment="1" applyProtection="1">
      <alignment horizontal="center" vertical="center" wrapText="1"/>
    </xf>
    <xf numFmtId="0" fontId="8" fillId="5" borderId="56" xfId="0" applyFont="1" applyFill="1" applyBorder="1" applyAlignment="1" applyProtection="1">
      <alignment horizontal="center" vertical="center" wrapText="1"/>
    </xf>
    <xf numFmtId="0" fontId="4" fillId="2" borderId="55" xfId="0" applyFont="1" applyFill="1" applyBorder="1" applyAlignment="1" applyProtection="1">
      <alignment horizontal="center" vertical="center"/>
      <protection locked="0"/>
    </xf>
    <xf numFmtId="0" fontId="4" fillId="7" borderId="57" xfId="0" applyFont="1" applyFill="1" applyBorder="1" applyAlignment="1" applyProtection="1">
      <alignment horizontal="center" vertical="center"/>
    </xf>
    <xf numFmtId="0" fontId="4" fillId="12" borderId="58" xfId="0" applyFont="1" applyFill="1" applyBorder="1" applyAlignment="1" applyProtection="1">
      <alignment horizontal="center" vertical="center"/>
    </xf>
    <xf numFmtId="0" fontId="4" fillId="6" borderId="52" xfId="0" applyFont="1" applyFill="1" applyBorder="1" applyAlignment="1" applyProtection="1">
      <alignment horizontal="center" vertical="center"/>
    </xf>
    <xf numFmtId="0" fontId="4" fillId="6" borderId="56" xfId="0" applyFont="1" applyFill="1" applyBorder="1" applyAlignment="1" applyProtection="1">
      <alignment horizontal="center" vertical="center"/>
    </xf>
    <xf numFmtId="0" fontId="4" fillId="11" borderId="53" xfId="0" applyFont="1" applyFill="1" applyBorder="1" applyAlignment="1" applyProtection="1">
      <alignment horizontal="center" vertical="center"/>
    </xf>
    <xf numFmtId="0" fontId="4" fillId="11" borderId="57" xfId="0" applyFont="1" applyFill="1" applyBorder="1" applyAlignment="1" applyProtection="1">
      <alignment horizontal="center" vertical="center"/>
    </xf>
    <xf numFmtId="0" fontId="3" fillId="8" borderId="54" xfId="0" applyFont="1" applyFill="1" applyBorder="1" applyAlignment="1" applyProtection="1">
      <alignment horizontal="center" vertical="center"/>
    </xf>
    <xf numFmtId="0" fontId="3" fillId="8" borderId="58" xfId="0" applyFont="1" applyFill="1" applyBorder="1" applyAlignment="1" applyProtection="1">
      <alignment horizontal="center" vertical="center"/>
    </xf>
    <xf numFmtId="0" fontId="3" fillId="4" borderId="51" xfId="0" applyFont="1" applyFill="1" applyBorder="1" applyAlignment="1" applyProtection="1">
      <alignment horizontal="center" vertical="center"/>
    </xf>
    <xf numFmtId="0" fontId="3" fillId="4" borderId="55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2" borderId="47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5" fillId="5" borderId="48" xfId="0" applyFont="1" applyFill="1" applyBorder="1" applyAlignment="1" applyProtection="1">
      <alignment horizontal="center" vertical="center" wrapText="1"/>
    </xf>
    <xf numFmtId="0" fontId="5" fillId="5" borderId="52" xfId="0" applyFont="1" applyFill="1" applyBorder="1" applyAlignment="1" applyProtection="1">
      <alignment horizontal="center" vertical="center" wrapText="1"/>
    </xf>
    <xf numFmtId="0" fontId="5" fillId="5" borderId="56" xfId="0" applyFont="1" applyFill="1" applyBorder="1" applyAlignment="1" applyProtection="1">
      <alignment horizontal="center" vertical="center" wrapText="1"/>
    </xf>
    <xf numFmtId="0" fontId="6" fillId="7" borderId="49" xfId="0" applyFont="1" applyFill="1" applyBorder="1" applyAlignment="1" applyProtection="1">
      <alignment horizontal="center" vertical="center"/>
    </xf>
    <xf numFmtId="0" fontId="6" fillId="7" borderId="53" xfId="0" applyFont="1" applyFill="1" applyBorder="1" applyAlignment="1" applyProtection="1">
      <alignment horizontal="center" vertical="center"/>
    </xf>
    <xf numFmtId="0" fontId="6" fillId="0" borderId="3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5" borderId="48" xfId="0" applyFont="1" applyFill="1" applyBorder="1" applyAlignment="1" applyProtection="1">
      <alignment horizontal="center" vertical="center" wrapText="1"/>
    </xf>
    <xf numFmtId="0" fontId="1" fillId="5" borderId="52" xfId="0" applyFont="1" applyFill="1" applyBorder="1" applyAlignment="1" applyProtection="1">
      <alignment horizontal="center" vertical="center" wrapText="1"/>
    </xf>
    <xf numFmtId="0" fontId="1" fillId="5" borderId="56" xfId="0" applyFont="1" applyFill="1" applyBorder="1" applyAlignment="1" applyProtection="1">
      <alignment horizontal="center" vertical="center" wrapText="1"/>
    </xf>
    <xf numFmtId="0" fontId="6" fillId="12" borderId="50" xfId="0" applyFont="1" applyFill="1" applyBorder="1" applyAlignment="1" applyProtection="1">
      <alignment horizontal="center" vertical="center"/>
    </xf>
    <xf numFmtId="0" fontId="6" fillId="12" borderId="54" xfId="0" applyFont="1" applyFill="1" applyBorder="1" applyAlignment="1" applyProtection="1">
      <alignment horizontal="center" vertical="center"/>
    </xf>
    <xf numFmtId="0" fontId="5" fillId="6" borderId="48" xfId="0" applyFont="1" applyFill="1" applyBorder="1" applyAlignment="1" applyProtection="1">
      <alignment horizontal="center" vertical="center" wrapText="1"/>
    </xf>
    <xf numFmtId="0" fontId="5" fillId="6" borderId="52" xfId="0" applyFont="1" applyFill="1" applyBorder="1" applyAlignment="1" applyProtection="1">
      <alignment horizontal="center" vertical="center" wrapText="1"/>
    </xf>
    <xf numFmtId="0" fontId="5" fillId="11" borderId="49" xfId="0" applyFont="1" applyFill="1" applyBorder="1" applyAlignment="1" applyProtection="1">
      <alignment horizontal="center" vertical="center" wrapText="1"/>
    </xf>
    <xf numFmtId="0" fontId="5" fillId="11" borderId="53" xfId="0" applyFont="1" applyFill="1" applyBorder="1" applyAlignment="1" applyProtection="1">
      <alignment horizontal="center" vertical="center" wrapText="1"/>
    </xf>
    <xf numFmtId="0" fontId="5" fillId="8" borderId="50" xfId="0" applyFont="1" applyFill="1" applyBorder="1" applyAlignment="1" applyProtection="1">
      <alignment horizontal="center" vertical="center" wrapText="1"/>
    </xf>
    <xf numFmtId="0" fontId="5" fillId="8" borderId="54" xfId="0" applyFont="1" applyFill="1" applyBorder="1" applyAlignment="1" applyProtection="1">
      <alignment horizontal="center" vertical="center" wrapText="1"/>
    </xf>
    <xf numFmtId="0" fontId="6" fillId="4" borderId="47" xfId="0" applyFont="1" applyFill="1" applyBorder="1" applyAlignment="1" applyProtection="1">
      <alignment horizontal="center" vertical="center" wrapText="1"/>
    </xf>
    <xf numFmtId="0" fontId="6" fillId="4" borderId="51" xfId="0" applyFont="1" applyFill="1" applyBorder="1" applyAlignment="1" applyProtection="1">
      <alignment horizontal="center" vertical="center" wrapText="1"/>
    </xf>
    <xf numFmtId="0" fontId="6" fillId="4" borderId="55" xfId="0" applyFont="1" applyFill="1" applyBorder="1" applyAlignment="1" applyProtection="1">
      <alignment horizontal="center" vertical="center" wrapText="1"/>
    </xf>
    <xf numFmtId="0" fontId="4" fillId="4" borderId="47" xfId="0" applyFont="1" applyFill="1" applyBorder="1" applyAlignment="1" applyProtection="1">
      <alignment horizontal="center" vertical="center" wrapText="1"/>
    </xf>
    <xf numFmtId="0" fontId="4" fillId="4" borderId="51" xfId="0" applyFont="1" applyFill="1" applyBorder="1" applyAlignment="1" applyProtection="1">
      <alignment horizontal="center" vertical="center" wrapText="1"/>
    </xf>
    <xf numFmtId="0" fontId="4" fillId="4" borderId="55" xfId="0" applyFont="1" applyFill="1" applyBorder="1" applyAlignment="1" applyProtection="1">
      <alignment horizontal="center" vertical="center" wrapText="1"/>
    </xf>
    <xf numFmtId="0" fontId="3" fillId="0" borderId="33" xfId="0" applyFont="1" applyBorder="1" applyAlignment="1" applyProtection="1">
      <alignment horizontal="center" vertical="center" wrapText="1"/>
    </xf>
    <xf numFmtId="0" fontId="3" fillId="0" borderId="31" xfId="0" applyFont="1" applyBorder="1" applyAlignment="1" applyProtection="1">
      <alignment horizontal="center" vertical="center" wrapText="1"/>
    </xf>
    <xf numFmtId="0" fontId="3" fillId="0" borderId="32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6" fillId="0" borderId="47" xfId="0" applyFont="1" applyBorder="1" applyAlignment="1" applyProtection="1">
      <alignment horizontal="center" vertical="center" wrapText="1"/>
    </xf>
    <xf numFmtId="0" fontId="6" fillId="0" borderId="51" xfId="0" applyFont="1" applyBorder="1" applyAlignment="1" applyProtection="1">
      <alignment horizontal="center" vertical="center" wrapText="1"/>
    </xf>
    <xf numFmtId="0" fontId="6" fillId="0" borderId="55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2" borderId="55" xfId="0" applyFont="1" applyFill="1" applyBorder="1" applyAlignment="1" applyProtection="1">
      <alignment horizontal="center" vertical="center"/>
      <protection locked="0"/>
    </xf>
    <xf numFmtId="0" fontId="6" fillId="4" borderId="51" xfId="0" applyFont="1" applyFill="1" applyBorder="1" applyAlignment="1" applyProtection="1">
      <alignment horizontal="center" vertical="center"/>
    </xf>
    <xf numFmtId="0" fontId="6" fillId="4" borderId="55" xfId="0" applyFont="1" applyFill="1" applyBorder="1" applyAlignment="1" applyProtection="1">
      <alignment horizontal="center" vertical="center"/>
    </xf>
    <xf numFmtId="0" fontId="6" fillId="7" borderId="57" xfId="0" applyFont="1" applyFill="1" applyBorder="1" applyAlignment="1" applyProtection="1">
      <alignment horizontal="center" vertical="center"/>
    </xf>
    <xf numFmtId="0" fontId="6" fillId="12" borderId="58" xfId="0" applyFont="1" applyFill="1" applyBorder="1" applyAlignment="1" applyProtection="1">
      <alignment horizontal="center" vertical="center"/>
    </xf>
    <xf numFmtId="0" fontId="6" fillId="6" borderId="52" xfId="0" applyFont="1" applyFill="1" applyBorder="1" applyAlignment="1" applyProtection="1">
      <alignment horizontal="center" vertical="center"/>
    </xf>
    <xf numFmtId="0" fontId="6" fillId="6" borderId="56" xfId="0" applyFont="1" applyFill="1" applyBorder="1" applyAlignment="1" applyProtection="1">
      <alignment horizontal="center" vertical="center"/>
    </xf>
    <xf numFmtId="0" fontId="6" fillId="11" borderId="53" xfId="0" applyFont="1" applyFill="1" applyBorder="1" applyAlignment="1" applyProtection="1">
      <alignment horizontal="center" vertical="center"/>
    </xf>
    <xf numFmtId="0" fontId="6" fillId="11" borderId="57" xfId="0" applyFont="1" applyFill="1" applyBorder="1" applyAlignment="1" applyProtection="1">
      <alignment horizontal="center" vertical="center"/>
    </xf>
    <xf numFmtId="0" fontId="6" fillId="8" borderId="54" xfId="0" applyFont="1" applyFill="1" applyBorder="1" applyAlignment="1" applyProtection="1">
      <alignment horizontal="center" vertical="center"/>
    </xf>
    <xf numFmtId="0" fontId="6" fillId="8" borderId="58" xfId="0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6" fillId="2" borderId="33" xfId="0" applyFont="1" applyFill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center" vertical="center"/>
      <protection locked="0"/>
    </xf>
    <xf numFmtId="0" fontId="5" fillId="5" borderId="34" xfId="0" applyFont="1" applyFill="1" applyBorder="1" applyAlignment="1" applyProtection="1">
      <alignment horizontal="center" vertical="center" wrapText="1"/>
    </xf>
    <xf numFmtId="0" fontId="5" fillId="5" borderId="37" xfId="0" applyFont="1" applyFill="1" applyBorder="1" applyAlignment="1" applyProtection="1">
      <alignment horizontal="center" vertical="center" wrapText="1"/>
    </xf>
    <xf numFmtId="0" fontId="6" fillId="7" borderId="40" xfId="0" applyFont="1" applyFill="1" applyBorder="1" applyAlignment="1" applyProtection="1">
      <alignment horizontal="center" vertical="center"/>
    </xf>
    <xf numFmtId="0" fontId="6" fillId="7" borderId="43" xfId="0" applyFont="1" applyFill="1" applyBorder="1" applyAlignment="1" applyProtection="1">
      <alignment horizontal="center" vertical="center"/>
    </xf>
    <xf numFmtId="0" fontId="6" fillId="12" borderId="41" xfId="0" applyFont="1" applyFill="1" applyBorder="1" applyAlignment="1" applyProtection="1">
      <alignment horizontal="center" vertical="center"/>
    </xf>
    <xf numFmtId="0" fontId="6" fillId="12" borderId="44" xfId="0" applyFont="1" applyFill="1" applyBorder="1" applyAlignment="1" applyProtection="1">
      <alignment horizontal="center" vertical="center"/>
    </xf>
    <xf numFmtId="0" fontId="5" fillId="6" borderId="45" xfId="0" applyFont="1" applyFill="1" applyBorder="1" applyAlignment="1" applyProtection="1">
      <alignment horizontal="center" vertical="center" wrapText="1"/>
    </xf>
    <xf numFmtId="0" fontId="5" fillId="6" borderId="46" xfId="0" applyFont="1" applyFill="1" applyBorder="1" applyAlignment="1" applyProtection="1">
      <alignment horizontal="center" vertical="center" wrapText="1"/>
    </xf>
    <xf numFmtId="0" fontId="5" fillId="11" borderId="40" xfId="0" applyFont="1" applyFill="1" applyBorder="1" applyAlignment="1" applyProtection="1">
      <alignment horizontal="center" vertical="center" wrapText="1"/>
    </xf>
    <xf numFmtId="0" fontId="5" fillId="11" borderId="43" xfId="0" applyFont="1" applyFill="1" applyBorder="1" applyAlignment="1" applyProtection="1">
      <alignment horizontal="center" vertical="center" wrapText="1"/>
    </xf>
    <xf numFmtId="0" fontId="5" fillId="8" borderId="41" xfId="0" applyFont="1" applyFill="1" applyBorder="1" applyAlignment="1" applyProtection="1">
      <alignment horizontal="center" vertical="center" wrapText="1"/>
    </xf>
    <xf numFmtId="0" fontId="5" fillId="8" borderId="44" xfId="0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739589</xdr:colOff>
      <xdr:row>6</xdr:row>
      <xdr:rowOff>40197</xdr:rowOff>
    </xdr:to>
    <xdr:grpSp>
      <xdr:nvGrpSpPr>
        <xdr:cNvPr id="2" name="Groupe 1"/>
        <xdr:cNvGrpSpPr/>
      </xdr:nvGrpSpPr>
      <xdr:grpSpPr>
        <a:xfrm>
          <a:off x="0" y="0"/>
          <a:ext cx="12836339" cy="1730885"/>
          <a:chOff x="762000" y="0"/>
          <a:chExt cx="12135971" cy="1732285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2000" y="0"/>
            <a:ext cx="5477275" cy="1732285"/>
          </a:xfrm>
          <a:prstGeom prst="rect">
            <a:avLst/>
          </a:prstGeom>
        </xdr:spPr>
      </xdr:pic>
      <xdr:pic>
        <xdr:nvPicPr>
          <xdr:cNvPr id="4" name="Image 3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863"/>
          <a:stretch/>
        </xdr:blipFill>
        <xdr:spPr>
          <a:xfrm flipH="1">
            <a:off x="6241677" y="0"/>
            <a:ext cx="3538922" cy="1731360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460"/>
          <a:stretch/>
        </xdr:blipFill>
        <xdr:spPr>
          <a:xfrm flipH="1">
            <a:off x="9778254" y="0"/>
            <a:ext cx="3119717" cy="1731360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728382</xdr:colOff>
      <xdr:row>0</xdr:row>
      <xdr:rowOff>381000</xdr:rowOff>
    </xdr:from>
    <xdr:to>
      <xdr:col>14</xdr:col>
      <xdr:colOff>437028</xdr:colOff>
      <xdr:row>2</xdr:row>
      <xdr:rowOff>100853</xdr:rowOff>
    </xdr:to>
    <xdr:sp macro="" textlink="">
      <xdr:nvSpPr>
        <xdr:cNvPr id="6" name="ZoneTexte 5"/>
        <xdr:cNvSpPr txBox="1"/>
      </xdr:nvSpPr>
      <xdr:spPr>
        <a:xfrm>
          <a:off x="728382" y="381000"/>
          <a:ext cx="11338671" cy="5675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3600" b="1">
              <a:solidFill>
                <a:schemeClr val="bg1"/>
              </a:solidFill>
            </a:rPr>
            <a:t>PROGRAMMATION </a:t>
          </a:r>
          <a:r>
            <a:rPr lang="fr-FR" sz="3600" b="1" baseline="0">
              <a:solidFill>
                <a:schemeClr val="bg1"/>
              </a:solidFill>
            </a:rPr>
            <a:t>ANNUELLE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-0.249977111117893"/>
    <pageSetUpPr fitToPage="1"/>
  </sheetPr>
  <dimension ref="A1:R45"/>
  <sheetViews>
    <sheetView showRuler="0" zoomScale="80" zoomScaleNormal="8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M17" sqref="M17"/>
    </sheetView>
  </sheetViews>
  <sheetFormatPr baseColWidth="10" defaultRowHeight="15" x14ac:dyDescent="0.25"/>
  <cols>
    <col min="2" max="2" width="20.140625" bestFit="1" customWidth="1"/>
    <col min="3" max="3" width="11.7109375" customWidth="1"/>
    <col min="4" max="4" width="11.42578125" style="2"/>
    <col min="5" max="5" width="12.140625" style="2" bestFit="1" customWidth="1"/>
    <col min="6" max="6" width="17.7109375" customWidth="1"/>
    <col min="7" max="7" width="10.140625" customWidth="1"/>
    <col min="8" max="8" width="11.5703125" customWidth="1"/>
    <col min="12" max="13" width="13.85546875" customWidth="1"/>
    <col min="14" max="14" width="6.140625" style="3" bestFit="1" customWidth="1"/>
    <col min="15" max="15" width="6.7109375" style="3" bestFit="1" customWidth="1"/>
  </cols>
  <sheetData>
    <row r="1" spans="1:16" ht="51.75" customHeight="1" x14ac:dyDescent="0.25">
      <c r="A1" s="8"/>
      <c r="B1" s="8"/>
      <c r="C1" s="8"/>
      <c r="D1" s="9"/>
      <c r="E1" s="9"/>
      <c r="F1" s="8"/>
      <c r="G1" s="8"/>
      <c r="H1" s="8"/>
      <c r="I1" s="8"/>
      <c r="J1" s="8"/>
      <c r="K1" s="8"/>
      <c r="L1" s="8"/>
      <c r="M1" s="8"/>
      <c r="N1" s="11"/>
      <c r="O1" s="11"/>
      <c r="P1" s="8"/>
    </row>
    <row r="2" spans="1:16" ht="15" customHeight="1" x14ac:dyDescent="0.25">
      <c r="A2" s="8"/>
      <c r="B2" s="126" t="s">
        <v>13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8"/>
    </row>
    <row r="3" spans="1:16" ht="15" customHeight="1" x14ac:dyDescent="0.25">
      <c r="A3" s="8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8"/>
    </row>
    <row r="4" spans="1:16" ht="15.75" thickBot="1" x14ac:dyDescent="0.3">
      <c r="A4" s="8"/>
      <c r="B4" s="8"/>
      <c r="C4" s="8"/>
      <c r="D4" s="9"/>
      <c r="E4" s="9"/>
      <c r="F4" s="8"/>
      <c r="G4" s="8"/>
      <c r="H4" s="8"/>
      <c r="I4" s="10"/>
      <c r="J4" s="10"/>
      <c r="K4" s="10"/>
      <c r="L4" s="10"/>
      <c r="M4" s="8"/>
      <c r="N4" s="11"/>
      <c r="O4" s="11"/>
      <c r="P4" s="8"/>
    </row>
    <row r="5" spans="1:16" ht="20.25" thickTop="1" thickBot="1" x14ac:dyDescent="0.35">
      <c r="A5" s="8"/>
      <c r="B5" s="8"/>
      <c r="C5" s="8"/>
      <c r="D5" s="9"/>
      <c r="E5" s="9"/>
      <c r="F5" s="127" t="s">
        <v>30</v>
      </c>
      <c r="G5" s="128"/>
      <c r="H5" s="128"/>
      <c r="I5" s="128"/>
      <c r="J5" s="128"/>
      <c r="K5" s="128"/>
      <c r="L5" s="128"/>
      <c r="M5" s="129"/>
      <c r="N5" s="11"/>
      <c r="O5" s="11"/>
      <c r="P5" s="8"/>
    </row>
    <row r="6" spans="1:16" ht="15" customHeight="1" thickBot="1" x14ac:dyDescent="0.3">
      <c r="A6" s="8"/>
      <c r="B6" s="8"/>
      <c r="C6" s="130" t="s">
        <v>16</v>
      </c>
      <c r="D6" s="132" t="s">
        <v>15</v>
      </c>
      <c r="E6" s="84"/>
      <c r="F6" s="134" t="s">
        <v>35</v>
      </c>
      <c r="G6" s="136" t="s">
        <v>36</v>
      </c>
      <c r="H6" s="138" t="s">
        <v>37</v>
      </c>
      <c r="I6" s="140" t="s">
        <v>33</v>
      </c>
      <c r="J6" s="142" t="s">
        <v>32</v>
      </c>
      <c r="K6" s="144" t="s">
        <v>39</v>
      </c>
      <c r="L6" s="146" t="s">
        <v>34</v>
      </c>
      <c r="M6" s="148" t="s">
        <v>11</v>
      </c>
      <c r="N6" s="150" t="s">
        <v>4</v>
      </c>
      <c r="O6" s="151"/>
      <c r="P6" s="8"/>
    </row>
    <row r="7" spans="1:16" ht="15.75" thickBot="1" x14ac:dyDescent="0.3">
      <c r="A7" s="8"/>
      <c r="B7" s="8"/>
      <c r="C7" s="131"/>
      <c r="D7" s="133"/>
      <c r="E7" s="84"/>
      <c r="F7" s="135"/>
      <c r="G7" s="137"/>
      <c r="H7" s="139"/>
      <c r="I7" s="141"/>
      <c r="J7" s="143"/>
      <c r="K7" s="145"/>
      <c r="L7" s="147"/>
      <c r="M7" s="149"/>
      <c r="N7" s="27" t="s">
        <v>21</v>
      </c>
      <c r="O7" s="27" t="s">
        <v>7</v>
      </c>
      <c r="P7" s="8"/>
    </row>
    <row r="8" spans="1:16" x14ac:dyDescent="0.25">
      <c r="A8" s="8"/>
      <c r="B8" s="31" t="s">
        <v>22</v>
      </c>
      <c r="C8" s="32" t="e">
        <f>DATE(YEAR(C9),MONTH(C9),DAY(C9)-14)</f>
        <v>#REF!</v>
      </c>
      <c r="D8" s="98" t="s">
        <v>25</v>
      </c>
      <c r="E8" s="152" t="s">
        <v>8</v>
      </c>
      <c r="F8" s="45">
        <v>4</v>
      </c>
      <c r="G8" s="155" t="e">
        <f>M9-J9-K9-L9</f>
        <v>#REF!</v>
      </c>
      <c r="H8" s="46"/>
      <c r="I8" s="72"/>
      <c r="J8" s="74">
        <v>0</v>
      </c>
      <c r="K8" s="75">
        <v>0</v>
      </c>
      <c r="L8" s="47" t="e">
        <f>M8-J8-K8</f>
        <v>#REF!</v>
      </c>
      <c r="M8" s="48" t="e">
        <f>WEEKNUM(C9,2)-WEEKNUM(C8,2)</f>
        <v>#REF!</v>
      </c>
      <c r="N8" s="123" t="e">
        <f>G8*F9</f>
        <v>#REF!</v>
      </c>
      <c r="O8" s="123" t="e">
        <f>F8*(L8+J8)</f>
        <v>#REF!</v>
      </c>
      <c r="P8" s="8" t="s">
        <v>3</v>
      </c>
    </row>
    <row r="9" spans="1:16" x14ac:dyDescent="0.25">
      <c r="A9" s="8"/>
      <c r="B9" s="33" t="s">
        <v>23</v>
      </c>
      <c r="C9" s="34" t="e">
        <f>#REF!</f>
        <v>#REF!</v>
      </c>
      <c r="D9" s="99"/>
      <c r="E9" s="153"/>
      <c r="F9" s="105">
        <v>5</v>
      </c>
      <c r="G9" s="156"/>
      <c r="H9" s="109" t="e">
        <f>M9-J9-K9-L9-I9</f>
        <v>#REF!</v>
      </c>
      <c r="I9" s="111" t="e">
        <f>IF(M9&lt;4,0,IF(M9&gt;7,2,1))</f>
        <v>#REF!</v>
      </c>
      <c r="J9" s="161"/>
      <c r="K9" s="163"/>
      <c r="L9" s="165"/>
      <c r="M9" s="167" t="e">
        <f>WEEKNUM(C10,2)-WEEKNUM(C9,2)+1</f>
        <v>#REF!</v>
      </c>
      <c r="N9" s="124"/>
      <c r="O9" s="124"/>
      <c r="P9" s="8"/>
    </row>
    <row r="10" spans="1:16" ht="15.75" thickBot="1" x14ac:dyDescent="0.3">
      <c r="A10" s="8"/>
      <c r="B10" s="35" t="s">
        <v>19</v>
      </c>
      <c r="C10" s="36" t="e">
        <f>C11-1</f>
        <v>#REF!</v>
      </c>
      <c r="D10" s="100"/>
      <c r="E10" s="154"/>
      <c r="F10" s="158"/>
      <c r="G10" s="157"/>
      <c r="H10" s="159"/>
      <c r="I10" s="160"/>
      <c r="J10" s="162"/>
      <c r="K10" s="164"/>
      <c r="L10" s="166"/>
      <c r="M10" s="168"/>
      <c r="N10" s="125"/>
      <c r="O10" s="125"/>
      <c r="P10" s="8"/>
    </row>
    <row r="11" spans="1:16" x14ac:dyDescent="0.25">
      <c r="A11" s="8"/>
      <c r="B11" s="12" t="s">
        <v>18</v>
      </c>
      <c r="C11" s="13" t="e">
        <f>#REF!</f>
        <v>#REF!</v>
      </c>
      <c r="D11" s="169" t="s">
        <v>24</v>
      </c>
      <c r="E11" s="172"/>
      <c r="F11" s="175">
        <v>5</v>
      </c>
      <c r="G11" s="177" t="e">
        <f>M11-J11-K11-L11-J13-K13-L13</f>
        <v>#REF!</v>
      </c>
      <c r="H11" s="180" t="e">
        <f>M11-J11-K11-L11-I11-I13-J13-K13-L13</f>
        <v>#REF!</v>
      </c>
      <c r="I11" s="192"/>
      <c r="J11" s="194"/>
      <c r="K11" s="196"/>
      <c r="L11" s="198"/>
      <c r="M11" s="200" t="e">
        <f>WEEKNUM(C13,2)-WEEKNUM(C11,2)+1</f>
        <v>#REF!</v>
      </c>
      <c r="N11" s="120" t="e">
        <f>G11*F11</f>
        <v>#REF!</v>
      </c>
      <c r="O11" s="96">
        <f>F13*(L13+J13+L11+J11)</f>
        <v>0</v>
      </c>
      <c r="P11" s="8"/>
    </row>
    <row r="12" spans="1:16" x14ac:dyDescent="0.25">
      <c r="A12" s="8"/>
      <c r="B12" s="14" t="s">
        <v>0</v>
      </c>
      <c r="C12" s="15">
        <v>43029</v>
      </c>
      <c r="D12" s="170"/>
      <c r="E12" s="173"/>
      <c r="F12" s="176"/>
      <c r="G12" s="178"/>
      <c r="H12" s="181"/>
      <c r="I12" s="193"/>
      <c r="J12" s="195"/>
      <c r="K12" s="197"/>
      <c r="L12" s="199"/>
      <c r="M12" s="201"/>
      <c r="N12" s="121"/>
      <c r="O12" s="182"/>
      <c r="P12" s="8"/>
    </row>
    <row r="13" spans="1:16" ht="15.75" thickBot="1" x14ac:dyDescent="0.3">
      <c r="A13" s="8"/>
      <c r="B13" s="16" t="s">
        <v>19</v>
      </c>
      <c r="C13" s="17">
        <f>IF((WEEKDAY(C12)=1),C12,C12+13-MOD(WEEKDAY(C12)-2,7))</f>
        <v>43037</v>
      </c>
      <c r="D13" s="171"/>
      <c r="E13" s="174"/>
      <c r="F13" s="43">
        <v>0</v>
      </c>
      <c r="G13" s="179"/>
      <c r="H13" s="44"/>
      <c r="I13" s="76"/>
      <c r="J13" s="77"/>
      <c r="K13" s="78">
        <v>1</v>
      </c>
      <c r="L13" s="49"/>
      <c r="M13" s="202"/>
      <c r="N13" s="122"/>
      <c r="O13" s="97"/>
      <c r="P13" s="8" t="s">
        <v>3</v>
      </c>
    </row>
    <row r="14" spans="1:16" x14ac:dyDescent="0.25">
      <c r="A14" s="8" t="s">
        <v>3</v>
      </c>
      <c r="B14" s="18" t="s">
        <v>17</v>
      </c>
      <c r="C14" s="53">
        <f>C12+14-MOD(WEEKDAY(C12)-2,7)</f>
        <v>43038</v>
      </c>
      <c r="D14" s="183" t="s">
        <v>26</v>
      </c>
      <c r="E14" s="186"/>
      <c r="F14" s="104">
        <v>4</v>
      </c>
      <c r="G14" s="189" t="e">
        <f>M14-J14-K14-L14-J16-K16-L16</f>
        <v>#REF!</v>
      </c>
      <c r="H14" s="108" t="e">
        <f>M14-J14-K14-L14-I14-I16-J16-K16-L16</f>
        <v>#REF!</v>
      </c>
      <c r="I14" s="110"/>
      <c r="J14" s="112"/>
      <c r="K14" s="114">
        <v>1</v>
      </c>
      <c r="L14" s="116"/>
      <c r="M14" s="203" t="e">
        <f>WEEKNUM(C16,2)-WEEKNUM(C14,2)+1</f>
        <v>#REF!</v>
      </c>
      <c r="N14" s="120" t="e">
        <f>G14*F14</f>
        <v>#REF!</v>
      </c>
      <c r="O14" s="206">
        <f>F16*(L16+J16+L14+J14)</f>
        <v>0</v>
      </c>
      <c r="P14" s="8" t="s">
        <v>3</v>
      </c>
    </row>
    <row r="15" spans="1:16" x14ac:dyDescent="0.25">
      <c r="A15" s="8"/>
      <c r="B15" s="14" t="s">
        <v>20</v>
      </c>
      <c r="C15" s="15" t="e">
        <f>#REF!</f>
        <v>#REF!</v>
      </c>
      <c r="D15" s="184"/>
      <c r="E15" s="187"/>
      <c r="F15" s="105"/>
      <c r="G15" s="190"/>
      <c r="H15" s="109"/>
      <c r="I15" s="111"/>
      <c r="J15" s="113"/>
      <c r="K15" s="115"/>
      <c r="L15" s="117"/>
      <c r="M15" s="204"/>
      <c r="N15" s="121"/>
      <c r="O15" s="207"/>
      <c r="P15" s="8" t="s">
        <v>3</v>
      </c>
    </row>
    <row r="16" spans="1:16" ht="15.75" thickBot="1" x14ac:dyDescent="0.3">
      <c r="A16" s="8"/>
      <c r="B16" s="19" t="s">
        <v>19</v>
      </c>
      <c r="C16" s="29" t="e">
        <f>IF((WEEKDAY(C15)=1),C15,C15+13-MOD(WEEKDAY(C15)-2,7))</f>
        <v>#REF!</v>
      </c>
      <c r="D16" s="185"/>
      <c r="E16" s="188"/>
      <c r="F16" s="66">
        <v>0</v>
      </c>
      <c r="G16" s="191"/>
      <c r="H16" s="67"/>
      <c r="I16" s="79"/>
      <c r="J16" s="80"/>
      <c r="K16" s="81">
        <v>1</v>
      </c>
      <c r="L16" s="50"/>
      <c r="M16" s="205"/>
      <c r="N16" s="122"/>
      <c r="O16" s="208"/>
      <c r="P16" s="8" t="s">
        <v>3</v>
      </c>
    </row>
    <row r="17" spans="1:18" x14ac:dyDescent="0.25">
      <c r="A17" s="8"/>
      <c r="B17" s="20" t="s">
        <v>17</v>
      </c>
      <c r="C17" s="13" t="e">
        <f>C15+14-MOD(WEEKDAY(C15)-2,7)</f>
        <v>#REF!</v>
      </c>
      <c r="D17" s="169" t="s">
        <v>27</v>
      </c>
      <c r="E17" s="209" t="s">
        <v>14</v>
      </c>
      <c r="F17" s="69">
        <v>3</v>
      </c>
      <c r="G17" s="177" t="e">
        <f>M18-J18-K18-L18</f>
        <v>#REF!</v>
      </c>
      <c r="H17" s="70"/>
      <c r="I17" s="71"/>
      <c r="J17" s="82"/>
      <c r="K17" s="83"/>
      <c r="L17" s="65" t="e">
        <f>M17-J17-K17</f>
        <v>#REF!</v>
      </c>
      <c r="M17" s="68" t="e">
        <f>WEEKNUM(C17,2)</f>
        <v>#REF!</v>
      </c>
      <c r="N17" s="212" t="e">
        <f>G17*F18</f>
        <v>#REF!</v>
      </c>
      <c r="O17" s="215" t="e">
        <f>F17*(L17+J17)</f>
        <v>#REF!</v>
      </c>
      <c r="P17" s="8"/>
    </row>
    <row r="18" spans="1:18" ht="15.75" x14ac:dyDescent="0.3">
      <c r="A18" s="73" t="e">
        <f>DATEDIF(C8,C27,"d")/7</f>
        <v>#REF!</v>
      </c>
      <c r="B18" s="14" t="s">
        <v>1</v>
      </c>
      <c r="C18" s="15" t="e">
        <f>#REF!</f>
        <v>#REF!</v>
      </c>
      <c r="D18" s="170"/>
      <c r="E18" s="210"/>
      <c r="F18" s="176">
        <v>4</v>
      </c>
      <c r="G18" s="178"/>
      <c r="H18" s="181" t="e">
        <f>M18-J18-K18-L18-I18</f>
        <v>#REF!</v>
      </c>
      <c r="I18" s="193">
        <v>1</v>
      </c>
      <c r="J18" s="223"/>
      <c r="K18" s="225">
        <v>1</v>
      </c>
      <c r="L18" s="227"/>
      <c r="M18" s="219" t="e">
        <f>WEEKNUM(C19,2)-WEEKNUM(C17,2)</f>
        <v>#REF!</v>
      </c>
      <c r="N18" s="213"/>
      <c r="O18" s="216"/>
      <c r="P18" s="8" t="s">
        <v>3</v>
      </c>
    </row>
    <row r="19" spans="1:18" ht="15.75" thickBot="1" x14ac:dyDescent="0.3">
      <c r="A19" s="8"/>
      <c r="B19" s="16" t="s">
        <v>19</v>
      </c>
      <c r="C19" s="17" t="e">
        <f>IF((WEEKDAY(C18)=1),C18,C18+13-MOD(WEEKDAY(C18)-2,7))</f>
        <v>#REF!</v>
      </c>
      <c r="D19" s="171"/>
      <c r="E19" s="211"/>
      <c r="F19" s="218"/>
      <c r="G19" s="179"/>
      <c r="H19" s="221"/>
      <c r="I19" s="222"/>
      <c r="J19" s="224"/>
      <c r="K19" s="226"/>
      <c r="L19" s="228"/>
      <c r="M19" s="220"/>
      <c r="N19" s="214"/>
      <c r="O19" s="217"/>
      <c r="P19" s="8"/>
    </row>
    <row r="20" spans="1:18" x14ac:dyDescent="0.25">
      <c r="A20" s="8" t="s">
        <v>3</v>
      </c>
      <c r="B20" s="18" t="s">
        <v>17</v>
      </c>
      <c r="C20" s="53" t="e">
        <f>C18+14-MOD(WEEKDAY(C18)-2,7)</f>
        <v>#REF!</v>
      </c>
      <c r="D20" s="183" t="s">
        <v>28</v>
      </c>
      <c r="E20" s="186"/>
      <c r="F20" s="104">
        <v>5</v>
      </c>
      <c r="G20" s="189" t="e">
        <f>M20-J20-K20-L20-J22-K22-L22</f>
        <v>#REF!</v>
      </c>
      <c r="H20" s="108" t="e">
        <f>M20-J20-K20-L20-I20-I22-J22-K22-L22</f>
        <v>#REF!</v>
      </c>
      <c r="I20" s="110"/>
      <c r="J20" s="112"/>
      <c r="K20" s="114">
        <v>1</v>
      </c>
      <c r="L20" s="116"/>
      <c r="M20" s="203" t="e">
        <f>WEEKNUM(C22,2)-WEEKNUM(C20,2)+1</f>
        <v>#REF!</v>
      </c>
      <c r="N20" s="120" t="e">
        <f>G20*F20</f>
        <v>#REF!</v>
      </c>
      <c r="O20" s="120">
        <f>F22*(L22+J22)</f>
        <v>0</v>
      </c>
      <c r="P20" s="8"/>
    </row>
    <row r="21" spans="1:18" x14ac:dyDescent="0.25">
      <c r="A21" s="21"/>
      <c r="B21" s="14" t="s">
        <v>2</v>
      </c>
      <c r="C21" s="15" t="e">
        <f>#REF!</f>
        <v>#REF!</v>
      </c>
      <c r="D21" s="184"/>
      <c r="E21" s="187"/>
      <c r="F21" s="105"/>
      <c r="G21" s="190"/>
      <c r="H21" s="109"/>
      <c r="I21" s="111"/>
      <c r="J21" s="113"/>
      <c r="K21" s="115"/>
      <c r="L21" s="117"/>
      <c r="M21" s="204"/>
      <c r="N21" s="121"/>
      <c r="O21" s="121"/>
      <c r="P21" s="8"/>
    </row>
    <row r="22" spans="1:18" ht="15.75" thickBot="1" x14ac:dyDescent="0.3">
      <c r="A22" s="8"/>
      <c r="B22" s="19" t="s">
        <v>19</v>
      </c>
      <c r="C22" s="29" t="e">
        <f>IF((WEEKDAY(C21)=1),C21,C21+13-MOD(WEEKDAY(C21)-2,7))</f>
        <v>#REF!</v>
      </c>
      <c r="D22" s="185"/>
      <c r="E22" s="188"/>
      <c r="F22" s="66">
        <v>0</v>
      </c>
      <c r="G22" s="191"/>
      <c r="H22" s="67"/>
      <c r="I22" s="79"/>
      <c r="J22" s="80"/>
      <c r="K22" s="81">
        <v>1</v>
      </c>
      <c r="L22" s="50"/>
      <c r="M22" s="205"/>
      <c r="N22" s="122"/>
      <c r="O22" s="122"/>
      <c r="P22" s="8" t="s">
        <v>3</v>
      </c>
      <c r="Q22" s="30"/>
      <c r="R22" t="s">
        <v>3</v>
      </c>
    </row>
    <row r="23" spans="1:18" x14ac:dyDescent="0.25">
      <c r="A23" s="8" t="s">
        <v>3</v>
      </c>
      <c r="B23" s="20" t="s">
        <v>17</v>
      </c>
      <c r="C23" s="13" t="e">
        <f>C21+14-MOD(WEEKDAY(C21)-2,7)</f>
        <v>#REF!</v>
      </c>
      <c r="D23" s="92" t="s">
        <v>29</v>
      </c>
      <c r="E23" s="94"/>
      <c r="F23" s="230">
        <v>5</v>
      </c>
      <c r="G23" s="232" t="e">
        <f>M23-J23-K23-L23</f>
        <v>#REF!</v>
      </c>
      <c r="H23" s="234" t="e">
        <f>M23-J23-K23-L23-I23</f>
        <v>#REF!</v>
      </c>
      <c r="I23" s="236">
        <v>1</v>
      </c>
      <c r="J23" s="238"/>
      <c r="K23" s="240">
        <v>1</v>
      </c>
      <c r="L23" s="242"/>
      <c r="M23" s="244" t="e">
        <f>WEEKNUM(C24,2)-WEEKNUM(C23,2)+1</f>
        <v>#REF!</v>
      </c>
      <c r="N23" s="96" t="e">
        <f>G23*F23</f>
        <v>#REF!</v>
      </c>
      <c r="O23" s="96">
        <f>F23*(L23+J23)</f>
        <v>0</v>
      </c>
      <c r="P23" s="8" t="s">
        <v>3</v>
      </c>
    </row>
    <row r="24" spans="1:18" ht="15.75" thickBot="1" x14ac:dyDescent="0.3">
      <c r="A24" s="52" t="s">
        <v>3</v>
      </c>
      <c r="B24" s="54" t="s">
        <v>10</v>
      </c>
      <c r="C24" s="29" t="e">
        <f>#REF!</f>
        <v>#REF!</v>
      </c>
      <c r="D24" s="93"/>
      <c r="E24" s="95"/>
      <c r="F24" s="231"/>
      <c r="G24" s="233"/>
      <c r="H24" s="235"/>
      <c r="I24" s="237"/>
      <c r="J24" s="239"/>
      <c r="K24" s="241"/>
      <c r="L24" s="243"/>
      <c r="M24" s="245"/>
      <c r="N24" s="97"/>
      <c r="O24" s="97"/>
      <c r="P24" s="8" t="s">
        <v>3</v>
      </c>
      <c r="Q24" s="30"/>
    </row>
    <row r="25" spans="1:18" x14ac:dyDescent="0.25">
      <c r="A25" s="22" t="e">
        <f>WEEKNUM(C8,2)-WEEKNUM(C26,2)</f>
        <v>#REF!</v>
      </c>
      <c r="B25" s="28" t="s">
        <v>17</v>
      </c>
      <c r="C25" s="40" t="e">
        <f>C24+7-MOD(WEEKDAY(C24)-2,7)</f>
        <v>#REF!</v>
      </c>
      <c r="D25" s="98" t="s">
        <v>31</v>
      </c>
      <c r="E25" s="101" t="s">
        <v>9</v>
      </c>
      <c r="F25" s="104">
        <v>5</v>
      </c>
      <c r="G25" s="106" t="e">
        <f>M25-J25-K25-L25</f>
        <v>#REF!</v>
      </c>
      <c r="H25" s="108" t="e">
        <f>M25-J25-K25-L25-I25</f>
        <v>#REF!</v>
      </c>
      <c r="I25" s="110">
        <v>3</v>
      </c>
      <c r="J25" s="112"/>
      <c r="K25" s="114"/>
      <c r="L25" s="116"/>
      <c r="M25" s="118" t="e">
        <f>WEEKNUM(C26,2)-WEEKNUM(C25,2)+1</f>
        <v>#REF!</v>
      </c>
      <c r="N25" s="120" t="e">
        <f>G25*F25</f>
        <v>#REF!</v>
      </c>
      <c r="O25" s="123" t="e">
        <f>F27*(L27+J27)</f>
        <v>#REF!</v>
      </c>
      <c r="P25" s="8"/>
    </row>
    <row r="26" spans="1:18" x14ac:dyDescent="0.25">
      <c r="A26" s="21" t="e">
        <f>C26+(7*A25)</f>
        <v>#REF!</v>
      </c>
      <c r="B26" s="14" t="s">
        <v>40</v>
      </c>
      <c r="C26" s="57" t="e">
        <f>#REF!</f>
        <v>#REF!</v>
      </c>
      <c r="D26" s="99"/>
      <c r="E26" s="102"/>
      <c r="F26" s="105"/>
      <c r="G26" s="107"/>
      <c r="H26" s="109"/>
      <c r="I26" s="111"/>
      <c r="J26" s="113"/>
      <c r="K26" s="115"/>
      <c r="L26" s="117"/>
      <c r="M26" s="119"/>
      <c r="N26" s="121"/>
      <c r="O26" s="124"/>
      <c r="P26" s="8"/>
    </row>
    <row r="27" spans="1:18" ht="15.75" thickBot="1" x14ac:dyDescent="0.3">
      <c r="A27" s="23" t="e">
        <f>DATE(YEAR(A26),MONTH(A26),1)</f>
        <v>#REF!</v>
      </c>
      <c r="B27" s="19" t="s">
        <v>41</v>
      </c>
      <c r="C27" s="29" t="e">
        <f>DATE(YEAR(A27),MONTH(C26)+1,CHOOSE(WEEKDAY(A27,2),1,7,6,5,4,3,2))</f>
        <v>#REF!</v>
      </c>
      <c r="D27" s="100"/>
      <c r="E27" s="103"/>
      <c r="F27" s="66">
        <v>4</v>
      </c>
      <c r="G27" s="55" t="e">
        <f>M27-J27-K27-L27</f>
        <v>#REF!</v>
      </c>
      <c r="H27" s="67"/>
      <c r="I27" s="79"/>
      <c r="J27" s="80" t="e">
        <f>M27-L27-K27</f>
        <v>#REF!</v>
      </c>
      <c r="K27" s="81">
        <v>1</v>
      </c>
      <c r="L27" s="50" t="e">
        <f>L8</f>
        <v>#REF!</v>
      </c>
      <c r="M27" s="64" t="e">
        <f>WEEKNUM(C27,2)-WEEKNUM(C26,2)-1</f>
        <v>#REF!</v>
      </c>
      <c r="N27" s="122"/>
      <c r="O27" s="125"/>
      <c r="P27" s="8" t="s">
        <v>3</v>
      </c>
    </row>
    <row r="28" spans="1:18" ht="15.75" thickBot="1" x14ac:dyDescent="0.3">
      <c r="A28" s="8"/>
      <c r="B28" s="8"/>
      <c r="C28" s="21"/>
      <c r="D28" s="9"/>
      <c r="E28" s="24" t="s">
        <v>6</v>
      </c>
      <c r="F28" s="39" t="s">
        <v>42</v>
      </c>
      <c r="G28" s="37" t="e">
        <f t="shared" ref="G28:L28" si="0">SUM(G8:G27)</f>
        <v>#REF!</v>
      </c>
      <c r="H28" s="56" t="e">
        <f t="shared" si="0"/>
        <v>#REF!</v>
      </c>
      <c r="I28" s="56" t="e">
        <f t="shared" si="0"/>
        <v>#REF!</v>
      </c>
      <c r="J28" s="38" t="e">
        <f t="shared" si="0"/>
        <v>#REF!</v>
      </c>
      <c r="K28" s="38">
        <f t="shared" si="0"/>
        <v>8</v>
      </c>
      <c r="L28" s="38" t="e">
        <f t="shared" si="0"/>
        <v>#REF!</v>
      </c>
      <c r="M28" s="25" t="s">
        <v>6</v>
      </c>
      <c r="N28" s="26" t="e">
        <f>SUM(N8:N27)</f>
        <v>#REF!</v>
      </c>
      <c r="O28" s="26" t="e">
        <f>SUM(O8:O27)-((L27+J27)*F27)</f>
        <v>#REF!</v>
      </c>
      <c r="P28" s="8"/>
    </row>
    <row r="29" spans="1:18" x14ac:dyDescent="0.25">
      <c r="A29" s="41"/>
      <c r="B29" s="8"/>
      <c r="C29" s="8"/>
      <c r="D29" s="9"/>
      <c r="E29" s="229" t="s">
        <v>38</v>
      </c>
      <c r="F29" s="229"/>
      <c r="G29" s="229"/>
      <c r="H29" s="229"/>
      <c r="I29" s="229"/>
      <c r="J29" s="229"/>
      <c r="K29" s="229"/>
      <c r="L29" s="8"/>
      <c r="M29" s="42" t="s">
        <v>5</v>
      </c>
      <c r="N29" s="11" t="e">
        <f>SUM(M8:M27)-M27+M8</f>
        <v>#REF!</v>
      </c>
      <c r="O29" s="51" t="e">
        <f>G28+J28+K28+L28-L27</f>
        <v>#REF!</v>
      </c>
      <c r="P29" s="8"/>
    </row>
    <row r="30" spans="1:18" x14ac:dyDescent="0.25">
      <c r="A30" s="41"/>
      <c r="B30" s="8"/>
      <c r="C30" s="8"/>
      <c r="D30" s="9"/>
      <c r="E30" s="9"/>
      <c r="F30" s="8"/>
      <c r="G30" s="8"/>
      <c r="H30" s="8"/>
      <c r="I30" s="8"/>
      <c r="J30" s="8"/>
      <c r="K30" s="8"/>
      <c r="L30" s="8"/>
      <c r="M30" s="8"/>
      <c r="N30" s="11"/>
      <c r="O30" s="11"/>
      <c r="P30" s="8"/>
    </row>
    <row r="31" spans="1:18" x14ac:dyDescent="0.25">
      <c r="A31" s="6"/>
    </row>
    <row r="33" spans="4:17" x14ac:dyDescent="0.25">
      <c r="D33" s="5"/>
      <c r="E33" s="5"/>
    </row>
    <row r="39" spans="4:17" x14ac:dyDescent="0.25">
      <c r="O39" s="7"/>
    </row>
    <row r="40" spans="4:17" x14ac:dyDescent="0.25">
      <c r="O40" s="7"/>
    </row>
    <row r="41" spans="4:17" x14ac:dyDescent="0.25">
      <c r="O41" s="7"/>
    </row>
    <row r="45" spans="4:17" x14ac:dyDescent="0.25">
      <c r="Q45" t="s">
        <v>12</v>
      </c>
    </row>
  </sheetData>
  <sheetProtection selectLockedCells="1"/>
  <mergeCells count="98">
    <mergeCell ref="E29:K29"/>
    <mergeCell ref="O20:O22"/>
    <mergeCell ref="F23:F24"/>
    <mergeCell ref="G23:G24"/>
    <mergeCell ref="H23:H24"/>
    <mergeCell ref="I23:I24"/>
    <mergeCell ref="J23:J24"/>
    <mergeCell ref="K23:K24"/>
    <mergeCell ref="L23:L24"/>
    <mergeCell ref="I20:I21"/>
    <mergeCell ref="J20:J21"/>
    <mergeCell ref="K20:K21"/>
    <mergeCell ref="L20:L21"/>
    <mergeCell ref="M20:M22"/>
    <mergeCell ref="N20:N22"/>
    <mergeCell ref="M23:M24"/>
    <mergeCell ref="D20:D22"/>
    <mergeCell ref="E20:E22"/>
    <mergeCell ref="F20:F21"/>
    <mergeCell ref="G20:G22"/>
    <mergeCell ref="H20:H21"/>
    <mergeCell ref="M14:M16"/>
    <mergeCell ref="N14:N16"/>
    <mergeCell ref="O14:O16"/>
    <mergeCell ref="D17:D19"/>
    <mergeCell ref="E17:E19"/>
    <mergeCell ref="G17:G19"/>
    <mergeCell ref="N17:N19"/>
    <mergeCell ref="O17:O19"/>
    <mergeCell ref="F18:F19"/>
    <mergeCell ref="M18:M19"/>
    <mergeCell ref="H18:H19"/>
    <mergeCell ref="I18:I19"/>
    <mergeCell ref="J18:J19"/>
    <mergeCell ref="K18:K19"/>
    <mergeCell ref="L18:L19"/>
    <mergeCell ref="O11:O13"/>
    <mergeCell ref="D14:D16"/>
    <mergeCell ref="E14:E16"/>
    <mergeCell ref="F14:F15"/>
    <mergeCell ref="G14:G16"/>
    <mergeCell ref="H14:H15"/>
    <mergeCell ref="I14:I15"/>
    <mergeCell ref="J14:J15"/>
    <mergeCell ref="K14:K15"/>
    <mergeCell ref="L14:L15"/>
    <mergeCell ref="I11:I12"/>
    <mergeCell ref="J11:J12"/>
    <mergeCell ref="K11:K12"/>
    <mergeCell ref="L11:L12"/>
    <mergeCell ref="M11:M13"/>
    <mergeCell ref="N11:N13"/>
    <mergeCell ref="D11:D13"/>
    <mergeCell ref="E11:E13"/>
    <mergeCell ref="F11:F12"/>
    <mergeCell ref="G11:G13"/>
    <mergeCell ref="H11:H12"/>
    <mergeCell ref="D8:D10"/>
    <mergeCell ref="E8:E10"/>
    <mergeCell ref="G8:G10"/>
    <mergeCell ref="N8:N10"/>
    <mergeCell ref="O8:O10"/>
    <mergeCell ref="F9:F10"/>
    <mergeCell ref="H9:H10"/>
    <mergeCell ref="I9:I10"/>
    <mergeCell ref="J9:J10"/>
    <mergeCell ref="K9:K10"/>
    <mergeCell ref="L9:L10"/>
    <mergeCell ref="M9:M10"/>
    <mergeCell ref="B2:O3"/>
    <mergeCell ref="F5:M5"/>
    <mergeCell ref="C6:C7"/>
    <mergeCell ref="D6:D7"/>
    <mergeCell ref="F6:F7"/>
    <mergeCell ref="G6:G7"/>
    <mergeCell ref="H6:H7"/>
    <mergeCell ref="I6:I7"/>
    <mergeCell ref="J6:J7"/>
    <mergeCell ref="K6:K7"/>
    <mergeCell ref="L6:L7"/>
    <mergeCell ref="M6:M7"/>
    <mergeCell ref="N6:O6"/>
    <mergeCell ref="D23:D24"/>
    <mergeCell ref="E23:E24"/>
    <mergeCell ref="N23:N24"/>
    <mergeCell ref="O23:O24"/>
    <mergeCell ref="D25:D27"/>
    <mergeCell ref="E25:E27"/>
    <mergeCell ref="F25:F26"/>
    <mergeCell ref="G25:G26"/>
    <mergeCell ref="H25:H26"/>
    <mergeCell ref="I25:I26"/>
    <mergeCell ref="J25:J26"/>
    <mergeCell ref="K25:K26"/>
    <mergeCell ref="L25:L26"/>
    <mergeCell ref="M25:M26"/>
    <mergeCell ref="N25:N27"/>
    <mergeCell ref="O25:O27"/>
  </mergeCells>
  <pageMargins left="0.7" right="0.7" top="0.75" bottom="0.75" header="0.3" footer="0.3"/>
  <pageSetup paperSize="9" scale="68" orientation="landscape" r:id="rId1"/>
  <headerFooter>
    <oddHeader>&amp;CCréation M. BELHOUARI (c)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E22"/>
  <sheetViews>
    <sheetView tabSelected="1" zoomScale="70" zoomScaleNormal="70" workbookViewId="0">
      <pane xSplit="11" ySplit="6" topLeftCell="L7" activePane="bottomRight" state="frozen"/>
      <selection pane="topRight" activeCell="L1" sqref="L1"/>
      <selection pane="bottomLeft" activeCell="A7" sqref="A7"/>
      <selection pane="bottomRight" activeCell="F11" sqref="F11"/>
    </sheetView>
  </sheetViews>
  <sheetFormatPr baseColWidth="10" defaultRowHeight="15" x14ac:dyDescent="0.25"/>
  <sheetData>
    <row r="1" spans="1:31" ht="15.75" thickBot="1" x14ac:dyDescent="0.3">
      <c r="A1" s="90" t="s">
        <v>87</v>
      </c>
      <c r="B1" s="90" t="s">
        <v>43</v>
      </c>
      <c r="C1" s="90" t="s">
        <v>88</v>
      </c>
      <c r="D1" s="91"/>
      <c r="E1" s="90" t="s">
        <v>87</v>
      </c>
      <c r="F1" s="90" t="s">
        <v>43</v>
      </c>
      <c r="G1" s="90" t="s">
        <v>88</v>
      </c>
      <c r="H1" s="90"/>
      <c r="I1" s="90" t="s">
        <v>87</v>
      </c>
      <c r="J1" s="90" t="s">
        <v>43</v>
      </c>
      <c r="K1" s="90" t="s">
        <v>88</v>
      </c>
      <c r="M1" s="90" t="s">
        <v>87</v>
      </c>
      <c r="N1" s="90" t="s">
        <v>43</v>
      </c>
      <c r="O1" s="90" t="s">
        <v>88</v>
      </c>
      <c r="Q1" s="90" t="s">
        <v>87</v>
      </c>
      <c r="R1" s="90" t="s">
        <v>43</v>
      </c>
      <c r="S1" s="90" t="s">
        <v>88</v>
      </c>
      <c r="U1" s="90" t="s">
        <v>87</v>
      </c>
      <c r="V1" s="90" t="s">
        <v>43</v>
      </c>
      <c r="W1" s="90" t="s">
        <v>88</v>
      </c>
      <c r="Y1" s="90" t="s">
        <v>87</v>
      </c>
      <c r="Z1" s="90" t="s">
        <v>43</v>
      </c>
      <c r="AA1" s="90" t="s">
        <v>88</v>
      </c>
      <c r="AC1" s="90" t="s">
        <v>87</v>
      </c>
      <c r="AD1" s="90" t="s">
        <v>43</v>
      </c>
      <c r="AE1" s="90" t="s">
        <v>88</v>
      </c>
    </row>
    <row r="2" spans="1:31" x14ac:dyDescent="0.25">
      <c r="A2" s="85"/>
      <c r="B2" s="4"/>
      <c r="C2" s="86"/>
      <c r="D2" s="4"/>
      <c r="E2" s="85"/>
      <c r="F2" s="4"/>
      <c r="G2" s="86"/>
      <c r="H2" s="4"/>
      <c r="I2" s="85"/>
      <c r="J2" s="4"/>
      <c r="K2" s="86"/>
      <c r="M2" s="85"/>
      <c r="N2" s="4"/>
      <c r="O2" s="86"/>
      <c r="Q2" s="85"/>
      <c r="R2" s="4"/>
      <c r="S2" s="86"/>
      <c r="U2" s="85"/>
      <c r="V2" s="4"/>
      <c r="W2" s="86"/>
      <c r="Y2" s="85"/>
      <c r="Z2" s="4"/>
      <c r="AA2" s="86"/>
      <c r="AC2" s="85"/>
      <c r="AD2" s="4"/>
      <c r="AE2" s="86"/>
    </row>
    <row r="3" spans="1:31" x14ac:dyDescent="0.25">
      <c r="A3" s="85"/>
      <c r="B3" s="4"/>
      <c r="C3" s="86"/>
      <c r="D3" s="4"/>
      <c r="E3" s="85"/>
      <c r="F3" s="4"/>
      <c r="G3" s="86"/>
      <c r="H3" s="4"/>
      <c r="I3" s="85"/>
      <c r="J3" s="4"/>
      <c r="K3" s="86"/>
      <c r="M3" s="85"/>
      <c r="N3" s="4"/>
      <c r="O3" s="86"/>
      <c r="Q3" s="85"/>
      <c r="R3" s="4"/>
      <c r="S3" s="86"/>
      <c r="U3" s="85"/>
      <c r="V3" s="4"/>
      <c r="W3" s="86"/>
      <c r="Y3" s="85"/>
      <c r="Z3" s="4"/>
      <c r="AA3" s="86"/>
      <c r="AC3" s="85"/>
      <c r="AD3" s="4"/>
      <c r="AE3" s="86"/>
    </row>
    <row r="4" spans="1:31" x14ac:dyDescent="0.25">
      <c r="A4" s="85"/>
      <c r="B4" s="4"/>
      <c r="C4" s="86"/>
      <c r="D4" s="4"/>
      <c r="E4" s="85"/>
      <c r="F4" s="4"/>
      <c r="G4" s="86"/>
      <c r="H4" s="4"/>
      <c r="I4" s="85"/>
      <c r="J4" s="4"/>
      <c r="K4" s="86"/>
      <c r="M4" s="85"/>
      <c r="N4" s="4"/>
      <c r="O4" s="86"/>
      <c r="Q4" s="85"/>
      <c r="R4" s="4"/>
      <c r="S4" s="86"/>
      <c r="U4" s="85"/>
      <c r="V4" s="4"/>
      <c r="W4" s="86"/>
      <c r="Y4" s="85"/>
      <c r="Z4" s="4"/>
      <c r="AA4" s="86"/>
      <c r="AC4" s="85"/>
      <c r="AD4" s="4"/>
      <c r="AE4" s="86"/>
    </row>
    <row r="5" spans="1:31" x14ac:dyDescent="0.25">
      <c r="A5" s="85"/>
      <c r="B5" s="4"/>
      <c r="C5" s="86"/>
      <c r="D5" s="4"/>
      <c r="E5" s="85"/>
      <c r="F5" s="4"/>
      <c r="G5" s="86"/>
      <c r="H5" s="4"/>
      <c r="I5" s="85"/>
      <c r="J5" s="4"/>
      <c r="K5" s="86"/>
      <c r="M5" s="85"/>
      <c r="N5" s="4"/>
      <c r="O5" s="86"/>
      <c r="Q5" s="85"/>
      <c r="R5" s="4"/>
      <c r="S5" s="86"/>
      <c r="U5" s="85"/>
      <c r="V5" s="4"/>
      <c r="W5" s="86"/>
      <c r="Y5" s="85"/>
      <c r="Z5" s="4"/>
      <c r="AA5" s="86"/>
      <c r="AC5" s="85"/>
      <c r="AD5" s="4"/>
      <c r="AE5" s="86"/>
    </row>
    <row r="6" spans="1:31" x14ac:dyDescent="0.25">
      <c r="A6" s="85"/>
      <c r="B6" s="4"/>
      <c r="C6" s="86"/>
      <c r="D6" s="4"/>
      <c r="E6" s="85"/>
      <c r="F6" s="4"/>
      <c r="G6" s="86"/>
      <c r="H6" s="4"/>
      <c r="I6" s="85"/>
      <c r="J6" s="4"/>
      <c r="K6" s="86"/>
      <c r="M6" s="85"/>
      <c r="N6" s="4"/>
      <c r="O6" s="86"/>
      <c r="Q6" s="85"/>
      <c r="R6" s="4"/>
      <c r="S6" s="86"/>
      <c r="U6" s="85"/>
      <c r="V6" s="4"/>
      <c r="W6" s="86"/>
      <c r="Y6" s="85"/>
      <c r="Z6" s="4"/>
      <c r="AA6" s="86"/>
      <c r="AC6" s="85"/>
      <c r="AD6" s="4"/>
      <c r="AE6" s="86"/>
    </row>
    <row r="7" spans="1:31" x14ac:dyDescent="0.25">
      <c r="A7" s="85"/>
      <c r="B7" s="4"/>
      <c r="C7" s="86"/>
      <c r="D7" s="4"/>
      <c r="E7" s="85"/>
      <c r="F7" s="4" t="s">
        <v>86</v>
      </c>
      <c r="G7" s="86"/>
      <c r="H7" s="4"/>
      <c r="I7" s="85"/>
      <c r="J7" s="4"/>
      <c r="K7" s="86"/>
      <c r="M7" s="85"/>
      <c r="N7" s="4"/>
      <c r="O7" s="86"/>
      <c r="Q7" s="85"/>
      <c r="R7" s="4"/>
      <c r="S7" s="86"/>
      <c r="U7" s="85"/>
      <c r="V7" s="4"/>
      <c r="W7" s="86"/>
      <c r="Y7" s="85"/>
      <c r="Z7" s="4"/>
      <c r="AA7" s="86"/>
      <c r="AC7" s="85"/>
      <c r="AD7" s="4"/>
      <c r="AE7" s="86"/>
    </row>
    <row r="8" spans="1:31" x14ac:dyDescent="0.25">
      <c r="A8" s="85"/>
      <c r="B8" s="4" t="s">
        <v>84</v>
      </c>
      <c r="C8" s="86"/>
      <c r="D8" s="4"/>
      <c r="E8" s="85"/>
      <c r="F8" s="4"/>
      <c r="G8" s="86"/>
      <c r="H8" s="4"/>
      <c r="I8" s="85"/>
      <c r="J8" s="4" t="s">
        <v>85</v>
      </c>
      <c r="K8" s="86"/>
      <c r="M8" s="85"/>
      <c r="N8" s="4"/>
      <c r="O8" s="86"/>
      <c r="Q8" s="85"/>
      <c r="R8" s="4"/>
      <c r="S8" s="86"/>
      <c r="U8" s="85"/>
      <c r="V8" s="4"/>
      <c r="W8" s="86"/>
      <c r="Y8" s="85"/>
      <c r="Z8" s="4"/>
      <c r="AA8" s="86"/>
      <c r="AC8" s="85"/>
      <c r="AD8" s="4"/>
      <c r="AE8" s="86"/>
    </row>
    <row r="9" spans="1:31" x14ac:dyDescent="0.25">
      <c r="A9" s="85"/>
      <c r="B9" s="4"/>
      <c r="C9" s="86"/>
      <c r="D9" s="4"/>
      <c r="E9" s="85"/>
      <c r="F9" s="4" t="s">
        <v>84</v>
      </c>
      <c r="G9" s="86"/>
      <c r="H9" s="4"/>
      <c r="I9" s="85"/>
      <c r="J9" s="4"/>
      <c r="K9" s="86"/>
      <c r="M9" s="85"/>
      <c r="N9" s="4" t="s">
        <v>85</v>
      </c>
      <c r="O9" s="86"/>
      <c r="Q9" s="85"/>
      <c r="R9" s="4"/>
      <c r="S9" s="86"/>
      <c r="U9" s="85"/>
      <c r="V9" s="4"/>
      <c r="W9" s="86"/>
      <c r="Y9" s="85"/>
      <c r="Z9" s="4"/>
      <c r="AA9" s="86"/>
      <c r="AC9" s="85"/>
      <c r="AD9" s="4"/>
      <c r="AE9" s="86"/>
    </row>
    <row r="10" spans="1:31" x14ac:dyDescent="0.25">
      <c r="A10" s="85"/>
      <c r="B10" s="4" t="s">
        <v>89</v>
      </c>
      <c r="C10" s="86"/>
      <c r="D10" s="4"/>
      <c r="E10" s="85"/>
      <c r="F10" s="4"/>
      <c r="G10" s="86"/>
      <c r="H10" s="4"/>
      <c r="I10" s="85"/>
      <c r="J10" s="4"/>
      <c r="K10" s="86"/>
      <c r="M10" s="85"/>
      <c r="N10" s="4"/>
      <c r="O10" s="86"/>
      <c r="Q10" s="85"/>
      <c r="R10" s="4"/>
      <c r="S10" s="86"/>
      <c r="U10" s="85"/>
      <c r="V10" s="4"/>
      <c r="W10" s="86"/>
      <c r="Y10" s="85"/>
      <c r="Z10" s="4"/>
      <c r="AA10" s="86"/>
      <c r="AC10" s="85"/>
      <c r="AD10" s="4"/>
      <c r="AE10" s="86"/>
    </row>
    <row r="11" spans="1:31" x14ac:dyDescent="0.25">
      <c r="A11" s="85"/>
      <c r="B11" s="4"/>
      <c r="C11" s="86"/>
      <c r="D11" s="4"/>
      <c r="E11" s="85"/>
      <c r="F11" s="4"/>
      <c r="G11" s="86"/>
      <c r="H11" s="4"/>
      <c r="I11" s="85"/>
      <c r="J11" s="4" t="s">
        <v>85</v>
      </c>
      <c r="K11" s="86"/>
      <c r="M11" s="85"/>
      <c r="N11" s="4"/>
      <c r="O11" s="86"/>
      <c r="Q11" s="85"/>
      <c r="R11" s="4"/>
      <c r="S11" s="86"/>
      <c r="U11" s="85"/>
      <c r="V11" s="4"/>
      <c r="W11" s="86"/>
      <c r="Y11" s="85"/>
      <c r="Z11" s="4"/>
      <c r="AA11" s="86"/>
      <c r="AC11" s="85"/>
      <c r="AD11" s="4"/>
      <c r="AE11" s="86"/>
    </row>
    <row r="12" spans="1:31" x14ac:dyDescent="0.25">
      <c r="A12" s="85"/>
      <c r="B12" s="4"/>
      <c r="C12" s="86"/>
      <c r="D12" s="4"/>
      <c r="E12" s="85"/>
      <c r="F12" s="4"/>
      <c r="G12" s="86"/>
      <c r="H12" s="4"/>
      <c r="I12" s="85"/>
      <c r="J12" s="4"/>
      <c r="K12" s="86"/>
      <c r="M12" s="85"/>
      <c r="N12" s="4"/>
      <c r="O12" s="86"/>
      <c r="Q12" s="85"/>
      <c r="R12" s="4"/>
      <c r="S12" s="86"/>
      <c r="U12" s="85"/>
      <c r="V12" s="4"/>
      <c r="W12" s="86"/>
      <c r="Y12" s="85"/>
      <c r="Z12" s="4"/>
      <c r="AA12" s="86"/>
      <c r="AC12" s="85"/>
      <c r="AD12" s="4"/>
      <c r="AE12" s="86"/>
    </row>
    <row r="13" spans="1:31" x14ac:dyDescent="0.25">
      <c r="A13" s="85"/>
      <c r="B13" s="4" t="s">
        <v>85</v>
      </c>
      <c r="C13" s="86"/>
      <c r="D13" s="4"/>
      <c r="E13" s="85"/>
      <c r="F13" s="4"/>
      <c r="G13" s="86"/>
      <c r="H13" s="4"/>
      <c r="I13" s="85"/>
      <c r="J13" s="4"/>
      <c r="K13" s="86"/>
      <c r="M13" s="85"/>
      <c r="N13" s="4"/>
      <c r="O13" s="86"/>
      <c r="Q13" s="85"/>
      <c r="R13" s="4"/>
      <c r="S13" s="86"/>
      <c r="U13" s="85"/>
      <c r="V13" s="4"/>
      <c r="W13" s="86"/>
      <c r="Y13" s="85"/>
      <c r="Z13" s="4"/>
      <c r="AA13" s="86"/>
      <c r="AC13" s="85"/>
      <c r="AD13" s="4"/>
      <c r="AE13" s="86"/>
    </row>
    <row r="14" spans="1:31" x14ac:dyDescent="0.25">
      <c r="A14" s="85"/>
      <c r="B14" s="4"/>
      <c r="C14" s="86"/>
      <c r="D14" s="4"/>
      <c r="E14" s="85"/>
      <c r="F14" s="4"/>
      <c r="G14" s="86"/>
      <c r="H14" s="4"/>
      <c r="I14" s="85"/>
      <c r="J14" s="4"/>
      <c r="K14" s="86"/>
      <c r="M14" s="85"/>
      <c r="N14" s="4"/>
      <c r="O14" s="86"/>
      <c r="Q14" s="85"/>
      <c r="R14" s="4"/>
      <c r="S14" s="86"/>
      <c r="U14" s="85"/>
      <c r="V14" s="4"/>
      <c r="W14" s="86"/>
      <c r="Y14" s="85"/>
      <c r="Z14" s="4"/>
      <c r="AA14" s="86"/>
      <c r="AC14" s="85"/>
      <c r="AD14" s="4"/>
      <c r="AE14" s="86"/>
    </row>
    <row r="15" spans="1:31" x14ac:dyDescent="0.25">
      <c r="A15" s="85"/>
      <c r="B15" s="4"/>
      <c r="C15" s="86"/>
      <c r="D15" s="4"/>
      <c r="E15" s="85"/>
      <c r="F15" s="4"/>
      <c r="G15" s="86"/>
      <c r="H15" s="4"/>
      <c r="I15" s="85"/>
      <c r="J15" s="4"/>
      <c r="K15" s="86"/>
      <c r="M15" s="85"/>
      <c r="N15" s="4"/>
      <c r="O15" s="86"/>
      <c r="Q15" s="85"/>
      <c r="R15" s="4"/>
      <c r="S15" s="86"/>
      <c r="U15" s="85"/>
      <c r="V15" s="4"/>
      <c r="W15" s="86"/>
      <c r="Y15" s="85"/>
      <c r="Z15" s="4"/>
      <c r="AA15" s="86"/>
      <c r="AC15" s="85"/>
      <c r="AD15" s="4"/>
      <c r="AE15" s="86"/>
    </row>
    <row r="16" spans="1:31" x14ac:dyDescent="0.25">
      <c r="A16" s="85"/>
      <c r="B16" s="4"/>
      <c r="C16" s="86"/>
      <c r="D16" s="4"/>
      <c r="E16" s="85"/>
      <c r="F16" s="4"/>
      <c r="G16" s="86"/>
      <c r="H16" s="4"/>
      <c r="I16" s="85"/>
      <c r="J16" s="4" t="s">
        <v>86</v>
      </c>
      <c r="K16" s="86"/>
      <c r="M16" s="85"/>
      <c r="N16" s="4"/>
      <c r="O16" s="86"/>
      <c r="Q16" s="85"/>
      <c r="R16" s="4"/>
      <c r="S16" s="86"/>
      <c r="U16" s="85"/>
      <c r="V16" s="4"/>
      <c r="W16" s="86"/>
      <c r="Y16" s="85"/>
      <c r="Z16" s="4"/>
      <c r="AA16" s="86"/>
      <c r="AC16" s="85"/>
      <c r="AD16" s="4"/>
      <c r="AE16" s="86"/>
    </row>
    <row r="17" spans="1:31" x14ac:dyDescent="0.25">
      <c r="A17" s="85"/>
      <c r="B17" s="4"/>
      <c r="C17" s="86"/>
      <c r="D17" s="4"/>
      <c r="E17" s="85"/>
      <c r="F17" s="4" t="s">
        <v>85</v>
      </c>
      <c r="G17" s="86"/>
      <c r="H17" s="4"/>
      <c r="I17" s="85"/>
      <c r="J17" s="4"/>
      <c r="K17" s="86"/>
      <c r="M17" s="85"/>
      <c r="N17" s="4"/>
      <c r="O17" s="86"/>
      <c r="Q17" s="85"/>
      <c r="R17" s="4"/>
      <c r="S17" s="86"/>
      <c r="U17" s="85"/>
      <c r="V17" s="4"/>
      <c r="W17" s="86"/>
      <c r="Y17" s="85"/>
      <c r="Z17" s="4"/>
      <c r="AA17" s="86"/>
      <c r="AC17" s="85"/>
      <c r="AD17" s="4"/>
      <c r="AE17" s="86"/>
    </row>
    <row r="18" spans="1:31" x14ac:dyDescent="0.25">
      <c r="A18" s="85"/>
      <c r="B18" s="4"/>
      <c r="C18" s="86"/>
      <c r="D18" s="4"/>
      <c r="E18" s="85"/>
      <c r="F18" s="4"/>
      <c r="G18" s="86"/>
      <c r="H18" s="4"/>
      <c r="I18" s="85"/>
      <c r="J18" s="4" t="s">
        <v>85</v>
      </c>
      <c r="K18" s="86"/>
      <c r="M18" s="85"/>
      <c r="N18" s="4"/>
      <c r="O18" s="86"/>
      <c r="Q18" s="85"/>
      <c r="R18" s="4"/>
      <c r="S18" s="86"/>
      <c r="U18" s="85"/>
      <c r="V18" s="4"/>
      <c r="W18" s="86"/>
      <c r="Y18" s="85"/>
      <c r="Z18" s="4"/>
      <c r="AA18" s="86"/>
      <c r="AC18" s="85"/>
      <c r="AD18" s="4"/>
      <c r="AE18" s="86"/>
    </row>
    <row r="19" spans="1:31" x14ac:dyDescent="0.25">
      <c r="A19" s="85"/>
      <c r="B19" s="4"/>
      <c r="C19" s="86"/>
      <c r="D19" s="4"/>
      <c r="E19" s="85"/>
      <c r="F19" s="4"/>
      <c r="G19" s="86"/>
      <c r="H19" s="4"/>
      <c r="I19" s="85"/>
      <c r="J19" s="4"/>
      <c r="K19" s="86"/>
      <c r="M19" s="85"/>
      <c r="N19" s="4"/>
      <c r="O19" s="86"/>
      <c r="Q19" s="85"/>
      <c r="R19" s="4"/>
      <c r="S19" s="86"/>
      <c r="U19" s="85"/>
      <c r="V19" s="4"/>
      <c r="W19" s="86"/>
      <c r="Y19" s="85"/>
      <c r="Z19" s="4"/>
      <c r="AA19" s="86"/>
      <c r="AC19" s="85"/>
      <c r="AD19" s="4"/>
      <c r="AE19" s="86"/>
    </row>
    <row r="20" spans="1:31" ht="15.75" thickBot="1" x14ac:dyDescent="0.3">
      <c r="A20" s="87"/>
      <c r="B20" s="88"/>
      <c r="C20" s="89"/>
      <c r="D20" s="88"/>
      <c r="E20" s="87"/>
      <c r="F20" s="88"/>
      <c r="G20" s="89"/>
      <c r="H20" s="88"/>
      <c r="I20" s="87"/>
      <c r="J20" s="88"/>
      <c r="K20" s="89"/>
      <c r="M20" s="87"/>
      <c r="N20" s="88"/>
      <c r="O20" s="89"/>
      <c r="Q20" s="87"/>
      <c r="R20" s="88"/>
      <c r="S20" s="89"/>
      <c r="U20" s="87"/>
      <c r="V20" s="88"/>
      <c r="W20" s="89"/>
      <c r="Y20" s="87"/>
      <c r="Z20" s="88"/>
      <c r="AA20" s="89"/>
      <c r="AC20" s="87"/>
      <c r="AD20" s="88"/>
      <c r="AE20" s="89"/>
    </row>
    <row r="21" spans="1:31" x14ac:dyDescent="0.25"/>
    <row r="22" spans="1:31" x14ac:dyDescent="0.25">
      <c r="C22" t="s">
        <v>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H27"/>
  <sheetViews>
    <sheetView topLeftCell="A4" workbookViewId="0">
      <selection activeCell="B24" sqref="B24"/>
    </sheetView>
  </sheetViews>
  <sheetFormatPr baseColWidth="10" defaultRowHeight="15" x14ac:dyDescent="0.25"/>
  <cols>
    <col min="2" max="2" width="16.28515625" bestFit="1" customWidth="1"/>
    <col min="4" max="4" width="16.5703125" bestFit="1" customWidth="1"/>
    <col min="5" max="5" width="52.5703125" customWidth="1"/>
    <col min="6" max="6" width="30.7109375" bestFit="1" customWidth="1"/>
  </cols>
  <sheetData>
    <row r="4" spans="2:8" x14ac:dyDescent="0.25">
      <c r="B4" s="1" t="s">
        <v>51</v>
      </c>
      <c r="E4" s="1" t="s">
        <v>58</v>
      </c>
    </row>
    <row r="5" spans="2:8" x14ac:dyDescent="0.25">
      <c r="B5" t="s">
        <v>54</v>
      </c>
      <c r="E5" t="s">
        <v>59</v>
      </c>
      <c r="F5" t="s">
        <v>48</v>
      </c>
      <c r="H5" t="s">
        <v>84</v>
      </c>
    </row>
    <row r="6" spans="2:8" x14ac:dyDescent="0.25">
      <c r="B6" t="s">
        <v>52</v>
      </c>
      <c r="E6" s="58" t="s">
        <v>71</v>
      </c>
      <c r="F6" t="s">
        <v>77</v>
      </c>
      <c r="H6" t="s">
        <v>85</v>
      </c>
    </row>
    <row r="7" spans="2:8" x14ac:dyDescent="0.25">
      <c r="B7" t="s">
        <v>53</v>
      </c>
      <c r="E7" s="58" t="s">
        <v>72</v>
      </c>
      <c r="F7" t="s">
        <v>78</v>
      </c>
      <c r="H7" t="s">
        <v>86</v>
      </c>
    </row>
    <row r="8" spans="2:8" x14ac:dyDescent="0.25">
      <c r="B8" t="s">
        <v>55</v>
      </c>
      <c r="E8" s="59" t="s">
        <v>62</v>
      </c>
    </row>
    <row r="9" spans="2:8" x14ac:dyDescent="0.25">
      <c r="B9" t="s">
        <v>56</v>
      </c>
      <c r="E9" t="s">
        <v>60</v>
      </c>
      <c r="F9" t="s">
        <v>79</v>
      </c>
    </row>
    <row r="10" spans="2:8" x14ac:dyDescent="0.25">
      <c r="B10" t="s">
        <v>57</v>
      </c>
      <c r="E10" s="59" t="s">
        <v>62</v>
      </c>
      <c r="G10" t="s">
        <v>3</v>
      </c>
    </row>
    <row r="11" spans="2:8" x14ac:dyDescent="0.25">
      <c r="B11" t="s">
        <v>76</v>
      </c>
      <c r="E11" t="s">
        <v>61</v>
      </c>
      <c r="F11" t="s">
        <v>80</v>
      </c>
    </row>
    <row r="12" spans="2:8" x14ac:dyDescent="0.25">
      <c r="E12" s="59" t="s">
        <v>62</v>
      </c>
    </row>
    <row r="13" spans="2:8" x14ac:dyDescent="0.25">
      <c r="E13" t="s">
        <v>63</v>
      </c>
      <c r="F13" t="s">
        <v>81</v>
      </c>
    </row>
    <row r="14" spans="2:8" x14ac:dyDescent="0.25">
      <c r="E14" s="59" t="s">
        <v>62</v>
      </c>
    </row>
    <row r="15" spans="2:8" x14ac:dyDescent="0.25">
      <c r="E15" t="s">
        <v>73</v>
      </c>
      <c r="F15" t="s">
        <v>82</v>
      </c>
    </row>
    <row r="16" spans="2:8" ht="15.75" thickBot="1" x14ac:dyDescent="0.3">
      <c r="E16" t="s">
        <v>74</v>
      </c>
      <c r="F16" t="s">
        <v>83</v>
      </c>
    </row>
    <row r="17" spans="2:6" ht="24" thickBot="1" x14ac:dyDescent="0.4">
      <c r="B17" s="1" t="s">
        <v>64</v>
      </c>
      <c r="D17" s="60" t="s">
        <v>44</v>
      </c>
      <c r="E17" t="s">
        <v>3</v>
      </c>
      <c r="F17" t="s">
        <v>3</v>
      </c>
    </row>
    <row r="18" spans="2:6" ht="15" customHeight="1" x14ac:dyDescent="0.25">
      <c r="B18" t="s">
        <v>65</v>
      </c>
      <c r="D18" s="61" t="s">
        <v>47</v>
      </c>
    </row>
    <row r="19" spans="2:6" x14ac:dyDescent="0.25">
      <c r="B19" t="s">
        <v>66</v>
      </c>
      <c r="D19" s="62" t="s">
        <v>50</v>
      </c>
    </row>
    <row r="20" spans="2:6" x14ac:dyDescent="0.25">
      <c r="B20" t="s">
        <v>67</v>
      </c>
      <c r="D20" s="62" t="s">
        <v>70</v>
      </c>
    </row>
    <row r="21" spans="2:6" x14ac:dyDescent="0.25">
      <c r="B21" t="s">
        <v>68</v>
      </c>
      <c r="D21" s="62" t="s">
        <v>49</v>
      </c>
    </row>
    <row r="22" spans="2:6" x14ac:dyDescent="0.25">
      <c r="B22" t="s">
        <v>46</v>
      </c>
      <c r="D22" s="62" t="s">
        <v>45</v>
      </c>
    </row>
    <row r="23" spans="2:6" x14ac:dyDescent="0.25">
      <c r="B23" t="s">
        <v>75</v>
      </c>
      <c r="D23" s="62"/>
    </row>
    <row r="24" spans="2:6" x14ac:dyDescent="0.25">
      <c r="B24" t="s">
        <v>69</v>
      </c>
      <c r="D24" s="62"/>
    </row>
    <row r="25" spans="2:6" x14ac:dyDescent="0.25">
      <c r="D25" s="62"/>
    </row>
    <row r="26" spans="2:6" x14ac:dyDescent="0.25">
      <c r="D26" s="62"/>
    </row>
    <row r="27" spans="2:6" ht="15.75" thickBot="1" x14ac:dyDescent="0.3">
      <c r="D27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PROGRA 2 ANNUELLE</vt:lpstr>
      <vt:lpstr>Feuil1</vt:lpstr>
      <vt:lpstr>SOURCES</vt:lpstr>
      <vt:lpstr>ATHLETIQUE</vt:lpstr>
      <vt:lpstr>MENTAL</vt:lpstr>
      <vt:lpstr>PHASES</vt:lpstr>
      <vt:lpstr>PHASES2</vt:lpstr>
      <vt:lpstr>TECHNIQUE</vt:lpstr>
      <vt:lpstr>'PROGRA 2 ANNUELLE'!Zone_d_impression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2018-03-25T13:19:30Z</cp:lastPrinted>
  <dcterms:created xsi:type="dcterms:W3CDTF">2018-02-21T16:19:32Z</dcterms:created>
  <dcterms:modified xsi:type="dcterms:W3CDTF">2018-03-28T12:47:15Z</dcterms:modified>
</cp:coreProperties>
</file>