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7400" windowHeight="12195"/>
  </bookViews>
  <sheets>
    <sheet name="Etat" sheetId="1" r:id="rId1"/>
    <sheet name="Index" sheetId="2" r:id="rId2"/>
    <sheet name="Formulaire" sheetId="3" r:id="rId3"/>
    <sheet name="Aide" sheetId="4" r:id="rId4"/>
  </sheets>
  <definedNames>
    <definedName name="cnLISTE1">Index!$A$2:$A$7</definedName>
    <definedName name="NB_Personnels">Aide!$A$2</definedName>
  </definedNames>
  <calcPr calcId="125725"/>
</workbook>
</file>

<file path=xl/calcChain.xml><?xml version="1.0" encoding="utf-8"?>
<calcChain xmlns="http://schemas.openxmlformats.org/spreadsheetml/2006/main">
  <c r="B13" i="1"/>
  <c r="C13"/>
  <c r="D13"/>
  <c r="E13"/>
  <c r="F13"/>
  <c r="G13"/>
  <c r="I13"/>
  <c r="K13"/>
  <c r="M13"/>
  <c r="O13"/>
  <c r="A12" i="3"/>
  <c r="G10" i="1"/>
  <c r="G11"/>
  <c r="G12"/>
  <c r="I10"/>
  <c r="I11"/>
  <c r="I12"/>
  <c r="K10"/>
  <c r="K11"/>
  <c r="K12"/>
  <c r="M10"/>
  <c r="M11"/>
  <c r="M12"/>
  <c r="O10"/>
  <c r="O11"/>
  <c r="O12"/>
  <c r="O9" i="3"/>
  <c r="M9"/>
  <c r="K9"/>
  <c r="I9"/>
  <c r="G9"/>
  <c r="F9"/>
  <c r="E9"/>
  <c r="D9"/>
  <c r="C9"/>
  <c r="B9"/>
  <c r="F4"/>
  <c r="L9" s="1"/>
  <c r="M9" i="1"/>
  <c r="K9"/>
  <c r="I9"/>
  <c r="G9"/>
  <c r="O9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4"/>
  <c r="L13" s="1"/>
  <c r="J11" l="1"/>
  <c r="J10"/>
  <c r="N13"/>
  <c r="N10"/>
  <c r="N12"/>
  <c r="P9"/>
  <c r="L12"/>
  <c r="J9" i="3"/>
  <c r="P10" i="1"/>
  <c r="J13"/>
  <c r="L11"/>
  <c r="P11"/>
  <c r="P12"/>
  <c r="H13"/>
  <c r="H9" i="3"/>
  <c r="L9" i="1"/>
  <c r="L10"/>
  <c r="H9"/>
  <c r="P13"/>
  <c r="H10"/>
  <c r="J12"/>
  <c r="H12"/>
  <c r="N9"/>
  <c r="J9"/>
  <c r="N11"/>
  <c r="N9" i="3"/>
  <c r="H11" i="1"/>
  <c r="P9" i="3"/>
</calcChain>
</file>

<file path=xl/comments1.xml><?xml version="1.0" encoding="utf-8"?>
<comments xmlns="http://schemas.openxmlformats.org/spreadsheetml/2006/main">
  <authors>
    <author>LouReeD</author>
  </authors>
  <commentList>
    <comment ref="A9" authorId="0">
      <text>
        <r>
          <rPr>
            <sz val="9"/>
            <color indexed="81"/>
            <rFont val="Tahoma"/>
            <family val="2"/>
          </rPr>
          <t xml:space="preserve"> - dépassée depuis le 20/02/2017 - VISITE MEDICALE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 - dépassée depuis le 13/02/2017 - FCO
 - dépassée depuis le 13/02/2017 - CQC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 - limite de validitée le 01/03/2017 - C.CHRONO.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 - limite de validitée le 07/03/2017 - PERMIS
</t>
        </r>
      </text>
    </comment>
    <comment ref="A13" authorId="0">
      <text>
        <r>
          <rPr>
            <sz val="9"/>
            <color indexed="81"/>
            <rFont val="Tahoma"/>
            <family val="2"/>
          </rPr>
          <t xml:space="preserve"> - dépassée depuis le 01/02/2017 - CQC
</t>
        </r>
      </text>
    </comment>
  </commentList>
</comments>
</file>

<file path=xl/sharedStrings.xml><?xml version="1.0" encoding="utf-8"?>
<sst xmlns="http://schemas.openxmlformats.org/spreadsheetml/2006/main" count="95" uniqueCount="41">
  <si>
    <t>DATE DE RENOUVELLEMENT DE :</t>
  </si>
  <si>
    <t>Nom-Prénom</t>
  </si>
  <si>
    <t>FONCTION</t>
  </si>
  <si>
    <t>N° PERMIS</t>
  </si>
  <si>
    <t>N° Carte Chrono.</t>
  </si>
  <si>
    <t>N° CQC</t>
  </si>
  <si>
    <t>FIMO</t>
  </si>
  <si>
    <t>FCO</t>
  </si>
  <si>
    <t>C.CHRONO.</t>
  </si>
  <si>
    <t>CQC</t>
  </si>
  <si>
    <t>PERMIS</t>
  </si>
  <si>
    <t>VISITE MEDICALE</t>
  </si>
  <si>
    <t>renouv. Tous les 5 ans</t>
  </si>
  <si>
    <t>renouv. Tous les 2 ans</t>
  </si>
  <si>
    <t>Prochaine</t>
  </si>
  <si>
    <t>Délai respecté</t>
  </si>
  <si>
    <t>Conducteur-receveur</t>
  </si>
  <si>
    <t>ETAT DU PERSONNEL / ALERTES</t>
  </si>
  <si>
    <t>Liste 1</t>
  </si>
  <si>
    <t>C.CHRONO</t>
  </si>
  <si>
    <t>OBSERVATIONS</t>
  </si>
  <si>
    <t>9533P00004668032</t>
  </si>
  <si>
    <t xml:space="preserve">FORMULAIRE </t>
  </si>
  <si>
    <t>Carrossier-conducteur</t>
  </si>
  <si>
    <t>9533P00004667998</t>
  </si>
  <si>
    <t>9533P00003638781</t>
  </si>
  <si>
    <t>Adjoint chef  service transport</t>
  </si>
  <si>
    <t>9533P00004272575</t>
  </si>
  <si>
    <t>DURAND Alain</t>
  </si>
  <si>
    <t>BLANC Denis</t>
  </si>
  <si>
    <t>DUPONT Stéphane</t>
  </si>
  <si>
    <t>NOIR Robert</t>
  </si>
  <si>
    <t>Visite médicale à passer !</t>
  </si>
  <si>
    <t>FCO à passer !</t>
  </si>
  <si>
    <t>Carte Chrono à renouveller !</t>
  </si>
  <si>
    <t>Permis à renouveller !</t>
  </si>
  <si>
    <t>Conducteur-Receveur</t>
  </si>
  <si>
    <t>9533E00004105159</t>
  </si>
  <si>
    <t>DUVAL Pierre</t>
  </si>
  <si>
    <t>CQC à renouveller ! Date dépassée !</t>
  </si>
  <si>
    <t>Nb_Personnel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</si>
</sst>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indexed="10"/>
      <name val="Trebuchet MS"/>
      <family val="2"/>
    </font>
    <font>
      <sz val="8"/>
      <name val="Trebuchet MS"/>
      <family val="2"/>
    </font>
    <font>
      <sz val="8"/>
      <color indexed="10"/>
      <name val="Trebuchet MS"/>
      <family val="2"/>
    </font>
    <font>
      <b/>
      <sz val="10"/>
      <name val="Trebuchet MS"/>
      <family val="2"/>
    </font>
    <font>
      <b/>
      <sz val="11"/>
      <color indexed="8"/>
      <name val="Calibri"/>
      <family val="2"/>
    </font>
    <font>
      <sz val="8"/>
      <color indexed="8"/>
      <name val="Trebuchet MS"/>
      <family val="2"/>
    </font>
    <font>
      <b/>
      <sz val="10"/>
      <color indexed="9"/>
      <name val="Trebuchet MS"/>
      <family val="2"/>
    </font>
    <font>
      <sz val="11"/>
      <color indexed="8"/>
      <name val="Algerian"/>
      <family val="5"/>
    </font>
    <font>
      <sz val="8"/>
      <name val="Calibri"/>
      <family val="2"/>
    </font>
    <font>
      <b/>
      <sz val="11"/>
      <name val="Trebuchet MS"/>
      <family val="2"/>
    </font>
    <font>
      <b/>
      <sz val="10"/>
      <color rgb="FF000000"/>
      <name val="Trebuchet MS"/>
      <family val="2"/>
    </font>
    <font>
      <sz val="8"/>
      <color theme="1"/>
      <name val="Trebuchet MS"/>
      <family val="2"/>
    </font>
    <font>
      <sz val="8"/>
      <color rgb="FF000000"/>
      <name val="Trebuchet MS"/>
      <family val="2"/>
    </font>
    <font>
      <b/>
      <sz val="10"/>
      <color theme="0"/>
      <name val="Trebuchet MS"/>
      <family val="2"/>
    </font>
    <font>
      <b/>
      <sz val="11"/>
      <color theme="1"/>
      <name val="Trebuchet MS"/>
      <family val="2"/>
    </font>
    <font>
      <b/>
      <i/>
      <sz val="24"/>
      <color theme="4" tint="-0.24994659260841701"/>
      <name val="Arial"/>
      <family val="2"/>
    </font>
    <font>
      <i/>
      <sz val="24"/>
      <color theme="4" tint="-0.24994659260841701"/>
      <name val="Arial"/>
      <family val="2"/>
    </font>
    <font>
      <i/>
      <sz val="11"/>
      <color theme="4" tint="-0.24994659260841701"/>
      <name val="Arial"/>
      <family val="2"/>
    </font>
    <font>
      <sz val="26"/>
      <color theme="1"/>
      <name val="Trebuchet MS"/>
      <family val="2"/>
    </font>
    <font>
      <b/>
      <sz val="14"/>
      <color theme="1"/>
      <name val="Trebuchet MS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7"/>
        <bgColor indexed="29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4" fontId="7" fillId="0" borderId="7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12" fillId="0" borderId="0" xfId="0" applyFont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0" fillId="0" borderId="0" xfId="0" applyAlignment="1"/>
    <xf numFmtId="0" fontId="0" fillId="0" borderId="0" xfId="0" applyAlignment="1"/>
    <xf numFmtId="0" fontId="14" fillId="0" borderId="0" xfId="0" applyFont="1" applyFill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" fontId="1" fillId="0" borderId="7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/>
    </xf>
    <xf numFmtId="0" fontId="0" fillId="0" borderId="13" xfId="0" applyBorder="1" applyAlignment="1"/>
    <xf numFmtId="0" fontId="16" fillId="0" borderId="0" xfId="0" applyFont="1" applyAlignment="1"/>
    <xf numFmtId="0" fontId="16" fillId="0" borderId="0" xfId="0" applyFont="1"/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/>
    <xf numFmtId="0" fontId="19" fillId="0" borderId="0" xfId="0" applyFont="1" applyAlignment="1"/>
    <xf numFmtId="0" fontId="3" fillId="0" borderId="16" xfId="0" applyFont="1" applyBorder="1" applyAlignment="1">
      <alignment horizontal="center"/>
    </xf>
    <xf numFmtId="0" fontId="0" fillId="0" borderId="15" xfId="0" applyBorder="1" applyAlignment="1">
      <alignment horizontal="center"/>
    </xf>
    <xf numFmtId="1" fontId="1" fillId="0" borderId="17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21" fillId="0" borderId="0" xfId="0" applyFont="1" applyAlignment="1"/>
    <xf numFmtId="0" fontId="0" fillId="0" borderId="0" xfId="0" applyAlignment="1"/>
    <xf numFmtId="0" fontId="20" fillId="7" borderId="0" xfId="0" applyFont="1" applyFill="1" applyAlignment="1">
      <alignment horizontal="center" vertical="center"/>
    </xf>
  </cellXfs>
  <cellStyles count="1">
    <cellStyle name="Normal" xfId="0" builtinId="0"/>
  </cellStyles>
  <dxfs count="33">
    <dxf>
      <font>
        <condense val="0"/>
        <extend val="0"/>
        <color indexed="10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G&#233;rard/Local%20Settings/Temporary%20Internet%20Files/Content.IE5/P6HJPHJQ/Etat%2520du%2520personnel%2520%25202014%2520mod&#232;le%5b1%5d.xls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"/>
  <sheetViews>
    <sheetView tabSelected="1" zoomScale="120" zoomScaleNormal="120" workbookViewId="0">
      <selection activeCell="B20" sqref="B20"/>
    </sheetView>
  </sheetViews>
  <sheetFormatPr baseColWidth="10" defaultRowHeight="15"/>
  <cols>
    <col min="1" max="1" width="17.7109375" customWidth="1"/>
    <col min="2" max="2" width="23.7109375" customWidth="1"/>
    <col min="3" max="3" width="12.85546875" customWidth="1"/>
    <col min="4" max="4" width="16.42578125" customWidth="1"/>
    <col min="5" max="5" width="15" customWidth="1"/>
    <col min="6" max="6" width="19.28515625" customWidth="1"/>
    <col min="7" max="16" width="10.28515625" customWidth="1"/>
  </cols>
  <sheetData>
    <row r="1" spans="1:16" ht="15.75">
      <c r="B1" s="40"/>
      <c r="C1" s="40"/>
      <c r="E1" s="69" t="s">
        <v>17</v>
      </c>
      <c r="F1" s="70"/>
      <c r="G1" s="70"/>
      <c r="H1" s="70"/>
      <c r="I1" s="70"/>
      <c r="J1" s="71"/>
    </row>
    <row r="2" spans="1:16" ht="15.75">
      <c r="A2" s="40"/>
      <c r="B2" s="40"/>
      <c r="C2" s="40"/>
      <c r="E2" s="70"/>
      <c r="F2" s="70"/>
      <c r="G2" s="70"/>
      <c r="H2" s="70"/>
      <c r="I2" s="70"/>
      <c r="J2" s="71"/>
    </row>
    <row r="3" spans="1:16">
      <c r="A3" s="41"/>
      <c r="B3" s="41"/>
      <c r="C3" s="41"/>
    </row>
    <row r="4" spans="1:16" ht="16.5" thickBot="1">
      <c r="A4" s="56"/>
      <c r="B4" s="56"/>
      <c r="C4" s="56"/>
      <c r="D4" s="2"/>
      <c r="E4" s="3"/>
      <c r="F4" s="28">
        <f ca="1">TODAY()</f>
        <v>42789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2" customHeight="1">
      <c r="A5" s="4"/>
      <c r="B5" s="5"/>
      <c r="C5" s="6"/>
      <c r="D5" s="6"/>
      <c r="E5" s="6"/>
      <c r="F5" s="21"/>
      <c r="G5" s="74" t="s">
        <v>0</v>
      </c>
      <c r="H5" s="74"/>
      <c r="I5" s="74"/>
      <c r="J5" s="74"/>
      <c r="K5" s="74"/>
      <c r="L5" s="75"/>
      <c r="M5" s="75"/>
      <c r="N5" s="75"/>
      <c r="O5" s="75"/>
      <c r="P5" s="76"/>
    </row>
    <row r="6" spans="1:16" ht="12" customHeight="1">
      <c r="A6" s="24" t="s">
        <v>1</v>
      </c>
      <c r="B6" s="25" t="s">
        <v>2</v>
      </c>
      <c r="C6" s="26" t="s">
        <v>3</v>
      </c>
      <c r="D6" s="26" t="s">
        <v>4</v>
      </c>
      <c r="E6" s="26" t="s">
        <v>5</v>
      </c>
      <c r="F6" s="27" t="s">
        <v>6</v>
      </c>
      <c r="G6" s="77" t="s">
        <v>7</v>
      </c>
      <c r="H6" s="78"/>
      <c r="I6" s="61" t="s">
        <v>8</v>
      </c>
      <c r="J6" s="62"/>
      <c r="K6" s="63" t="s">
        <v>9</v>
      </c>
      <c r="L6" s="64"/>
      <c r="M6" s="61" t="s">
        <v>10</v>
      </c>
      <c r="N6" s="65"/>
      <c r="O6" s="63" t="s">
        <v>11</v>
      </c>
      <c r="P6" s="66"/>
    </row>
    <row r="7" spans="1:16" ht="12" customHeight="1">
      <c r="A7" s="7"/>
      <c r="B7" s="8"/>
      <c r="C7" s="8"/>
      <c r="D7" s="8"/>
      <c r="E7" s="9"/>
      <c r="F7" s="22"/>
      <c r="G7" s="72" t="s">
        <v>12</v>
      </c>
      <c r="H7" s="68"/>
      <c r="I7" s="67" t="s">
        <v>12</v>
      </c>
      <c r="J7" s="68"/>
      <c r="K7" s="67" t="s">
        <v>12</v>
      </c>
      <c r="L7" s="68"/>
      <c r="M7" s="67" t="s">
        <v>12</v>
      </c>
      <c r="N7" s="68"/>
      <c r="O7" s="67" t="s">
        <v>13</v>
      </c>
      <c r="P7" s="73"/>
    </row>
    <row r="8" spans="1:16" ht="12" customHeight="1">
      <c r="A8" s="10"/>
      <c r="B8" s="11"/>
      <c r="C8" s="11"/>
      <c r="D8" s="11"/>
      <c r="E8" s="11"/>
      <c r="F8" s="23"/>
      <c r="G8" s="17" t="s">
        <v>14</v>
      </c>
      <c r="H8" s="12" t="s">
        <v>15</v>
      </c>
      <c r="I8" s="12" t="s">
        <v>14</v>
      </c>
      <c r="J8" s="12" t="s">
        <v>15</v>
      </c>
      <c r="K8" s="12" t="s">
        <v>14</v>
      </c>
      <c r="L8" s="12" t="s">
        <v>15</v>
      </c>
      <c r="M8" s="12" t="s">
        <v>14</v>
      </c>
      <c r="N8" s="12" t="s">
        <v>15</v>
      </c>
      <c r="O8" s="12" t="s">
        <v>14</v>
      </c>
      <c r="P8" s="13" t="s">
        <v>15</v>
      </c>
    </row>
    <row r="9" spans="1:16" ht="12" customHeight="1">
      <c r="A9" s="18" t="s">
        <v>28</v>
      </c>
      <c r="B9" s="19" t="str">
        <f>IF(COUNTIF(Index!$A:$A,$A9),INDEX(Index!B:B,MATCH($A9,Index!$A:$A,0)),"")</f>
        <v>Conducteur-receveur</v>
      </c>
      <c r="C9" s="48">
        <f>IF(COUNTIF(Index!$A:$A,$A9),INDEX(Index!C:C,MATCH($A9,Index!$A:$A,0)),"")</f>
        <v>820513312297</v>
      </c>
      <c r="D9" s="48">
        <f>IF(COUNTIF(Index!$A:$A,$A9),INDEX(Index!D:D,MATCH($A9,Index!$A:$A,0)),"")</f>
        <v>1000000334556000</v>
      </c>
      <c r="E9" s="19" t="str">
        <f>IF(COUNTIF(Index!$A:$A,$A9),INDEX(Index!E:E,MATCH($A9,Index!$A:$A,0)),"")</f>
        <v>9533P00003638781</v>
      </c>
      <c r="F9" s="39">
        <f>IF(COUNTIF(Index!$A:$A,$A9),INDEX(Index!F:F,MATCH($A9,Index!$A:$A,0)),"")</f>
        <v>38749</v>
      </c>
      <c r="G9" s="20">
        <f>IF(COUNTIF(Index!$A:$A,$A9),INDEX(Index!G:G,MATCH($A9,Index!$A:$A,0)),"")</f>
        <v>43155</v>
      </c>
      <c r="H9" s="15" t="str">
        <f ca="1">IF($G9&gt;F$4,IF($G9-30&gt;F$4,"Oui","Attention…"),"Non")</f>
        <v>Oui</v>
      </c>
      <c r="I9" s="14">
        <f>IF(COUNTIF(Index!$A:$A,$A9),INDEX(Index!H:H,MATCH($A9,Index!$A:$A,0)),"")</f>
        <v>42992</v>
      </c>
      <c r="J9" s="15" t="str">
        <f ca="1">IF($I9&gt;F$4,IF($I9-30&gt;F$4,"Oui","Attention…"),"Non")</f>
        <v>Oui</v>
      </c>
      <c r="K9" s="14">
        <f>IF(COUNTIF(Index!$A:$A,$A9),INDEX(Index!I:I,MATCH($A9,Index!$A:$A,0)),"")</f>
        <v>43155</v>
      </c>
      <c r="L9" s="15" t="str">
        <f ca="1">IF($K9&gt;F$4,IF($K9-30&gt;F$4,"Oui","Attention…"),"Non")</f>
        <v>Oui</v>
      </c>
      <c r="M9" s="14">
        <f>IF(COUNTIF(Index!$A:$A,$A9),INDEX(Index!J:J,MATCH($A9,Index!$A:$A,0)),"")</f>
        <v>43044</v>
      </c>
      <c r="N9" s="15" t="str">
        <f ca="1">IF($M9&gt;F$4,IF($M9-30&gt;F$4,"Oui","Attention…"),"Non")</f>
        <v>Oui</v>
      </c>
      <c r="O9" s="14">
        <f>IF(COUNTIF(Index!$A:$A,$A9),INDEX(Index!K:K,MATCH($A9,Index!$A:$A,0)),"")</f>
        <v>42786</v>
      </c>
      <c r="P9" s="16" t="str">
        <f ca="1">IF($O9&gt;F$4,IF($O9-30&gt;F$4,"Oui","Attention…"),"Non")</f>
        <v>Non</v>
      </c>
    </row>
    <row r="10" spans="1:16" ht="12" customHeight="1">
      <c r="A10" s="18" t="s">
        <v>30</v>
      </c>
      <c r="B10" s="19" t="str">
        <f>IF(COUNTIF(Index!$A:$A,$A10),INDEX(Index!B:B,MATCH($A10,Index!$A:$A,0)),"")</f>
        <v>Adjoint chef  service transport</v>
      </c>
      <c r="C10" s="48">
        <f>IF(COUNTIF(Index!$A:$A,$A10),INDEX(Index!C:C,MATCH($A10,Index!$A:$A,0)),"")</f>
        <v>7706884230269</v>
      </c>
      <c r="D10" s="48">
        <f>IF(COUNTIF(Index!$A:$A,$A10),INDEX(Index!D:D,MATCH($A10,Index!$A:$A,0)),"")</f>
        <v>1000000368945000</v>
      </c>
      <c r="E10" s="19" t="str">
        <f>IF(COUNTIF(Index!$A:$A,$A10),INDEX(Index!E:E,MATCH($A10,Index!$A:$A,0)),"")</f>
        <v>9533P00004272575</v>
      </c>
      <c r="F10" s="39">
        <f>IF(COUNTIF(Index!$A:$A,$A10),INDEX(Index!F:F,MATCH($A10,Index!$A:$A,0)),"")</f>
        <v>36770</v>
      </c>
      <c r="G10" s="20">
        <f>IF(COUNTIF(Index!$A:$A,$A10),INDEX(Index!G:G,MATCH($A10,Index!$A:$A,0)),"")</f>
        <v>42779</v>
      </c>
      <c r="H10" s="15" t="str">
        <f ca="1">IF($G10&gt;F$4,IF($G10-30&gt;F$4,"Oui","Attention…"),"Non")</f>
        <v>Non</v>
      </c>
      <c r="I10" s="14">
        <f>IF(COUNTIF(Index!$A:$A,$A10),INDEX(Index!H:H,MATCH($A10,Index!$A:$A,0)),"")</f>
        <v>43075</v>
      </c>
      <c r="J10" s="15" t="str">
        <f ca="1">IF($I10&gt;F$4,IF($I10-30&gt;F$4,"Oui","Attention…"),"Non")</f>
        <v>Oui</v>
      </c>
      <c r="K10" s="14">
        <f>IF(COUNTIF(Index!$A:$A,$A10),INDEX(Index!I:I,MATCH($A10,Index!$A:$A,0)),"")</f>
        <v>42779</v>
      </c>
      <c r="L10" s="15" t="str">
        <f ca="1">IF($K10&gt;F$4,IF($K10-30&gt;F$4,"Oui","Attention…"),"Non")</f>
        <v>Non</v>
      </c>
      <c r="M10" s="14">
        <f>IF(COUNTIF(Index!$A:$A,$A10),INDEX(Index!J:J,MATCH($A10,Index!$A:$A,0)),"")</f>
        <v>42865</v>
      </c>
      <c r="N10" s="15" t="str">
        <f ca="1">IF($M10&gt;F$4,IF($M10-30&gt;F$4,"Oui","Attention…"),"Non")</f>
        <v>Oui</v>
      </c>
      <c r="O10" s="14">
        <f>IF(COUNTIF(Index!$A:$A,$A10),INDEX(Index!K:K,MATCH($A10,Index!$A:$A,0)),"")</f>
        <v>43146</v>
      </c>
      <c r="P10" s="16" t="str">
        <f ca="1">IF($O10&gt;F$4,IF($O10-30&gt;F$4,"Oui","Attention…"),"Non")</f>
        <v>Oui</v>
      </c>
    </row>
    <row r="11" spans="1:16" ht="12" customHeight="1">
      <c r="A11" s="18" t="s">
        <v>29</v>
      </c>
      <c r="B11" s="19" t="str">
        <f>IF(COUNTIF(Index!$A:$A,$A11),INDEX(Index!B:B,MATCH($A11,Index!$A:$A,0)),"")</f>
        <v>Carrossier-conducteur</v>
      </c>
      <c r="C11" s="48">
        <f>IF(COUNTIF(Index!$A:$A,$A11),INDEX(Index!C:C,MATCH($A11,Index!$A:$A,0)),"")</f>
        <v>940913302050</v>
      </c>
      <c r="D11" s="48">
        <f>IF(COUNTIF(Index!$A:$A,$A11),INDEX(Index!D:D,MATCH($A11,Index!$A:$A,0)),"")</f>
        <v>1000000477798000</v>
      </c>
      <c r="E11" s="19" t="str">
        <f>IF(COUNTIF(Index!$A:$A,$A11),INDEX(Index!E:E,MATCH($A11,Index!$A:$A,0)),"")</f>
        <v>9533P00004667998</v>
      </c>
      <c r="F11" s="39">
        <f>IF(COUNTIF(Index!$A:$A,$A11),INDEX(Index!F:F,MATCH($A11,Index!$A:$A,0)),"")</f>
        <v>38231</v>
      </c>
      <c r="G11" s="20">
        <f>IF(COUNTIF(Index!$A:$A,$A11),INDEX(Index!G:G,MATCH($A11,Index!$A:$A,0)),"")</f>
        <v>43217</v>
      </c>
      <c r="H11" s="15" t="str">
        <f ca="1">IF($G11&gt;F$4,IF($G11-30&gt;F$4,"Oui","Attention…"),"Non")</f>
        <v>Oui</v>
      </c>
      <c r="I11" s="14">
        <f>IF(COUNTIF(Index!$A:$A,$A11),INDEX(Index!H:H,MATCH($A11,Index!$A:$A,0)),"")</f>
        <v>42795</v>
      </c>
      <c r="J11" s="15" t="str">
        <f ca="1">IF($I11&gt;F$4,IF($I11-30&gt;F$4,"Oui","Attention…"),"Non")</f>
        <v>Attention…</v>
      </c>
      <c r="K11" s="14">
        <f>IF(COUNTIF(Index!$A:$A,$A11),INDEX(Index!I:I,MATCH($A11,Index!$A:$A,0)),"")</f>
        <v>43217</v>
      </c>
      <c r="L11" s="15" t="str">
        <f ca="1">IF($K11&gt;F$4,IF($K11-30&gt;F$4,"Oui","Attention…"),"Non")</f>
        <v>Oui</v>
      </c>
      <c r="M11" s="14">
        <f>IF(COUNTIF(Index!$A:$A,$A11),INDEX(Index!J:J,MATCH($A11,Index!$A:$A,0)),"")</f>
        <v>43298</v>
      </c>
      <c r="N11" s="15" t="str">
        <f ca="1">IF($M11&gt;F$4,IF($M11-30&gt;F$4,"Oui","Attention…"),"Non")</f>
        <v>Oui</v>
      </c>
      <c r="O11" s="14">
        <f>IF(COUNTIF(Index!$A:$A,$A11),INDEX(Index!K:K,MATCH($A11,Index!$A:$A,0)),"")</f>
        <v>43410</v>
      </c>
      <c r="P11" s="16" t="str">
        <f ca="1">IF($O11&gt;F$4,IF($O11-30&gt;F$4,"Oui","Attention…"),"Non")</f>
        <v>Oui</v>
      </c>
    </row>
    <row r="12" spans="1:16" ht="12" customHeight="1">
      <c r="A12" s="18" t="s">
        <v>31</v>
      </c>
      <c r="B12" s="19" t="str">
        <f>IF(COUNTIF(Index!$A:$A,$A12),INDEX(Index!B:B,MATCH($A12,Index!$A:$A,0)),"")</f>
        <v>Conducteur-receveur</v>
      </c>
      <c r="C12" s="48">
        <f>IF(COUNTIF(Index!$A:$A,$A12),INDEX(Index!C:C,MATCH($A12,Index!$A:$A,0)),"")</f>
        <v>683200381</v>
      </c>
      <c r="D12" s="48">
        <f>IF(COUNTIF(Index!$A:$A,$A12),INDEX(Index!D:D,MATCH($A12,Index!$A:$A,0)),"")</f>
        <v>1000000456910000</v>
      </c>
      <c r="E12" s="19" t="str">
        <f>IF(COUNTIF(Index!$A:$A,$A12),INDEX(Index!E:E,MATCH($A12,Index!$A:$A,0)),"")</f>
        <v>9533P00004668032</v>
      </c>
      <c r="F12" s="39">
        <f>IF(COUNTIF(Index!$A:$A,$A12),INDEX(Index!F:F,MATCH($A12,Index!$A:$A,0)),"")</f>
        <v>39569</v>
      </c>
      <c r="G12" s="20">
        <f>IF(COUNTIF(Index!$A:$A,$A12),INDEX(Index!G:G,MATCH($A12,Index!$A:$A,0)),"")</f>
        <v>43209</v>
      </c>
      <c r="H12" s="15" t="str">
        <f ca="1">IF($G12&gt;F$4,IF($G12-30&gt;F$4,"Oui","Attention…"),"Non")</f>
        <v>Oui</v>
      </c>
      <c r="I12" s="14">
        <f>IF(COUNTIF(Index!$A:$A,$A12),INDEX(Index!H:H,MATCH($A12,Index!$A:$A,0)),"")</f>
        <v>43303</v>
      </c>
      <c r="J12" s="15" t="str">
        <f ca="1">IF($I12&gt;F$4,IF($I12-30&gt;F$4,"Oui","Attention…"),"Non")</f>
        <v>Oui</v>
      </c>
      <c r="K12" s="14">
        <f>IF(COUNTIF(Index!$A:$A,$A12),INDEX(Index!I:I,MATCH($A12,Index!$A:$A,0)),"")</f>
        <v>43209</v>
      </c>
      <c r="L12" s="15" t="str">
        <f ca="1">IF($K12&gt;F$4,IF($K12-30&gt;F$4,"Oui","Attention…"),"Non")</f>
        <v>Oui</v>
      </c>
      <c r="M12" s="14">
        <f>IF(COUNTIF(Index!$A:$A,$A12),INDEX(Index!J:J,MATCH($A12,Index!$A:$A,0)),"")</f>
        <v>42801</v>
      </c>
      <c r="N12" s="15" t="str">
        <f ca="1">IF($M12&gt;F$4,IF($M12-30&gt;F$4,"Oui","Attention…"),"Non")</f>
        <v>Attention…</v>
      </c>
      <c r="O12" s="14">
        <f>IF(COUNTIF(Index!$A:$A,$A12),INDEX(Index!K:K,MATCH($A12,Index!$A:$A,0)),"")</f>
        <v>43293</v>
      </c>
      <c r="P12" s="16" t="str">
        <f ca="1">IF($O12&gt;F$4,IF($O12-30&gt;F$4,"Oui","Attention…"),"Non")</f>
        <v>Oui</v>
      </c>
    </row>
    <row r="13" spans="1:16">
      <c r="A13" s="18" t="s">
        <v>38</v>
      </c>
      <c r="B13" s="19" t="str">
        <f>IF(COUNTIF(Index!$A:$A,$A13),INDEX(Index!B:B,MATCH($A13,Index!$A:$A,0)),"")</f>
        <v>Conducteur-Receveur</v>
      </c>
      <c r="C13" s="48">
        <f>IF(COUNTIF(Index!$A:$A,$A13),INDEX(Index!C:C,MATCH($A13,Index!$A:$A,0)),"")</f>
        <v>60684200619</v>
      </c>
      <c r="D13" s="48">
        <f>IF(COUNTIF(Index!$A:$A,$A13),INDEX(Index!D:D,MATCH($A13,Index!$A:$A,0)),"")</f>
        <v>1000000822230000</v>
      </c>
      <c r="E13" s="19" t="str">
        <f>IF(COUNTIF(Index!$A:$A,$A13),INDEX(Index!E:E,MATCH($A13,Index!$A:$A,0)),"")</f>
        <v>9533E00004105159</v>
      </c>
      <c r="F13" s="39">
        <f>IF(COUNTIF(Index!$A:$A,$A13),INDEX(Index!F:F,MATCH($A13,Index!$A:$A,0)),"")</f>
        <v>41153</v>
      </c>
      <c r="G13" s="20">
        <f>IF(COUNTIF(Index!$A:$A,$A13),INDEX(Index!G:G,MATCH($A13,Index!$A:$A,0)),"")</f>
        <v>42979</v>
      </c>
      <c r="H13" s="15" t="str">
        <f ca="1">IF($G13&gt;F$4,IF($G13-30&gt;F$4,"Oui","Attention…"),"Non")</f>
        <v>Oui</v>
      </c>
      <c r="I13" s="14">
        <f>IF(COUNTIF(Index!$A:$A,$A13),INDEX(Index!H:H,MATCH($A13,Index!$A:$A,0)),"")</f>
        <v>42979</v>
      </c>
      <c r="J13" s="15" t="str">
        <f ca="1">IF($I13&gt;F$4,IF($I13-30&gt;F$4,"Oui","Attention…"),"Non")</f>
        <v>Oui</v>
      </c>
      <c r="K13" s="14">
        <f>IF(COUNTIF(Index!$A:$A,$A13),INDEX(Index!I:I,MATCH($A13,Index!$A:$A,0)),"")</f>
        <v>42767</v>
      </c>
      <c r="L13" s="15" t="str">
        <f ca="1">IF($K13&gt;F$4,IF($K13-30&gt;F$4,"Oui","Attention…"),"Non")</f>
        <v>Non</v>
      </c>
      <c r="M13" s="14">
        <f>IF(COUNTIF(Index!$A:$A,$A13),INDEX(Index!J:J,MATCH($A13,Index!$A:$A,0)),"")</f>
        <v>42979</v>
      </c>
      <c r="N13" s="15" t="str">
        <f ca="1">IF($M13&gt;F$4,IF($M13-30&gt;F$4,"Oui","Attention…"),"Non")</f>
        <v>Oui</v>
      </c>
      <c r="O13" s="14">
        <f>IF(COUNTIF(Index!$A:$A,$A13),INDEX(Index!K:K,MATCH($A13,Index!$A:$A,0)),"")</f>
        <v>43344</v>
      </c>
      <c r="P13" s="16" t="str">
        <f ca="1">IF($O13&gt;F$4,IF($O13-30&gt;F$4,"Oui","Attention…"),"Non")</f>
        <v>Oui</v>
      </c>
    </row>
  </sheetData>
  <sheetCalcPr fullCalcOnLoad="1"/>
  <dataConsolidate function="countNums">
    <dataRefs count="1">
      <dataRef ref="B3" sheet="Index" r:id="rId1"/>
    </dataRefs>
  </dataConsolidate>
  <mergeCells count="12">
    <mergeCell ref="E1:J2"/>
    <mergeCell ref="G7:H7"/>
    <mergeCell ref="I7:J7"/>
    <mergeCell ref="O7:P7"/>
    <mergeCell ref="G5:P5"/>
    <mergeCell ref="G6:H6"/>
    <mergeCell ref="I6:J6"/>
    <mergeCell ref="K6:L6"/>
    <mergeCell ref="M6:N6"/>
    <mergeCell ref="O6:P6"/>
    <mergeCell ref="K7:L7"/>
    <mergeCell ref="M7:N7"/>
  </mergeCells>
  <phoneticPr fontId="10" type="noConversion"/>
  <conditionalFormatting sqref="P9:P13">
    <cfRule type="expression" dxfId="32" priority="16">
      <formula>NOT(ISERROR(SEARCH("Attention",P9)))</formula>
    </cfRule>
  </conditionalFormatting>
  <conditionalFormatting sqref="H9:H13">
    <cfRule type="expression" dxfId="31" priority="30">
      <formula>NOT(ISERROR(SEARCH("Oui",H9)))</formula>
    </cfRule>
  </conditionalFormatting>
  <conditionalFormatting sqref="H9:H13">
    <cfRule type="expression" dxfId="30" priority="29">
      <formula>NOT(ISERROR(SEARCH("Non",H9)))</formula>
    </cfRule>
  </conditionalFormatting>
  <conditionalFormatting sqref="H9:H13">
    <cfRule type="expression" dxfId="29" priority="28">
      <formula>NOT(ISERROR(SEARCH("Attention",H9)))</formula>
    </cfRule>
  </conditionalFormatting>
  <conditionalFormatting sqref="L9:L13">
    <cfRule type="expression" dxfId="28" priority="27">
      <formula>NOT(ISERROR(SEARCH("Oui",L9)))</formula>
    </cfRule>
  </conditionalFormatting>
  <conditionalFormatting sqref="L9:L13">
    <cfRule type="expression" dxfId="27" priority="26">
      <formula>NOT(ISERROR(SEARCH("Non",L9)))</formula>
    </cfRule>
  </conditionalFormatting>
  <conditionalFormatting sqref="L9:L13">
    <cfRule type="expression" dxfId="26" priority="25">
      <formula>NOT(ISERROR(SEARCH("Attention",L9)))</formula>
    </cfRule>
  </conditionalFormatting>
  <conditionalFormatting sqref="J9:J13">
    <cfRule type="expression" dxfId="25" priority="24">
      <formula>NOT(ISERROR(SEARCH("Oui",J9)))</formula>
    </cfRule>
  </conditionalFormatting>
  <conditionalFormatting sqref="J9:J13">
    <cfRule type="expression" dxfId="24" priority="23">
      <formula>NOT(ISERROR(SEARCH("Non",J9)))</formula>
    </cfRule>
  </conditionalFormatting>
  <conditionalFormatting sqref="J9:J13">
    <cfRule type="expression" dxfId="23" priority="22">
      <formula>NOT(ISERROR(SEARCH("Attention",J9)))</formula>
    </cfRule>
  </conditionalFormatting>
  <conditionalFormatting sqref="N9:N13">
    <cfRule type="expression" dxfId="22" priority="21">
      <formula>NOT(ISERROR(SEARCH("Oui",N9)))</formula>
    </cfRule>
  </conditionalFormatting>
  <conditionalFormatting sqref="N9:N13">
    <cfRule type="expression" dxfId="21" priority="20">
      <formula>NOT(ISERROR(SEARCH("Non",N9)))</formula>
    </cfRule>
  </conditionalFormatting>
  <conditionalFormatting sqref="N9:N13">
    <cfRule type="expression" dxfId="20" priority="19">
      <formula>NOT(ISERROR(SEARCH("Attention",N9)))</formula>
    </cfRule>
  </conditionalFormatting>
  <conditionalFormatting sqref="P9:P13">
    <cfRule type="expression" dxfId="19" priority="18">
      <formula>NOT(ISERROR(SEARCH("Oui",P9)))</formula>
    </cfRule>
  </conditionalFormatting>
  <conditionalFormatting sqref="P9:P13">
    <cfRule type="expression" dxfId="18" priority="17">
      <formula>NOT(ISERROR(SEARCH("Non",P9)))</formula>
    </cfRule>
  </conditionalFormatting>
  <conditionalFormatting sqref="B1:F2 D3:F4 B5:F65536">
    <cfRule type="expression" dxfId="17" priority="46" stopIfTrue="1">
      <formula>ISTEXT($A1)*(B1=0)</formula>
    </cfRule>
  </conditionalFormatting>
  <dataValidations count="1">
    <dataValidation type="list" allowBlank="1" showInputMessage="1" showErrorMessage="1" sqref="A9:A13">
      <formula1>cnLISTE1</formula1>
    </dataValidation>
  </dataValidations>
  <printOptions horizontalCentered="1"/>
  <pageMargins left="0" right="0" top="0" bottom="0" header="0.31496062992125984" footer="0.31496062992125984"/>
  <pageSetup paperSize="9" scale="70" orientation="landscape" horizontalDpi="4294967293" verticalDpi="4294967293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"/>
  <sheetViews>
    <sheetView workbookViewId="0">
      <selection activeCell="G3" sqref="G3"/>
    </sheetView>
  </sheetViews>
  <sheetFormatPr baseColWidth="10" defaultRowHeight="15"/>
  <cols>
    <col min="1" max="1" width="23" customWidth="1"/>
    <col min="2" max="2" width="25.5703125" customWidth="1"/>
    <col min="3" max="3" width="23.42578125" customWidth="1"/>
    <col min="4" max="4" width="21.140625" customWidth="1"/>
    <col min="5" max="5" width="23" customWidth="1"/>
    <col min="6" max="6" width="22.42578125" customWidth="1"/>
    <col min="7" max="7" width="15.85546875" customWidth="1"/>
    <col min="8" max="8" width="13.85546875" customWidth="1"/>
    <col min="9" max="10" width="14.28515625" customWidth="1"/>
    <col min="11" max="11" width="15" customWidth="1"/>
    <col min="12" max="12" width="70" customWidth="1"/>
  </cols>
  <sheetData>
    <row r="1" spans="1:12">
      <c r="A1" s="32" t="s">
        <v>18</v>
      </c>
      <c r="B1" s="31" t="s">
        <v>2</v>
      </c>
      <c r="C1" s="30" t="s">
        <v>3</v>
      </c>
      <c r="D1" s="30" t="s">
        <v>4</v>
      </c>
      <c r="E1" s="30" t="s">
        <v>5</v>
      </c>
      <c r="F1" s="31" t="s">
        <v>6</v>
      </c>
      <c r="G1" s="33" t="s">
        <v>7</v>
      </c>
      <c r="H1" s="33" t="s">
        <v>19</v>
      </c>
      <c r="I1" s="33" t="s">
        <v>9</v>
      </c>
      <c r="J1" s="33" t="s">
        <v>10</v>
      </c>
      <c r="K1" s="33" t="s">
        <v>11</v>
      </c>
      <c r="L1" s="33" t="s">
        <v>20</v>
      </c>
    </row>
    <row r="3" spans="1:12" ht="16.5">
      <c r="A3" s="43" t="s">
        <v>28</v>
      </c>
      <c r="B3" s="59" t="s">
        <v>16</v>
      </c>
      <c r="C3" s="44">
        <v>820513312297</v>
      </c>
      <c r="D3" s="45">
        <v>1000000334556000</v>
      </c>
      <c r="E3" s="45" t="s">
        <v>25</v>
      </c>
      <c r="F3" s="46">
        <v>38749</v>
      </c>
      <c r="G3" s="34">
        <v>43155</v>
      </c>
      <c r="H3" s="34">
        <v>42992</v>
      </c>
      <c r="I3" s="34">
        <v>43155</v>
      </c>
      <c r="J3" s="29">
        <v>43044</v>
      </c>
      <c r="K3" s="35">
        <v>42786</v>
      </c>
      <c r="L3" s="60" t="s">
        <v>32</v>
      </c>
    </row>
    <row r="4" spans="1:12" ht="16.5">
      <c r="A4" s="43" t="s">
        <v>30</v>
      </c>
      <c r="B4" s="59" t="s">
        <v>26</v>
      </c>
      <c r="C4" s="44">
        <v>7706884230269</v>
      </c>
      <c r="D4" s="45">
        <v>1000000368945000</v>
      </c>
      <c r="E4" s="45" t="s">
        <v>27</v>
      </c>
      <c r="F4" s="46">
        <v>36770</v>
      </c>
      <c r="G4" s="34">
        <v>42779</v>
      </c>
      <c r="H4" s="34">
        <v>43075</v>
      </c>
      <c r="I4" s="34">
        <v>42779</v>
      </c>
      <c r="J4" s="34">
        <v>42865</v>
      </c>
      <c r="K4" s="35">
        <v>43146</v>
      </c>
      <c r="L4" s="60" t="s">
        <v>33</v>
      </c>
    </row>
    <row r="5" spans="1:12" ht="16.5">
      <c r="A5" s="43" t="s">
        <v>29</v>
      </c>
      <c r="B5" s="59" t="s">
        <v>23</v>
      </c>
      <c r="C5" s="44">
        <v>940913302050</v>
      </c>
      <c r="D5" s="45">
        <v>1000000477798000</v>
      </c>
      <c r="E5" s="45" t="s">
        <v>24</v>
      </c>
      <c r="F5" s="46">
        <v>38231</v>
      </c>
      <c r="G5" s="34">
        <v>43217</v>
      </c>
      <c r="H5" s="34">
        <v>42795</v>
      </c>
      <c r="I5" s="34">
        <v>43217</v>
      </c>
      <c r="J5" s="29">
        <v>43298</v>
      </c>
      <c r="K5" s="35">
        <v>43410</v>
      </c>
      <c r="L5" s="60" t="s">
        <v>34</v>
      </c>
    </row>
    <row r="6" spans="1:12" ht="16.5">
      <c r="A6" s="43" t="s">
        <v>31</v>
      </c>
      <c r="B6" s="43" t="s">
        <v>16</v>
      </c>
      <c r="C6" s="45">
        <v>683200381</v>
      </c>
      <c r="D6" s="45">
        <v>1000000456910000</v>
      </c>
      <c r="E6" s="45" t="s">
        <v>21</v>
      </c>
      <c r="F6" s="47">
        <v>39569</v>
      </c>
      <c r="G6" s="36">
        <v>43209</v>
      </c>
      <c r="H6" s="36">
        <v>43303</v>
      </c>
      <c r="I6" s="36">
        <v>43209</v>
      </c>
      <c r="J6" s="37">
        <v>42801</v>
      </c>
      <c r="K6" s="38">
        <v>43293</v>
      </c>
      <c r="L6" s="60" t="s">
        <v>35</v>
      </c>
    </row>
    <row r="7" spans="1:12" ht="16.5">
      <c r="A7" s="59" t="s">
        <v>38</v>
      </c>
      <c r="B7" s="59" t="s">
        <v>36</v>
      </c>
      <c r="C7" s="45">
        <v>60684200619</v>
      </c>
      <c r="D7" s="45">
        <v>1000000822230000</v>
      </c>
      <c r="E7" s="45" t="s">
        <v>37</v>
      </c>
      <c r="F7" s="47">
        <v>41153</v>
      </c>
      <c r="G7" s="36">
        <v>42979</v>
      </c>
      <c r="H7" s="36">
        <v>42979</v>
      </c>
      <c r="I7" s="36">
        <v>42767</v>
      </c>
      <c r="J7" s="36">
        <v>42979</v>
      </c>
      <c r="K7" s="38">
        <v>43344</v>
      </c>
      <c r="L7" s="60" t="s">
        <v>39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2"/>
  <sheetViews>
    <sheetView workbookViewId="0">
      <selection activeCell="A16" sqref="A16:P16"/>
    </sheetView>
  </sheetViews>
  <sheetFormatPr baseColWidth="10" defaultRowHeight="15"/>
  <cols>
    <col min="1" max="1" width="19.5703125" customWidth="1"/>
    <col min="2" max="2" width="22.42578125" customWidth="1"/>
    <col min="3" max="3" width="13" customWidth="1"/>
    <col min="4" max="4" width="17.28515625" customWidth="1"/>
    <col min="5" max="5" width="15" customWidth="1"/>
    <col min="6" max="6" width="19.28515625" customWidth="1"/>
    <col min="7" max="7" width="9.7109375" customWidth="1"/>
    <col min="8" max="8" width="10.28515625" customWidth="1"/>
    <col min="9" max="9" width="9.7109375" customWidth="1"/>
    <col min="10" max="10" width="10.28515625" customWidth="1"/>
    <col min="11" max="11" width="9.7109375" customWidth="1"/>
    <col min="12" max="12" width="10.28515625" customWidth="1"/>
    <col min="13" max="13" width="9.7109375" customWidth="1"/>
    <col min="14" max="14" width="10.28515625" customWidth="1"/>
    <col min="15" max="15" width="9.7109375" customWidth="1"/>
    <col min="16" max="16" width="10.5703125" customWidth="1"/>
  </cols>
  <sheetData>
    <row r="1" spans="1:16">
      <c r="D1" s="81" t="s">
        <v>22</v>
      </c>
      <c r="E1" s="81"/>
      <c r="F1" s="81"/>
      <c r="G1" s="81"/>
      <c r="H1" s="81"/>
      <c r="I1" s="81"/>
      <c r="J1" s="81"/>
      <c r="K1" s="81"/>
    </row>
    <row r="2" spans="1:16">
      <c r="D2" s="81"/>
      <c r="E2" s="81"/>
      <c r="F2" s="81"/>
      <c r="G2" s="81"/>
      <c r="H2" s="81"/>
      <c r="I2" s="81"/>
      <c r="J2" s="81"/>
      <c r="K2" s="81"/>
    </row>
    <row r="4" spans="1:16" ht="15.75" thickBot="1">
      <c r="F4" s="28">
        <f ca="1">TODAY()</f>
        <v>42789</v>
      </c>
    </row>
    <row r="5" spans="1:16">
      <c r="A5" s="4"/>
      <c r="B5" s="5"/>
      <c r="C5" s="6"/>
      <c r="D5" s="6"/>
      <c r="E5" s="6"/>
      <c r="F5" s="21"/>
      <c r="G5" s="74" t="s">
        <v>0</v>
      </c>
      <c r="H5" s="74"/>
      <c r="I5" s="74"/>
      <c r="J5" s="74"/>
      <c r="K5" s="74"/>
      <c r="L5" s="75"/>
      <c r="M5" s="75"/>
      <c r="N5" s="75"/>
      <c r="O5" s="75"/>
      <c r="P5" s="76"/>
    </row>
    <row r="6" spans="1:16" ht="33">
      <c r="A6" s="51" t="s">
        <v>1</v>
      </c>
      <c r="B6" s="52" t="s">
        <v>2</v>
      </c>
      <c r="C6" s="53" t="s">
        <v>3</v>
      </c>
      <c r="D6" s="53" t="s">
        <v>4</v>
      </c>
      <c r="E6" s="53" t="s">
        <v>5</v>
      </c>
      <c r="F6" s="54" t="s">
        <v>6</v>
      </c>
      <c r="G6" s="77" t="s">
        <v>7</v>
      </c>
      <c r="H6" s="78"/>
      <c r="I6" s="61" t="s">
        <v>8</v>
      </c>
      <c r="J6" s="62"/>
      <c r="K6" s="63" t="s">
        <v>9</v>
      </c>
      <c r="L6" s="64"/>
      <c r="M6" s="61" t="s">
        <v>10</v>
      </c>
      <c r="N6" s="65"/>
      <c r="O6" s="63" t="s">
        <v>11</v>
      </c>
      <c r="P6" s="66"/>
    </row>
    <row r="7" spans="1:16" ht="15.75">
      <c r="A7" s="7"/>
      <c r="B7" s="8"/>
      <c r="C7" s="8"/>
      <c r="D7" s="8"/>
      <c r="E7" s="9"/>
      <c r="F7" s="22"/>
      <c r="G7" s="72" t="s">
        <v>12</v>
      </c>
      <c r="H7" s="68"/>
      <c r="I7" s="67" t="s">
        <v>12</v>
      </c>
      <c r="J7" s="68"/>
      <c r="K7" s="67" t="s">
        <v>12</v>
      </c>
      <c r="L7" s="68"/>
      <c r="M7" s="67" t="s">
        <v>12</v>
      </c>
      <c r="N7" s="68"/>
      <c r="O7" s="67" t="s">
        <v>13</v>
      </c>
      <c r="P7" s="73"/>
    </row>
    <row r="8" spans="1:16" ht="15.75">
      <c r="A8" s="10"/>
      <c r="B8" s="11"/>
      <c r="C8" s="11"/>
      <c r="D8" s="11"/>
      <c r="E8" s="11"/>
      <c r="F8" s="23"/>
      <c r="G8" s="17" t="s">
        <v>14</v>
      </c>
      <c r="H8" s="12" t="s">
        <v>15</v>
      </c>
      <c r="I8" s="12" t="s">
        <v>14</v>
      </c>
      <c r="J8" s="12" t="s">
        <v>15</v>
      </c>
      <c r="K8" s="12" t="s">
        <v>14</v>
      </c>
      <c r="L8" s="12" t="s">
        <v>15</v>
      </c>
      <c r="M8" s="12" t="s">
        <v>14</v>
      </c>
      <c r="N8" s="12" t="s">
        <v>15</v>
      </c>
      <c r="O8" s="12" t="s">
        <v>14</v>
      </c>
      <c r="P8" s="13" t="s">
        <v>15</v>
      </c>
    </row>
    <row r="9" spans="1:16" ht="21" customHeight="1">
      <c r="A9" s="55" t="s">
        <v>28</v>
      </c>
      <c r="B9" s="49" t="str">
        <f>IF(COUNTIF(Index!$A:$A,$A9),INDEX(Index!B:B,MATCH($A9,Index!$A:$A,0)),"")</f>
        <v>Conducteur-receveur</v>
      </c>
      <c r="C9" s="50">
        <f>IF(COUNTIF(Index!$A:$A,$A9),INDEX(Index!C:C,MATCH($A9,Index!$A:$A,0)),"")</f>
        <v>820513312297</v>
      </c>
      <c r="D9" s="50">
        <f>IF(COUNTIF(Index!$A:$A,$A9),INDEX(Index!D:D,MATCH($A9,Index!$A:$A,0)),"")</f>
        <v>1000000334556000</v>
      </c>
      <c r="E9" s="19" t="str">
        <f>IF(COUNTIF(Index!$A:$A,$A9),INDEX(Index!E:E,MATCH($A9,Index!$A:$A,0)),"")</f>
        <v>9533P00003638781</v>
      </c>
      <c r="F9" s="39">
        <f>IF(COUNTIF(Index!$A:$A,$A9),INDEX(Index!F:F,MATCH($A9,Index!$A:$A,0)),"")</f>
        <v>38749</v>
      </c>
      <c r="G9" s="20">
        <f>IF(COUNTIF(Index!$A:$A,$A9),INDEX(Index!G:G,MATCH($A9,Index!$A:$A,0)),"")</f>
        <v>43155</v>
      </c>
      <c r="H9" s="15" t="str">
        <f ca="1">IF($G9&gt;F$4,IF($G9-30&gt;F$4,"Oui","Attention…"),"Non")</f>
        <v>Oui</v>
      </c>
      <c r="I9" s="14">
        <f>IF(COUNTIF(Index!$A:$A,$A9),INDEX(Index!H:H,MATCH($A9,Index!$A:$A,0)),"")</f>
        <v>42992</v>
      </c>
      <c r="J9" s="15" t="str">
        <f ca="1">IF($I9&gt;F$4,IF($I9-30&gt;F$4,"Oui","Attention…"),"Non")</f>
        <v>Oui</v>
      </c>
      <c r="K9" s="14">
        <f>IF(COUNTIF(Index!$A:$A,$A9),INDEX(Index!I:I,MATCH($A9,Index!$A:$A,0)),"")</f>
        <v>43155</v>
      </c>
      <c r="L9" s="15" t="str">
        <f ca="1">IF($K9&gt;F$4,IF($K9-30&gt;F$4,"Oui","Attention…"),"Non")</f>
        <v>Oui</v>
      </c>
      <c r="M9" s="14">
        <f>IF(COUNTIF(Index!$A:$A,$A9),INDEX(Index!J:J,MATCH($A9,Index!$A:$A,0)),"")</f>
        <v>43044</v>
      </c>
      <c r="N9" s="15" t="str">
        <f ca="1">IF($M9&gt;F$4,IF($M9-30&gt;F$4,"Oui","Attention…"),"Non")</f>
        <v>Oui</v>
      </c>
      <c r="O9" s="14">
        <f>IF(COUNTIF(Index!$A:$A,$A9),INDEX(Index!K:K,MATCH($A9,Index!$A:$A,0)),"")</f>
        <v>42786</v>
      </c>
      <c r="P9" s="16" t="str">
        <f ca="1">IF($O9&gt;F$4,IF($O9-30&gt;F$4,"Oui","Attention…"),"Non")</f>
        <v>Non</v>
      </c>
    </row>
    <row r="12" spans="1:16" ht="16.5">
      <c r="A12" s="58" t="str">
        <f>"Observations : "&amp;IF(COUNTIF(Index!A:A,$A9),VLOOKUP(A9,Index!A:L,12,0),"")</f>
        <v>Observations : Visite médicale à passer !</v>
      </c>
      <c r="B12" s="57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</row>
    <row r="13" spans="1:16" ht="18.75">
      <c r="A13" s="79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</row>
    <row r="14" spans="1:16" ht="18.75">
      <c r="A14" s="79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</row>
    <row r="15" spans="1:16" ht="18.75">
      <c r="A15" s="79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</row>
    <row r="16" spans="1:16" ht="18.75">
      <c r="A16" s="79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</row>
    <row r="17" spans="1:16" ht="18.75">
      <c r="A17" s="79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</row>
    <row r="18" spans="1:16" ht="18.75">
      <c r="A18" s="79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</row>
    <row r="19" spans="1:16" ht="18.75">
      <c r="A19" s="79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</row>
    <row r="20" spans="1:16" ht="18.75">
      <c r="A20" s="79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</row>
    <row r="21" spans="1:16" ht="18.75">
      <c r="A21" s="79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</row>
    <row r="22" spans="1:16" ht="18.75">
      <c r="A22" s="7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</row>
    <row r="23" spans="1:16" ht="18.75">
      <c r="A23" s="79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</row>
    <row r="24" spans="1:16" ht="18.75">
      <c r="A24" s="79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</row>
    <row r="25" spans="1:16" ht="18.75">
      <c r="A25" s="7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</row>
    <row r="26" spans="1:16" ht="18.75">
      <c r="A26" s="7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</row>
    <row r="27" spans="1:16" ht="18.75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</row>
    <row r="28" spans="1:16" ht="18.75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</row>
    <row r="29" spans="1:16" ht="18.75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</row>
    <row r="30" spans="1:16" ht="18.75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</row>
    <row r="31" spans="1:16" ht="18.75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</row>
    <row r="32" spans="1:16" ht="18.75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</row>
  </sheetData>
  <sheetCalcPr fullCalcOnLoad="1"/>
  <mergeCells count="32">
    <mergeCell ref="D1:K2"/>
    <mergeCell ref="A28:P28"/>
    <mergeCell ref="A29:P29"/>
    <mergeCell ref="A30:P30"/>
    <mergeCell ref="A31:P31"/>
    <mergeCell ref="A32:P32"/>
    <mergeCell ref="A22:P22"/>
    <mergeCell ref="A23:P23"/>
    <mergeCell ref="A24:P24"/>
    <mergeCell ref="A25:P25"/>
    <mergeCell ref="A26:P26"/>
    <mergeCell ref="A27:P27"/>
    <mergeCell ref="A13:P13"/>
    <mergeCell ref="A14:P14"/>
    <mergeCell ref="A15:P15"/>
    <mergeCell ref="A16:P16"/>
    <mergeCell ref="A17:P17"/>
    <mergeCell ref="A18:P18"/>
    <mergeCell ref="A19:P19"/>
    <mergeCell ref="A20:P20"/>
    <mergeCell ref="G5:P5"/>
    <mergeCell ref="G6:H6"/>
    <mergeCell ref="I6:J6"/>
    <mergeCell ref="K6:L6"/>
    <mergeCell ref="M6:N6"/>
    <mergeCell ref="O6:P6"/>
    <mergeCell ref="A21:P21"/>
    <mergeCell ref="G7:H7"/>
    <mergeCell ref="I7:J7"/>
    <mergeCell ref="K7:L7"/>
    <mergeCell ref="M7:N7"/>
    <mergeCell ref="O7:P7"/>
  </mergeCells>
  <conditionalFormatting sqref="F4">
    <cfRule type="expression" dxfId="16" priority="17" stopIfTrue="1">
      <formula>ISTEXT($A4)*(F4=0)</formula>
    </cfRule>
  </conditionalFormatting>
  <conditionalFormatting sqref="P9">
    <cfRule type="expression" dxfId="15" priority="1">
      <formula>NOT(ISERROR(SEARCH("Attention",P9)))</formula>
    </cfRule>
  </conditionalFormatting>
  <conditionalFormatting sqref="H9">
    <cfRule type="expression" dxfId="14" priority="15">
      <formula>NOT(ISERROR(SEARCH("Oui",H9)))</formula>
    </cfRule>
  </conditionalFormatting>
  <conditionalFormatting sqref="H9">
    <cfRule type="expression" dxfId="13" priority="14">
      <formula>NOT(ISERROR(SEARCH("Non",H9)))</formula>
    </cfRule>
  </conditionalFormatting>
  <conditionalFormatting sqref="H9">
    <cfRule type="expression" dxfId="12" priority="13">
      <formula>NOT(ISERROR(SEARCH("Attention",H9)))</formula>
    </cfRule>
  </conditionalFormatting>
  <conditionalFormatting sqref="L9">
    <cfRule type="expression" dxfId="11" priority="12">
      <formula>NOT(ISERROR(SEARCH("Oui",L9)))</formula>
    </cfRule>
  </conditionalFormatting>
  <conditionalFormatting sqref="L9">
    <cfRule type="expression" dxfId="10" priority="11">
      <formula>NOT(ISERROR(SEARCH("Non",L9)))</formula>
    </cfRule>
  </conditionalFormatting>
  <conditionalFormatting sqref="L9">
    <cfRule type="expression" dxfId="9" priority="10">
      <formula>NOT(ISERROR(SEARCH("Attention",L9)))</formula>
    </cfRule>
  </conditionalFormatting>
  <conditionalFormatting sqref="J9">
    <cfRule type="expression" dxfId="8" priority="9">
      <formula>NOT(ISERROR(SEARCH("Oui",J9)))</formula>
    </cfRule>
  </conditionalFormatting>
  <conditionalFormatting sqref="J9">
    <cfRule type="expression" dxfId="7" priority="8">
      <formula>NOT(ISERROR(SEARCH("Non",J9)))</formula>
    </cfRule>
  </conditionalFormatting>
  <conditionalFormatting sqref="J9">
    <cfRule type="expression" dxfId="6" priority="7">
      <formula>NOT(ISERROR(SEARCH("Attention",J9)))</formula>
    </cfRule>
  </conditionalFormatting>
  <conditionalFormatting sqref="N9">
    <cfRule type="expression" dxfId="5" priority="6">
      <formula>NOT(ISERROR(SEARCH("Oui",N9)))</formula>
    </cfRule>
  </conditionalFormatting>
  <conditionalFormatting sqref="N9">
    <cfRule type="expression" dxfId="4" priority="5">
      <formula>NOT(ISERROR(SEARCH("Non",N9)))</formula>
    </cfRule>
  </conditionalFormatting>
  <conditionalFormatting sqref="N9">
    <cfRule type="expression" dxfId="3" priority="4">
      <formula>NOT(ISERROR(SEARCH("Attention",N9)))</formula>
    </cfRule>
  </conditionalFormatting>
  <conditionalFormatting sqref="P9">
    <cfRule type="expression" dxfId="2" priority="3">
      <formula>NOT(ISERROR(SEARCH("Oui",P9)))</formula>
    </cfRule>
  </conditionalFormatting>
  <conditionalFormatting sqref="P9">
    <cfRule type="expression" dxfId="1" priority="2">
      <formula>NOT(ISERROR(SEARCH("Non",P9)))</formula>
    </cfRule>
  </conditionalFormatting>
  <conditionalFormatting sqref="B5:F9">
    <cfRule type="expression" dxfId="0" priority="16" stopIfTrue="1">
      <formula>ISTEXT($A5)*(B5=0)</formula>
    </cfRule>
  </conditionalFormatting>
  <dataValidations count="1">
    <dataValidation type="list" allowBlank="1" showInputMessage="1" showErrorMessage="1" sqref="A9">
      <formula1>cnLISTE1</formula1>
    </dataValidation>
  </dataValidations>
  <printOptions horizontalCentered="1"/>
  <pageMargins left="0" right="0" top="0.74803149606299213" bottom="0.74803149606299213" header="0.31496062992125984" footer="0.31496062992125984"/>
  <pageSetup paperSize="9" scale="70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2"/>
  <sheetViews>
    <sheetView workbookViewId="0">
      <selection activeCell="A2" sqref="A2"/>
    </sheetView>
  </sheetViews>
  <sheetFormatPr baseColWidth="10" defaultRowHeight="15"/>
  <sheetData>
    <row r="1" spans="1:1">
      <c r="A1" t="s">
        <v>40</v>
      </c>
    </row>
    <row r="2" spans="1:1">
      <c r="A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Etat</vt:lpstr>
      <vt:lpstr>Index</vt:lpstr>
      <vt:lpstr>Formulaire</vt:lpstr>
      <vt:lpstr>Aide</vt:lpstr>
      <vt:lpstr>cnLISTE1</vt:lpstr>
      <vt:lpstr>NB_Personnels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LouReeD</cp:lastModifiedBy>
  <cp:lastPrinted>2014-02-03T09:54:35Z</cp:lastPrinted>
  <dcterms:created xsi:type="dcterms:W3CDTF">2014-02-01T15:35:00Z</dcterms:created>
  <dcterms:modified xsi:type="dcterms:W3CDTF">2017-02-23T17:45:34Z</dcterms:modified>
</cp:coreProperties>
</file>