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" yWindow="45" windowWidth="18900" windowHeight="4335"/>
  </bookViews>
  <sheets>
    <sheet name="Feuille 1" sheetId="6" r:id="rId1"/>
    <sheet name="BASE DONNEE" sheetId="7" r:id="rId2"/>
  </sheets>
  <definedNames>
    <definedName name="_xlnm._FilterDatabase" localSheetId="1" hidden="1">'BASE DONNEE'!$B$5:$H$5</definedName>
  </definedNames>
  <calcPr calcId="125725"/>
</workbook>
</file>

<file path=xl/calcChain.xml><?xml version="1.0" encoding="utf-8"?>
<calcChain xmlns="http://schemas.openxmlformats.org/spreadsheetml/2006/main">
  <c r="H12" i="6"/>
  <c r="G12"/>
  <c r="F12"/>
  <c r="E12"/>
  <c r="G15" i="7"/>
  <c r="G18"/>
  <c r="G21"/>
  <c r="G19"/>
  <c r="G24"/>
  <c r="G26"/>
  <c r="G25"/>
  <c r="G30"/>
  <c r="G32"/>
  <c r="G35"/>
  <c r="G14"/>
  <c r="G20"/>
  <c r="G29"/>
  <c r="G37"/>
  <c r="G17"/>
  <c r="G22"/>
  <c r="G31"/>
  <c r="G38"/>
  <c r="G23"/>
  <c r="G27"/>
  <c r="G34"/>
  <c r="G39"/>
  <c r="G28"/>
  <c r="G33"/>
  <c r="G36"/>
  <c r="G40"/>
  <c r="G6"/>
  <c r="H6" s="1"/>
  <c r="G43"/>
  <c r="G44"/>
  <c r="G7"/>
  <c r="G41"/>
  <c r="G42"/>
  <c r="G8"/>
  <c r="H8" s="1"/>
  <c r="G9"/>
  <c r="G10"/>
  <c r="F12"/>
  <c r="F13"/>
  <c r="F16"/>
  <c r="F15"/>
  <c r="F18"/>
  <c r="F21"/>
  <c r="F19"/>
  <c r="F24"/>
  <c r="F26"/>
  <c r="F25"/>
  <c r="F30"/>
  <c r="F32"/>
  <c r="F35"/>
  <c r="F14"/>
  <c r="F20"/>
  <c r="F29"/>
  <c r="F37"/>
  <c r="F17"/>
  <c r="F22"/>
  <c r="F31"/>
  <c r="F38"/>
  <c r="F23"/>
  <c r="F27"/>
  <c r="F34"/>
  <c r="F39"/>
  <c r="F28"/>
  <c r="F33"/>
  <c r="F36"/>
  <c r="F40"/>
  <c r="F6"/>
  <c r="F43"/>
  <c r="F44"/>
  <c r="F7"/>
  <c r="F41"/>
  <c r="F42"/>
  <c r="F8"/>
  <c r="F9"/>
  <c r="F10"/>
  <c r="H7"/>
  <c r="H9"/>
  <c r="H10"/>
  <c r="F11"/>
  <c r="H43" l="1"/>
  <c r="H14"/>
  <c r="H30"/>
  <c r="H42"/>
  <c r="H41"/>
  <c r="H44"/>
  <c r="H33"/>
  <c r="H27"/>
  <c r="H22"/>
  <c r="H20"/>
  <c r="H19"/>
  <c r="H28"/>
  <c r="H40"/>
  <c r="H39"/>
  <c r="H36"/>
  <c r="H34"/>
  <c r="H23"/>
  <c r="H17"/>
  <c r="H25"/>
  <c r="H21"/>
  <c r="H38"/>
  <c r="H37"/>
  <c r="H35"/>
  <c r="H26"/>
  <c r="H18"/>
  <c r="H31"/>
  <c r="H29"/>
  <c r="H32"/>
  <c r="H24"/>
  <c r="H15"/>
  <c r="C12" i="6"/>
  <c r="C11"/>
  <c r="G12" i="7"/>
  <c r="H12" s="1"/>
  <c r="G13"/>
  <c r="H13" s="1"/>
  <c r="G16"/>
  <c r="H16" s="1"/>
  <c r="G11"/>
  <c r="H11" s="1"/>
  <c r="G11" i="6" l="1"/>
  <c r="E11"/>
  <c r="F11"/>
  <c r="H11"/>
</calcChain>
</file>

<file path=xl/sharedStrings.xml><?xml version="1.0" encoding="utf-8"?>
<sst xmlns="http://schemas.openxmlformats.org/spreadsheetml/2006/main" count="27" uniqueCount="26">
  <si>
    <t>m</t>
  </si>
  <si>
    <t>Longueur</t>
  </si>
  <si>
    <t>Cases à remplir</t>
  </si>
  <si>
    <t xml:space="preserve">Hypothèses de Calcul </t>
  </si>
  <si>
    <r>
      <rPr>
        <b/>
        <sz val="14"/>
        <rFont val="Calibri"/>
        <family val="2"/>
        <scheme val="minor"/>
      </rPr>
      <t>N</t>
    </r>
    <r>
      <rPr>
        <i/>
        <sz val="8"/>
        <rFont val="Calibri"/>
        <family val="2"/>
        <scheme val="minor"/>
      </rPr>
      <t>ombre</t>
    </r>
  </si>
  <si>
    <t>Longueur théorique</t>
  </si>
  <si>
    <t>Longueur réelle</t>
  </si>
  <si>
    <t>…</t>
  </si>
  <si>
    <t>1)</t>
  </si>
  <si>
    <r>
      <t xml:space="preserve">Recherche dans la colonne </t>
    </r>
    <r>
      <rPr>
        <b/>
        <sz val="11"/>
        <color theme="1"/>
        <rFont val="Calibri"/>
        <family val="2"/>
        <scheme val="minor"/>
      </rPr>
      <t>H de BASE DONNEE (au 0,05 près supérieur)</t>
    </r>
  </si>
  <si>
    <t>2)</t>
  </si>
  <si>
    <t xml:space="preserve">Valeurs renvoyée par 'BASE DONNEE' </t>
  </si>
  <si>
    <t>3)</t>
  </si>
  <si>
    <t>Eliminer les cas où les 4 Types sont utilisés</t>
  </si>
  <si>
    <t>(Peut être réduite au 0,10 près)</t>
  </si>
  <si>
    <t xml:space="preserve">Ex: 3 éléments = 2 recouvrements </t>
  </si>
  <si>
    <t>Ne renvoit pas ligne 17 de BASE DONNEE ?</t>
  </si>
  <si>
    <t>Liste de matériel ligne 12 de BASE DONNEE</t>
  </si>
  <si>
    <t>Ce qui fonctionne actuellement</t>
  </si>
  <si>
    <t xml:space="preserve">Ce qui ne fonctionne pas </t>
  </si>
  <si>
    <t>Privilégier le N le plus petit possible pour les longueurs proches</t>
  </si>
  <si>
    <t>Liste Règles alu</t>
  </si>
  <si>
    <t>Recouvrement règles alu</t>
  </si>
  <si>
    <t>Listes de règles alu(m)</t>
  </si>
  <si>
    <t>Jusqu'à la limite de 10 règles de 4,90 et pas plus de 3 en plus pour les autres longueurs</t>
  </si>
  <si>
    <t>Fonction du recouvrement (D7 Feuille 1)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</si>
</sst>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right"/>
    </xf>
    <xf numFmtId="0" fontId="0" fillId="0" borderId="9" xfId="0" applyBorder="1"/>
    <xf numFmtId="0" fontId="0" fillId="0" borderId="13" xfId="0" applyBorder="1"/>
    <xf numFmtId="0" fontId="6" fillId="0" borderId="0" xfId="0" applyFont="1" applyFill="1" applyAlignment="1">
      <alignment vertical="center"/>
    </xf>
    <xf numFmtId="0" fontId="8" fillId="0" borderId="0" xfId="0" applyFont="1"/>
    <xf numFmtId="0" fontId="0" fillId="4" borderId="3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0" fillId="0" borderId="8" xfId="0" applyBorder="1"/>
    <xf numFmtId="0" fontId="0" fillId="0" borderId="14" xfId="0" applyBorder="1"/>
    <xf numFmtId="0" fontId="0" fillId="0" borderId="2" xfId="0" applyBorder="1"/>
    <xf numFmtId="0" fontId="3" fillId="0" borderId="2" xfId="0" applyFont="1" applyBorder="1"/>
    <xf numFmtId="0" fontId="4" fillId="0" borderId="0" xfId="0" applyFont="1" applyAlignment="1">
      <alignment horizontal="center"/>
    </xf>
    <xf numFmtId="0" fontId="0" fillId="0" borderId="0" xfId="0" applyFill="1" applyBorder="1"/>
    <xf numFmtId="0" fontId="0" fillId="0" borderId="15" xfId="0" applyFill="1" applyBorder="1"/>
    <xf numFmtId="0" fontId="0" fillId="0" borderId="14" xfId="0" applyFill="1" applyBorder="1"/>
    <xf numFmtId="0" fontId="3" fillId="0" borderId="3" xfId="0" applyFont="1" applyBorder="1" applyAlignment="1">
      <alignment textRotation="90"/>
    </xf>
    <xf numFmtId="0" fontId="0" fillId="0" borderId="4" xfId="0" applyBorder="1" applyAlignment="1">
      <alignment horizontal="center" textRotation="90"/>
    </xf>
    <xf numFmtId="0" fontId="4" fillId="0" borderId="15" xfId="0" applyFont="1" applyFill="1" applyBorder="1"/>
    <xf numFmtId="0" fontId="0" fillId="2" borderId="0" xfId="0" applyFill="1"/>
    <xf numFmtId="0" fontId="3" fillId="2" borderId="0" xfId="0" applyFont="1" applyFill="1"/>
    <xf numFmtId="0" fontId="1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left" vertical="top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6" borderId="10" xfId="0" applyFill="1" applyBorder="1"/>
    <xf numFmtId="0" fontId="0" fillId="6" borderId="0" xfId="0" applyFill="1" applyBorder="1"/>
    <xf numFmtId="0" fontId="0" fillId="6" borderId="11" xfId="0" applyFill="1" applyBorder="1"/>
    <xf numFmtId="0" fontId="3" fillId="6" borderId="0" xfId="0" applyFont="1" applyFill="1"/>
    <xf numFmtId="0" fontId="0" fillId="6" borderId="0" xfId="0" applyFill="1" applyAlignment="1">
      <alignment horizontal="center"/>
    </xf>
    <xf numFmtId="0" fontId="13" fillId="0" borderId="7" xfId="0" applyFont="1" applyBorder="1"/>
    <xf numFmtId="0" fontId="13" fillId="0" borderId="0" xfId="0" applyFont="1" applyFill="1"/>
    <xf numFmtId="0" fontId="0" fillId="5" borderId="0" xfId="0" applyFill="1"/>
    <xf numFmtId="0" fontId="4" fillId="3" borderId="4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6" fillId="4" borderId="0" xfId="0" applyFont="1" applyFill="1" applyAlignment="1">
      <alignment vertical="center"/>
    </xf>
    <xf numFmtId="0" fontId="4" fillId="0" borderId="2" xfId="0" applyFont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0" fillId="4" borderId="0" xfId="0" applyFill="1" applyBorder="1"/>
    <xf numFmtId="0" fontId="2" fillId="0" borderId="15" xfId="0" applyFont="1" applyBorder="1" applyAlignment="1">
      <alignment horizontal="right"/>
    </xf>
    <xf numFmtId="0" fontId="11" fillId="0" borderId="0" xfId="0" applyFont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215900</xdr:colOff>
      <xdr:row>11</xdr:row>
      <xdr:rowOff>19050</xdr:rowOff>
    </xdr:from>
    <xdr:to>
      <xdr:col>3</xdr:col>
      <xdr:colOff>679450</xdr:colOff>
      <xdr:row>13</xdr:row>
      <xdr:rowOff>107950</xdr:rowOff>
    </xdr:to>
    <xdr:cxnSp macro="">
      <xdr:nvCxnSpPr>
        <xdr:cNvPr id="3" name="Connecteur droit avec flèche 2"/>
        <xdr:cNvCxnSpPr/>
      </xdr:nvCxnSpPr>
      <xdr:spPr>
        <a:xfrm flipH="1" flipV="1">
          <a:off x="2209800" y="1162050"/>
          <a:ext cx="46355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374650</xdr:colOff>
      <xdr:row>11</xdr:row>
      <xdr:rowOff>25400</xdr:rowOff>
    </xdr:from>
    <xdr:to>
      <xdr:col>2</xdr:col>
      <xdr:colOff>374650</xdr:colOff>
      <xdr:row>13</xdr:row>
      <xdr:rowOff>158750</xdr:rowOff>
    </xdr:to>
    <xdr:cxnSp macro="">
      <xdr:nvCxnSpPr>
        <xdr:cNvPr id="8" name="Connecteur droit avec flèche 7"/>
        <xdr:cNvCxnSpPr/>
      </xdr:nvCxnSpPr>
      <xdr:spPr>
        <a:xfrm>
          <a:off x="2165350" y="1181100"/>
          <a:ext cx="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6</xdr:row>
      <xdr:rowOff>114300</xdr:rowOff>
    </xdr:from>
    <xdr:to>
      <xdr:col>6</xdr:col>
      <xdr:colOff>539750</xdr:colOff>
      <xdr:row>9</xdr:row>
      <xdr:rowOff>165100</xdr:rowOff>
    </xdr:to>
    <xdr:cxnSp macro="">
      <xdr:nvCxnSpPr>
        <xdr:cNvPr id="13" name="Connecteur droit avec flèche 12"/>
        <xdr:cNvCxnSpPr/>
      </xdr:nvCxnSpPr>
      <xdr:spPr>
        <a:xfrm flipH="1">
          <a:off x="2197100" y="311150"/>
          <a:ext cx="2597150" cy="615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10</xdr:row>
      <xdr:rowOff>101600</xdr:rowOff>
    </xdr:from>
    <xdr:to>
      <xdr:col>4</xdr:col>
      <xdr:colOff>76200</xdr:colOff>
      <xdr:row>10</xdr:row>
      <xdr:rowOff>107950</xdr:rowOff>
    </xdr:to>
    <xdr:cxnSp macro="">
      <xdr:nvCxnSpPr>
        <xdr:cNvPr id="19" name="Connecteur droit avec flèche 18"/>
        <xdr:cNvCxnSpPr/>
      </xdr:nvCxnSpPr>
      <xdr:spPr>
        <a:xfrm flipV="1">
          <a:off x="5340350" y="1784350"/>
          <a:ext cx="4953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165100</xdr:colOff>
      <xdr:row>11</xdr:row>
      <xdr:rowOff>76200</xdr:rowOff>
    </xdr:from>
    <xdr:to>
      <xdr:col>7</xdr:col>
      <xdr:colOff>476250</xdr:colOff>
      <xdr:row>13</xdr:row>
      <xdr:rowOff>44450</xdr:rowOff>
    </xdr:to>
    <xdr:sp macro="" textlink="">
      <xdr:nvSpPr>
        <xdr:cNvPr id="32" name="Accolade fermante 31"/>
        <xdr:cNvSpPr/>
      </xdr:nvSpPr>
      <xdr:spPr>
        <a:xfrm rot="5400000">
          <a:off x="4267200" y="146050"/>
          <a:ext cx="349250" cy="2520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31750</xdr:colOff>
      <xdr:row>13</xdr:row>
      <xdr:rowOff>50800</xdr:rowOff>
    </xdr:from>
    <xdr:to>
      <xdr:col>9</xdr:col>
      <xdr:colOff>711200</xdr:colOff>
      <xdr:row>13</xdr:row>
      <xdr:rowOff>114300</xdr:rowOff>
    </xdr:to>
    <xdr:cxnSp macro="">
      <xdr:nvCxnSpPr>
        <xdr:cNvPr id="33" name="Connecteur droit avec flèche 32"/>
        <xdr:cNvCxnSpPr/>
      </xdr:nvCxnSpPr>
      <xdr:spPr>
        <a:xfrm>
          <a:off x="4495800" y="1587500"/>
          <a:ext cx="2495550" cy="6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88900</xdr:colOff>
      <xdr:row>40</xdr:row>
      <xdr:rowOff>88900</xdr:rowOff>
    </xdr:from>
    <xdr:to>
      <xdr:col>8</xdr:col>
      <xdr:colOff>711200</xdr:colOff>
      <xdr:row>40</xdr:row>
      <xdr:rowOff>95250</xdr:rowOff>
    </xdr:to>
    <xdr:cxnSp macro="">
      <xdr:nvCxnSpPr>
        <xdr:cNvPr id="2" name="Connecteur droit avec flèche 1"/>
        <xdr:cNvCxnSpPr/>
      </xdr:nvCxnSpPr>
      <xdr:spPr>
        <a:xfrm>
          <a:off x="4229100" y="8572500"/>
          <a:ext cx="6223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412750</xdr:colOff>
      <xdr:row>40</xdr:row>
      <xdr:rowOff>107950</xdr:rowOff>
    </xdr:from>
    <xdr:to>
      <xdr:col>8</xdr:col>
      <xdr:colOff>755650</xdr:colOff>
      <xdr:row>41</xdr:row>
      <xdr:rowOff>95250</xdr:rowOff>
    </xdr:to>
    <xdr:cxnSp macro="">
      <xdr:nvCxnSpPr>
        <xdr:cNvPr id="4" name="Connecteur droit avec flèche 3"/>
        <xdr:cNvCxnSpPr/>
      </xdr:nvCxnSpPr>
      <xdr:spPr>
        <a:xfrm>
          <a:off x="4552950" y="8591550"/>
          <a:ext cx="3429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127000</xdr:colOff>
      <xdr:row>2</xdr:row>
      <xdr:rowOff>107950</xdr:rowOff>
    </xdr:from>
    <xdr:to>
      <xdr:col>7</xdr:col>
      <xdr:colOff>292100</xdr:colOff>
      <xdr:row>4</xdr:row>
      <xdr:rowOff>57150</xdr:rowOff>
    </xdr:to>
    <xdr:cxnSp macro="">
      <xdr:nvCxnSpPr>
        <xdr:cNvPr id="8" name="Connecteur droit avec flèche 7"/>
        <xdr:cNvCxnSpPr/>
      </xdr:nvCxnSpPr>
      <xdr:spPr>
        <a:xfrm flipV="1">
          <a:off x="3441700" y="476250"/>
          <a:ext cx="514350" cy="317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12700</xdr:colOff>
      <xdr:row>35</xdr:row>
      <xdr:rowOff>158750</xdr:rowOff>
    </xdr:from>
    <xdr:to>
      <xdr:col>8</xdr:col>
      <xdr:colOff>723900</xdr:colOff>
      <xdr:row>38</xdr:row>
      <xdr:rowOff>76200</xdr:rowOff>
    </xdr:to>
    <xdr:cxnSp macro="">
      <xdr:nvCxnSpPr>
        <xdr:cNvPr id="10" name="Connecteur droit avec flèche 9"/>
        <xdr:cNvCxnSpPr/>
      </xdr:nvCxnSpPr>
      <xdr:spPr>
        <a:xfrm flipV="1">
          <a:off x="4152900" y="7639050"/>
          <a:ext cx="71120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6"/>
  <sheetViews>
    <sheetView tabSelected="1" workbookViewId="0">
      <selection activeCell="G19" sqref="G19"/>
    </sheetView>
  </sheetViews>
  <sheetFormatPr baseColWidth="10" defaultRowHeight="15"/>
  <cols>
    <col min="1" max="1" width="14.7109375" customWidth="1"/>
    <col min="3" max="3" width="5.85546875" style="7" customWidth="1"/>
    <col min="4" max="4" width="13.140625" bestFit="1" customWidth="1"/>
    <col min="5" max="5" width="9.42578125" customWidth="1"/>
    <col min="6" max="6" width="11.28515625" customWidth="1"/>
    <col min="9" max="9" width="4.140625" customWidth="1"/>
    <col min="12" max="12" width="4.5703125" customWidth="1"/>
  </cols>
  <sheetData>
    <row r="2" spans="1:14">
      <c r="B2" s="38"/>
      <c r="C2" s="8" t="s">
        <v>18</v>
      </c>
    </row>
    <row r="3" spans="1:14">
      <c r="B3" s="53"/>
      <c r="C3" s="8" t="s">
        <v>19</v>
      </c>
    </row>
    <row r="6" spans="1:14" ht="15.75">
      <c r="A6" s="13" t="s">
        <v>3</v>
      </c>
      <c r="D6" s="56" t="s">
        <v>2</v>
      </c>
    </row>
    <row r="7" spans="1:14">
      <c r="A7" s="2" t="s">
        <v>22</v>
      </c>
      <c r="B7" s="29"/>
      <c r="C7" s="30"/>
      <c r="D7" s="55">
        <v>0.5</v>
      </c>
      <c r="E7" s="3" t="s">
        <v>0</v>
      </c>
      <c r="G7" s="41" t="s">
        <v>10</v>
      </c>
      <c r="H7" s="38" t="s">
        <v>11</v>
      </c>
      <c r="I7" s="38"/>
      <c r="J7" s="38"/>
      <c r="K7" s="38"/>
    </row>
    <row r="8" spans="1:14">
      <c r="A8" s="12"/>
      <c r="C8" s="8"/>
      <c r="G8" s="5"/>
    </row>
    <row r="9" spans="1:14" ht="15.6" customHeight="1">
      <c r="A9" s="59"/>
      <c r="B9" s="60"/>
      <c r="E9" s="65" t="s">
        <v>21</v>
      </c>
      <c r="F9" s="66"/>
      <c r="G9" s="66"/>
      <c r="H9" s="67"/>
    </row>
    <row r="10" spans="1:14" ht="15.75" thickBot="1">
      <c r="A10" s="63"/>
      <c r="B10" s="37"/>
      <c r="E10" s="23">
        <v>2.4500000000000002</v>
      </c>
      <c r="F10" s="24">
        <v>2.9</v>
      </c>
      <c r="G10" s="23">
        <v>3.9</v>
      </c>
      <c r="H10" s="25">
        <v>4.9000000000000004</v>
      </c>
    </row>
    <row r="11" spans="1:14" ht="16.5" thickBot="1">
      <c r="A11" s="61" t="s">
        <v>1</v>
      </c>
      <c r="B11" s="62">
        <v>8.27</v>
      </c>
      <c r="C11" s="51">
        <f>CEILING(B11,0.05)</f>
        <v>8.3000000000000007</v>
      </c>
      <c r="D11" s="42">
        <v>8.3000000000000007</v>
      </c>
      <c r="E11" s="43">
        <f>LOOKUP(B11,'BASE DONNEE'!$H$6:$H$44,'BASE DONNEE'!$B$6:$B$44)</f>
        <v>1</v>
      </c>
      <c r="F11" s="44">
        <f>LOOKUP(C11,'BASE DONNEE'!$H$6:$H$44,'BASE DONNEE'!$C$6:$C$44)</f>
        <v>0</v>
      </c>
      <c r="G11" s="43">
        <f>LOOKUP(C11,'BASE DONNEE'!$H$6:$H$44,'BASE DONNEE'!$D$6:$D$44)</f>
        <v>1</v>
      </c>
      <c r="H11" s="45">
        <f>LOOKUP(C11,'BASE DONNEE'!$H$6:$H$44,'BASE DONNEE'!$E$6:$E$44)</f>
        <v>1</v>
      </c>
      <c r="I11" s="41" t="s">
        <v>12</v>
      </c>
      <c r="J11" s="38" t="s">
        <v>17</v>
      </c>
      <c r="K11" s="38"/>
      <c r="L11" s="38"/>
      <c r="M11" s="38"/>
    </row>
    <row r="12" spans="1:14" ht="15.75">
      <c r="A12" s="26" t="s">
        <v>1</v>
      </c>
      <c r="B12" s="14">
        <v>5.85</v>
      </c>
      <c r="C12" s="52">
        <f t="shared" ref="C12" si="0">CEILING(B12,0.05)</f>
        <v>5.8500000000000005</v>
      </c>
      <c r="E12" s="6">
        <f>LOOKUP(B12,'BASE DONNEE'!$H$6:$H$44,'BASE DONNEE'!$B$6:$B$44)</f>
        <v>1</v>
      </c>
      <c r="F12" s="21">
        <f>LOOKUP(B12,'BASE DONNEE'!$H$6:$H$44,'BASE DONNEE'!$C$6:$C$44)</f>
        <v>0</v>
      </c>
      <c r="G12" s="6">
        <f>LOOKUP(B12,'BASE DONNEE'!$H$6:$H$44,'BASE DONNEE'!$D$6:$D$44)</f>
        <v>1</v>
      </c>
      <c r="H12" s="22">
        <f>LOOKUP(B12,'BASE DONNEE'!$H$6:$H$44,'BASE DONNEE'!$E$6:$E$44)</f>
        <v>0</v>
      </c>
    </row>
    <row r="14" spans="1:14">
      <c r="K14" s="53" t="s">
        <v>16</v>
      </c>
      <c r="L14" s="53"/>
      <c r="M14" s="53"/>
      <c r="N14" s="53"/>
    </row>
    <row r="15" spans="1:14">
      <c r="A15" s="40" t="s">
        <v>8</v>
      </c>
      <c r="B15" s="38" t="s">
        <v>9</v>
      </c>
      <c r="C15" s="39"/>
      <c r="D15" s="38"/>
      <c r="E15" s="38"/>
      <c r="F15" s="38"/>
      <c r="G15" s="38"/>
      <c r="H15" s="38"/>
    </row>
    <row r="16" spans="1:14">
      <c r="F16" s="1" t="s">
        <v>14</v>
      </c>
    </row>
  </sheetData>
  <mergeCells count="1">
    <mergeCell ref="E9:H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P45"/>
  <sheetViews>
    <sheetView topLeftCell="A22" workbookViewId="0">
      <selection activeCell="E26" sqref="E26"/>
    </sheetView>
  </sheetViews>
  <sheetFormatPr baseColWidth="10" defaultRowHeight="15"/>
  <cols>
    <col min="2" max="5" width="7.42578125" customWidth="1"/>
    <col min="6" max="6" width="6.7109375" style="8" customWidth="1"/>
    <col min="7" max="7" width="5" style="7" customWidth="1"/>
    <col min="8" max="8" width="6.85546875" style="5" customWidth="1"/>
  </cols>
  <sheetData>
    <row r="3" spans="2:12">
      <c r="I3" s="38" t="s">
        <v>25</v>
      </c>
      <c r="J3" s="38"/>
      <c r="K3" s="38"/>
      <c r="L3" s="38"/>
    </row>
    <row r="4" spans="2:12">
      <c r="B4" s="68" t="s">
        <v>23</v>
      </c>
      <c r="C4" s="68"/>
      <c r="D4" s="68"/>
      <c r="E4" s="68"/>
      <c r="J4" t="s">
        <v>15</v>
      </c>
    </row>
    <row r="5" spans="2:12" ht="98.25">
      <c r="B5" s="54">
        <v>2.4500000000000002</v>
      </c>
      <c r="C5" s="54">
        <v>2.9</v>
      </c>
      <c r="D5" s="54">
        <v>3.9</v>
      </c>
      <c r="E5" s="54">
        <v>4.9000000000000004</v>
      </c>
      <c r="F5" s="57" t="s">
        <v>4</v>
      </c>
      <c r="G5" s="35" t="s">
        <v>5</v>
      </c>
      <c r="H5" s="36" t="s">
        <v>6</v>
      </c>
    </row>
    <row r="6" spans="2:12">
      <c r="B6" s="27"/>
      <c r="C6" s="28"/>
      <c r="D6" s="28"/>
      <c r="E6" s="10"/>
      <c r="F6" s="31">
        <f t="shared" ref="F6:F44" si="0">B6+C6+D6+E6</f>
        <v>0</v>
      </c>
      <c r="G6" s="7">
        <f t="shared" ref="G6:G44" si="1">SUMPRODUCT($B$5:$E$5*B6:E6)</f>
        <v>0</v>
      </c>
      <c r="H6" s="5">
        <f>IF(B6+C6+D6+E6&gt;1,G6-(F6-1)*'Feuille 1'!$D$7,G6)</f>
        <v>0</v>
      </c>
    </row>
    <row r="7" spans="2:12">
      <c r="B7" s="15"/>
      <c r="C7" s="4"/>
      <c r="D7" s="4"/>
      <c r="E7" s="16"/>
      <c r="F7" s="31">
        <f t="shared" si="0"/>
        <v>0</v>
      </c>
      <c r="G7" s="7">
        <f t="shared" si="1"/>
        <v>0</v>
      </c>
      <c r="H7" s="5">
        <f>IF(B7+C7+D7+E7&gt;1,G7-(F7-1)*'Feuille 1'!$D$7,G7)</f>
        <v>0</v>
      </c>
      <c r="J7" s="9"/>
      <c r="K7" s="5"/>
      <c r="L7" s="5"/>
    </row>
    <row r="8" spans="2:12">
      <c r="B8" s="15"/>
      <c r="C8" s="4"/>
      <c r="D8" s="4"/>
      <c r="E8" s="16"/>
      <c r="F8" s="31">
        <f t="shared" si="0"/>
        <v>0</v>
      </c>
      <c r="G8" s="7">
        <f t="shared" si="1"/>
        <v>0</v>
      </c>
      <c r="H8" s="5">
        <f>IF(B8+C8+D8+E8&gt;1,G8-(F8-1)*'Feuille 1'!$D$7,G8)</f>
        <v>0</v>
      </c>
    </row>
    <row r="9" spans="2:12">
      <c r="B9" s="17"/>
      <c r="C9" s="18"/>
      <c r="D9" s="18"/>
      <c r="E9" s="11"/>
      <c r="F9" s="31">
        <f t="shared" si="0"/>
        <v>0</v>
      </c>
      <c r="G9" s="7">
        <f t="shared" si="1"/>
        <v>0</v>
      </c>
      <c r="H9" s="5">
        <f>IF(B9+C9+D9+E9&gt;1,G9-(F9-1)*'Feuille 1'!$D$7,G9)</f>
        <v>0</v>
      </c>
    </row>
    <row r="10" spans="2:12">
      <c r="B10" s="15"/>
      <c r="C10" s="4"/>
      <c r="D10" s="4"/>
      <c r="E10" s="16"/>
      <c r="F10" s="31">
        <f t="shared" si="0"/>
        <v>0</v>
      </c>
      <c r="G10" s="7">
        <f t="shared" si="1"/>
        <v>0</v>
      </c>
      <c r="H10" s="5">
        <f>IF(B10+C10+D10+E10&gt;1,G10-(F10-1)*'Feuille 1'!$D$7,G10)</f>
        <v>0</v>
      </c>
    </row>
    <row r="11" spans="2:12">
      <c r="B11" s="15">
        <v>1</v>
      </c>
      <c r="C11" s="19"/>
      <c r="D11" s="19"/>
      <c r="E11" s="20"/>
      <c r="F11" s="31">
        <f t="shared" si="0"/>
        <v>1</v>
      </c>
      <c r="G11" s="7">
        <f t="shared" si="1"/>
        <v>2.4500000000000002</v>
      </c>
      <c r="H11" s="5">
        <f>IF(B11+C11+D11+E11&gt;1,G11-(F11-1)*'Feuille 1'!$D$7,G11)</f>
        <v>2.4500000000000002</v>
      </c>
    </row>
    <row r="12" spans="2:12">
      <c r="B12" s="15"/>
      <c r="C12" s="4">
        <v>1</v>
      </c>
      <c r="D12" s="4"/>
      <c r="E12" s="16"/>
      <c r="F12" s="31">
        <f t="shared" si="0"/>
        <v>1</v>
      </c>
      <c r="G12" s="7">
        <f t="shared" si="1"/>
        <v>2.9</v>
      </c>
      <c r="H12" s="5">
        <f>IF(B12+C12+D12+E12&gt;1,G12-(F12-1)*'Feuille 1'!$D$7,G12)</f>
        <v>2.9</v>
      </c>
    </row>
    <row r="13" spans="2:12">
      <c r="B13" s="15"/>
      <c r="C13" s="4"/>
      <c r="D13" s="4">
        <v>1</v>
      </c>
      <c r="E13" s="16"/>
      <c r="F13" s="31">
        <f t="shared" si="0"/>
        <v>1</v>
      </c>
      <c r="G13" s="7">
        <f t="shared" si="1"/>
        <v>3.9</v>
      </c>
      <c r="H13" s="5">
        <f>IF(B13+C13+D13+E13&gt;1,G13-(F13-1)*'Feuille 1'!$D$7,G13)</f>
        <v>3.9</v>
      </c>
    </row>
    <row r="14" spans="2:12">
      <c r="B14" s="15">
        <v>2</v>
      </c>
      <c r="C14" s="4"/>
      <c r="D14" s="4"/>
      <c r="E14" s="16"/>
      <c r="F14" s="31">
        <f t="shared" si="0"/>
        <v>2</v>
      </c>
      <c r="G14" s="7">
        <f t="shared" si="1"/>
        <v>4.9000000000000004</v>
      </c>
      <c r="H14" s="5">
        <f>IF(B14+C14+D14+E14&gt;1,G14-(F14-1)*'Feuille 1'!$D$7,G14)</f>
        <v>4.4000000000000004</v>
      </c>
    </row>
    <row r="15" spans="2:12">
      <c r="B15" s="17">
        <v>1</v>
      </c>
      <c r="C15" s="18">
        <v>1</v>
      </c>
      <c r="D15" s="18"/>
      <c r="E15" s="11"/>
      <c r="F15" s="31">
        <f t="shared" si="0"/>
        <v>2</v>
      </c>
      <c r="G15" s="7">
        <f t="shared" si="1"/>
        <v>5.35</v>
      </c>
      <c r="H15" s="5">
        <f>IF(B15+C15+D15+E15&gt;1,G15-(F15-1)*'Feuille 1'!$D$7,G15)</f>
        <v>4.8499999999999996</v>
      </c>
    </row>
    <row r="16" spans="2:12">
      <c r="B16" s="15"/>
      <c r="C16" s="4"/>
      <c r="D16" s="4"/>
      <c r="E16" s="16">
        <v>1</v>
      </c>
      <c r="F16" s="31">
        <f t="shared" si="0"/>
        <v>1</v>
      </c>
      <c r="G16" s="7">
        <f t="shared" si="1"/>
        <v>4.9000000000000004</v>
      </c>
      <c r="H16" s="5">
        <f>IF(B16+C16+D16+E16&gt;1,G16-(F16-1)*'Feuille 1'!$D$7,G16)</f>
        <v>4.9000000000000004</v>
      </c>
    </row>
    <row r="17" spans="2:8">
      <c r="B17" s="15"/>
      <c r="C17" s="32">
        <v>2</v>
      </c>
      <c r="D17" s="32"/>
      <c r="E17" s="16"/>
      <c r="F17" s="31">
        <f t="shared" si="0"/>
        <v>2</v>
      </c>
      <c r="G17" s="7">
        <f t="shared" si="1"/>
        <v>5.8</v>
      </c>
      <c r="H17" s="5">
        <f>IF(B17+C17+D17+E17&gt;1,G17-(F17-1)*'Feuille 1'!$D$7,G17)</f>
        <v>5.3</v>
      </c>
    </row>
    <row r="18" spans="2:8">
      <c r="B18" s="17">
        <v>1</v>
      </c>
      <c r="C18" s="18"/>
      <c r="D18" s="18">
        <v>1</v>
      </c>
      <c r="E18" s="11"/>
      <c r="F18" s="31">
        <f t="shared" si="0"/>
        <v>2</v>
      </c>
      <c r="G18" s="7">
        <f t="shared" si="1"/>
        <v>6.35</v>
      </c>
      <c r="H18" s="5">
        <f>IF(B18+C18+D18+E18&gt;1,G18-(F18-1)*'Feuille 1'!$D$7,G18)</f>
        <v>5.85</v>
      </c>
    </row>
    <row r="19" spans="2:8">
      <c r="B19" s="2"/>
      <c r="C19" s="29">
        <v>1</v>
      </c>
      <c r="D19" s="29">
        <v>1</v>
      </c>
      <c r="E19" s="3"/>
      <c r="F19" s="31">
        <f t="shared" si="0"/>
        <v>2</v>
      </c>
      <c r="G19" s="7">
        <f t="shared" si="1"/>
        <v>6.8</v>
      </c>
      <c r="H19" s="5">
        <f>IF(B19+C19+D19+E19&gt;1,G19-(F19-1)*'Feuille 1'!$D$7,G19)</f>
        <v>6.3</v>
      </c>
    </row>
    <row r="20" spans="2:8">
      <c r="B20" s="27">
        <v>2</v>
      </c>
      <c r="C20" s="34">
        <v>1</v>
      </c>
      <c r="D20" s="28"/>
      <c r="E20" s="10"/>
      <c r="F20" s="31">
        <f t="shared" si="0"/>
        <v>3</v>
      </c>
      <c r="G20" s="7">
        <f t="shared" si="1"/>
        <v>7.8000000000000007</v>
      </c>
      <c r="H20" s="5">
        <f>IF(B20+C20+D20+E20&gt;1,G20-(F20-1)*'Feuille 1'!$D$7,G20)</f>
        <v>6.8000000000000007</v>
      </c>
    </row>
    <row r="21" spans="2:8">
      <c r="B21" s="15">
        <v>1</v>
      </c>
      <c r="C21" s="4"/>
      <c r="D21" s="4"/>
      <c r="E21" s="16">
        <v>1</v>
      </c>
      <c r="F21" s="31">
        <f t="shared" si="0"/>
        <v>2</v>
      </c>
      <c r="G21" s="7">
        <f t="shared" si="1"/>
        <v>7.3500000000000005</v>
      </c>
      <c r="H21" s="5">
        <f>IF(B21+C21+D21+E21&gt;1,G21-(F21-1)*'Feuille 1'!$D$7,G21)</f>
        <v>6.8500000000000005</v>
      </c>
    </row>
    <row r="22" spans="2:8">
      <c r="B22" s="15">
        <v>1</v>
      </c>
      <c r="C22" s="32">
        <v>2</v>
      </c>
      <c r="D22" s="4"/>
      <c r="E22" s="16"/>
      <c r="F22" s="31">
        <f t="shared" si="0"/>
        <v>3</v>
      </c>
      <c r="G22" s="7">
        <f t="shared" si="1"/>
        <v>8.25</v>
      </c>
      <c r="H22" s="5">
        <f>IF(B22+C22+D22+E22&gt;1,G22-(F22-1)*'Feuille 1'!$D$7,G22)</f>
        <v>7.25</v>
      </c>
    </row>
    <row r="23" spans="2:8">
      <c r="B23" s="17"/>
      <c r="C23" s="18"/>
      <c r="D23" s="33">
        <v>2</v>
      </c>
      <c r="E23" s="11"/>
      <c r="F23" s="31">
        <f t="shared" si="0"/>
        <v>2</v>
      </c>
      <c r="G23" s="7">
        <f t="shared" si="1"/>
        <v>7.8</v>
      </c>
      <c r="H23" s="5">
        <f>IF(B23+C23+D23+E23&gt;1,G23-(F23-1)*'Feuille 1'!$D$7,G23)</f>
        <v>7.3</v>
      </c>
    </row>
    <row r="24" spans="2:8">
      <c r="B24" s="27"/>
      <c r="C24" s="28">
        <v>1</v>
      </c>
      <c r="D24" s="28"/>
      <c r="E24" s="10">
        <v>1</v>
      </c>
      <c r="F24" s="31">
        <f t="shared" si="0"/>
        <v>2</v>
      </c>
      <c r="G24" s="7">
        <f t="shared" si="1"/>
        <v>7.8000000000000007</v>
      </c>
      <c r="H24" s="5">
        <f>IF(B24+C24+D24+E24&gt;1,G24-(F24-1)*'Feuille 1'!$D$7,G24)</f>
        <v>7.3000000000000007</v>
      </c>
    </row>
    <row r="25" spans="2:8">
      <c r="B25" s="15">
        <v>1</v>
      </c>
      <c r="C25" s="4">
        <v>1</v>
      </c>
      <c r="D25" s="32">
        <v>1</v>
      </c>
      <c r="E25" s="16"/>
      <c r="F25" s="31">
        <f t="shared" si="0"/>
        <v>3</v>
      </c>
      <c r="G25" s="7">
        <f t="shared" si="1"/>
        <v>9.25</v>
      </c>
      <c r="H25" s="5">
        <f>IF(B25+C25+D25+E25&gt;1,G25-(F25-1)*'Feuille 1'!$D$7,G25)</f>
        <v>8.25</v>
      </c>
    </row>
    <row r="26" spans="2:8">
      <c r="B26" s="15"/>
      <c r="C26" s="4"/>
      <c r="D26" s="4">
        <v>1</v>
      </c>
      <c r="E26" s="16">
        <v>1</v>
      </c>
      <c r="F26" s="31">
        <f t="shared" si="0"/>
        <v>2</v>
      </c>
      <c r="G26" s="7">
        <f t="shared" si="1"/>
        <v>8.8000000000000007</v>
      </c>
      <c r="H26" s="5">
        <f>IF(B26+C26+D26+E26&gt;1,G26-(F26-1)*'Feuille 1'!$D$7,G26)</f>
        <v>8.3000000000000007</v>
      </c>
    </row>
    <row r="27" spans="2:8">
      <c r="B27" s="17">
        <v>1</v>
      </c>
      <c r="C27" s="33"/>
      <c r="D27" s="33">
        <v>2</v>
      </c>
      <c r="E27" s="11"/>
      <c r="F27" s="31">
        <f t="shared" si="0"/>
        <v>3</v>
      </c>
      <c r="G27" s="7">
        <f t="shared" si="1"/>
        <v>10.25</v>
      </c>
      <c r="H27" s="5">
        <f>IF(B27+C27+D27+E27&gt;1,G27-(F27-1)*'Feuille 1'!$D$7,G27)</f>
        <v>9.25</v>
      </c>
    </row>
    <row r="28" spans="2:8">
      <c r="B28" s="27"/>
      <c r="C28" s="28"/>
      <c r="D28" s="34"/>
      <c r="E28" s="10">
        <v>2</v>
      </c>
      <c r="F28" s="31">
        <f t="shared" si="0"/>
        <v>2</v>
      </c>
      <c r="G28" s="7">
        <f t="shared" si="1"/>
        <v>9.8000000000000007</v>
      </c>
      <c r="H28" s="5">
        <f>IF(B28+C28+D28+E28&gt;1,G28-(F28-1)*'Feuille 1'!$D$7,G28)</f>
        <v>9.3000000000000007</v>
      </c>
    </row>
    <row r="29" spans="2:8">
      <c r="B29" s="15">
        <v>2</v>
      </c>
      <c r="C29" s="32">
        <v>1</v>
      </c>
      <c r="D29" s="32">
        <v>1</v>
      </c>
      <c r="E29" s="16"/>
      <c r="F29" s="31">
        <f t="shared" si="0"/>
        <v>4</v>
      </c>
      <c r="G29" s="7">
        <f t="shared" si="1"/>
        <v>11.700000000000001</v>
      </c>
      <c r="H29" s="5">
        <f>IF(B29+C29+D29+E29&gt;1,G29-(F29-1)*'Feuille 1'!$D$7,G29)</f>
        <v>10.200000000000001</v>
      </c>
    </row>
    <row r="30" spans="2:8">
      <c r="B30" s="15">
        <v>1</v>
      </c>
      <c r="C30" s="4"/>
      <c r="D30" s="32">
        <v>1</v>
      </c>
      <c r="E30" s="16">
        <v>1</v>
      </c>
      <c r="F30" s="31">
        <f t="shared" si="0"/>
        <v>3</v>
      </c>
      <c r="G30" s="7">
        <f t="shared" si="1"/>
        <v>11.25</v>
      </c>
      <c r="H30" s="5">
        <f>IF(B30+C30+D30+E30&gt;1,G30-(F30-1)*'Feuille 1'!$D$7,G30)</f>
        <v>10.25</v>
      </c>
    </row>
    <row r="31" spans="2:8">
      <c r="B31" s="17">
        <v>1</v>
      </c>
      <c r="C31" s="33">
        <v>2</v>
      </c>
      <c r="D31" s="18">
        <v>1</v>
      </c>
      <c r="E31" s="11"/>
      <c r="F31" s="31">
        <f t="shared" si="0"/>
        <v>4</v>
      </c>
      <c r="G31" s="7">
        <f t="shared" si="1"/>
        <v>12.15</v>
      </c>
      <c r="H31" s="5">
        <f>IF(B31+C31+D31+E31&gt;1,G31-(F31-1)*'Feuille 1'!$D$7,G31)</f>
        <v>10.65</v>
      </c>
    </row>
    <row r="32" spans="2:8">
      <c r="B32" s="27"/>
      <c r="C32" s="34">
        <v>1</v>
      </c>
      <c r="D32" s="34">
        <v>1</v>
      </c>
      <c r="E32" s="10">
        <v>1</v>
      </c>
      <c r="F32" s="31">
        <f t="shared" si="0"/>
        <v>3</v>
      </c>
      <c r="G32" s="7">
        <f t="shared" si="1"/>
        <v>11.7</v>
      </c>
      <c r="H32" s="5">
        <f>IF(B32+C32+D32+E32&gt;1,G32-(F32-1)*'Feuille 1'!$D$7,G32)</f>
        <v>10.7</v>
      </c>
    </row>
    <row r="33" spans="2:16">
      <c r="B33" s="15">
        <v>1</v>
      </c>
      <c r="C33" s="4"/>
      <c r="D33" s="4"/>
      <c r="E33" s="16">
        <v>2</v>
      </c>
      <c r="F33" s="31">
        <f t="shared" si="0"/>
        <v>3</v>
      </c>
      <c r="G33" s="7">
        <f t="shared" si="1"/>
        <v>12.25</v>
      </c>
      <c r="H33" s="5">
        <f>IF(B33+C33+D33+E33&gt;1,G33-(F33-1)*'Feuille 1'!$D$7,G33)</f>
        <v>11.25</v>
      </c>
    </row>
    <row r="34" spans="2:16">
      <c r="B34" s="15">
        <v>1</v>
      </c>
      <c r="C34" s="32">
        <v>1</v>
      </c>
      <c r="D34" s="32">
        <v>2</v>
      </c>
      <c r="E34" s="16"/>
      <c r="F34" s="31">
        <f t="shared" si="0"/>
        <v>4</v>
      </c>
      <c r="G34" s="7">
        <f t="shared" si="1"/>
        <v>13.149999999999999</v>
      </c>
      <c r="H34" s="5">
        <f>IF(B34+C34+D34+E34&gt;1,G34-(F34-1)*'Feuille 1'!$D$7,G34)</f>
        <v>11.649999999999999</v>
      </c>
    </row>
    <row r="35" spans="2:16">
      <c r="B35" s="17">
        <v>1</v>
      </c>
      <c r="C35" s="33">
        <v>1</v>
      </c>
      <c r="D35" s="33">
        <v>1</v>
      </c>
      <c r="E35" s="11">
        <v>1</v>
      </c>
      <c r="F35" s="31">
        <f t="shared" si="0"/>
        <v>4</v>
      </c>
      <c r="G35" s="7">
        <f t="shared" si="1"/>
        <v>14.15</v>
      </c>
      <c r="H35" s="5">
        <f>IF(B35+C35+D35+E35&gt;1,G35-(F35-1)*'Feuille 1'!$D$7,G35)</f>
        <v>12.65</v>
      </c>
    </row>
    <row r="36" spans="2:16">
      <c r="B36" s="15">
        <v>1</v>
      </c>
      <c r="C36" s="4">
        <v>1</v>
      </c>
      <c r="D36" s="4"/>
      <c r="E36" s="16">
        <v>2</v>
      </c>
      <c r="F36" s="31">
        <f t="shared" si="0"/>
        <v>4</v>
      </c>
      <c r="G36" s="7">
        <f t="shared" si="1"/>
        <v>15.15</v>
      </c>
      <c r="H36" s="5">
        <f>IF(B36+C36+D36+E36&gt;1,G36-(F36-1)*'Feuille 1'!$D$7,G36)</f>
        <v>13.65</v>
      </c>
      <c r="J36" s="53" t="s">
        <v>24</v>
      </c>
      <c r="K36" s="53"/>
      <c r="L36" s="53"/>
      <c r="M36" s="53"/>
      <c r="N36" s="53"/>
      <c r="O36" s="53"/>
      <c r="P36" s="53"/>
    </row>
    <row r="37" spans="2:16">
      <c r="B37" s="15">
        <v>2</v>
      </c>
      <c r="C37" s="32">
        <v>1</v>
      </c>
      <c r="D37" s="32">
        <v>1</v>
      </c>
      <c r="E37" s="16">
        <v>1</v>
      </c>
      <c r="F37" s="31">
        <f t="shared" si="0"/>
        <v>5</v>
      </c>
      <c r="G37" s="7">
        <f t="shared" si="1"/>
        <v>16.600000000000001</v>
      </c>
      <c r="H37" s="5">
        <f>IF(B37+C37+D37+E37&gt;1,G37-(F37-1)*'Feuille 1'!$D$7,G37)</f>
        <v>14.600000000000001</v>
      </c>
    </row>
    <row r="38" spans="2:16">
      <c r="B38" s="15">
        <v>1</v>
      </c>
      <c r="C38" s="32">
        <v>2</v>
      </c>
      <c r="D38" s="32">
        <v>1</v>
      </c>
      <c r="E38" s="16">
        <v>1</v>
      </c>
      <c r="F38" s="31">
        <f t="shared" si="0"/>
        <v>5</v>
      </c>
      <c r="G38" s="7">
        <f t="shared" si="1"/>
        <v>17.05</v>
      </c>
      <c r="H38" s="5">
        <f>IF(B38+C38+D38+E38&gt;1,G38-(F38-1)*'Feuille 1'!$D$7,G38)</f>
        <v>15.05</v>
      </c>
    </row>
    <row r="39" spans="2:16">
      <c r="B39" s="15">
        <v>1</v>
      </c>
      <c r="C39" s="32">
        <v>1</v>
      </c>
      <c r="D39" s="32">
        <v>2</v>
      </c>
      <c r="E39" s="16">
        <v>1</v>
      </c>
      <c r="F39" s="31">
        <f t="shared" si="0"/>
        <v>5</v>
      </c>
      <c r="G39" s="7">
        <f t="shared" si="1"/>
        <v>18.049999999999997</v>
      </c>
      <c r="H39" s="5">
        <f>IF(B39+C39+D39+E39&gt;1,G39-(F39-1)*'Feuille 1'!$D$7,G39)</f>
        <v>16.049999999999997</v>
      </c>
    </row>
    <row r="40" spans="2:16">
      <c r="B40" s="15">
        <v>1</v>
      </c>
      <c r="C40" s="32">
        <v>1</v>
      </c>
      <c r="D40" s="32">
        <v>1</v>
      </c>
      <c r="E40" s="16">
        <v>2</v>
      </c>
      <c r="F40" s="31">
        <f t="shared" si="0"/>
        <v>5</v>
      </c>
      <c r="G40" s="7">
        <f t="shared" si="1"/>
        <v>19.05</v>
      </c>
      <c r="H40" s="5">
        <f>IF(B40+C40+D40+E40&gt;1,G40-(F40-1)*'Feuille 1'!$D$7,G40)</f>
        <v>17.05</v>
      </c>
    </row>
    <row r="41" spans="2:16">
      <c r="B41" s="46">
        <v>2</v>
      </c>
      <c r="C41" s="47">
        <v>2</v>
      </c>
      <c r="D41" s="47">
        <v>2</v>
      </c>
      <c r="E41" s="48">
        <v>1</v>
      </c>
      <c r="F41" s="58">
        <f t="shared" si="0"/>
        <v>7</v>
      </c>
      <c r="G41" s="49">
        <f t="shared" si="1"/>
        <v>23.4</v>
      </c>
      <c r="H41" s="50">
        <f>IF(B41+C41+D41+E41&gt;1,G41-(F41-1)*'Feuille 1'!$D$7,G41)</f>
        <v>20.399999999999999</v>
      </c>
      <c r="J41" t="s">
        <v>13</v>
      </c>
    </row>
    <row r="42" spans="2:16">
      <c r="B42" s="15"/>
      <c r="C42" s="4"/>
      <c r="D42" s="32">
        <v>2</v>
      </c>
      <c r="E42" s="16">
        <v>3</v>
      </c>
      <c r="F42" s="31">
        <f t="shared" si="0"/>
        <v>5</v>
      </c>
      <c r="G42" s="7">
        <f t="shared" si="1"/>
        <v>22.5</v>
      </c>
      <c r="H42" s="5">
        <f>IF(B42+C42+D42+E42&gt;1,G42-(F42-1)*'Feuille 1'!$D$7,G42)</f>
        <v>20.5</v>
      </c>
      <c r="J42" s="1" t="s">
        <v>20</v>
      </c>
    </row>
    <row r="43" spans="2:16">
      <c r="B43" s="15"/>
      <c r="C43" s="32">
        <v>2</v>
      </c>
      <c r="D43" s="4"/>
      <c r="E43" s="16">
        <v>10</v>
      </c>
      <c r="F43" s="31">
        <f t="shared" si="0"/>
        <v>12</v>
      </c>
      <c r="G43" s="7">
        <f t="shared" si="1"/>
        <v>54.8</v>
      </c>
      <c r="H43" s="5">
        <f>IF(B43+C43+D43+E43&gt;1,G43-(F43-1)*'Feuille 1'!$D$7,G43)</f>
        <v>49.3</v>
      </c>
    </row>
    <row r="44" spans="2:16">
      <c r="B44" s="15">
        <v>1</v>
      </c>
      <c r="C44" s="4"/>
      <c r="D44" s="4">
        <v>2</v>
      </c>
      <c r="E44" s="16">
        <v>10</v>
      </c>
      <c r="F44" s="31">
        <f t="shared" si="0"/>
        <v>13</v>
      </c>
      <c r="G44" s="7">
        <f t="shared" si="1"/>
        <v>59.25</v>
      </c>
      <c r="H44" s="5">
        <f>IF(B44+C44+D44+E44&gt;1,G44-(F44-1)*'Feuille 1'!$D$7,G44)</f>
        <v>53.25</v>
      </c>
    </row>
    <row r="45" spans="2:16" ht="21">
      <c r="B45" s="15"/>
      <c r="C45" s="64" t="s">
        <v>7</v>
      </c>
      <c r="D45" s="64"/>
      <c r="E45" s="16"/>
      <c r="F45" s="31"/>
    </row>
  </sheetData>
  <autoFilter ref="B5:H5">
    <sortState ref="B6:H45">
      <sortCondition ref="H5"/>
    </sortState>
  </autoFilter>
  <sortState ref="A3:O32">
    <sortCondition ref="F3:F32"/>
  </sortState>
  <mergeCells count="1">
    <mergeCell ref="B4: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BASE DONNEE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LouReeD</cp:lastModifiedBy>
  <dcterms:created xsi:type="dcterms:W3CDTF">2018-04-04T14:49:22Z</dcterms:created>
  <dcterms:modified xsi:type="dcterms:W3CDTF">2018-04-11T19:37:18Z</dcterms:modified>
</cp:coreProperties>
</file>