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 hidePivotFieldList="1"/>
  <bookViews>
    <workbookView xWindow="14400" yWindow="-15" windowWidth="14445" windowHeight="12435" tabRatio="734" firstSheet="2" activeTab="2"/>
  </bookViews>
  <sheets>
    <sheet name="Librairie" sheetId="8" state="hidden" r:id="rId1"/>
    <sheet name="Maquette" sheetId="14" state="hidden" r:id="rId2"/>
    <sheet name="N°123" sheetId="21" r:id="rId3"/>
  </sheets>
  <definedNames>
    <definedName name="_xlnm._FilterDatabase" localSheetId="0" hidden="1">Librairie!$A$2:$L$14</definedName>
    <definedName name="_xlnm.Print_Area" localSheetId="1">Maquette!$B:$M</definedName>
    <definedName name="_xlnm.Print_Area" localSheetId="2">N°123!$B:$M</definedName>
  </definedNames>
  <calcPr calcId="125725"/>
</workbook>
</file>

<file path=xl/calcChain.xml><?xml version="1.0" encoding="utf-8"?>
<calcChain xmlns="http://schemas.openxmlformats.org/spreadsheetml/2006/main">
  <c r="C16" i="21"/>
  <c r="D16"/>
  <c r="E16"/>
  <c r="M16"/>
  <c r="C8"/>
  <c r="D8"/>
  <c r="E8"/>
  <c r="M8"/>
  <c r="C9"/>
  <c r="D9"/>
  <c r="E9"/>
  <c r="M9"/>
  <c r="C10"/>
  <c r="D10"/>
  <c r="E10"/>
  <c r="M10"/>
  <c r="C11"/>
  <c r="D11"/>
  <c r="E11"/>
  <c r="M11"/>
  <c r="C12"/>
  <c r="D12"/>
  <c r="E12"/>
  <c r="M12"/>
  <c r="C13"/>
  <c r="D13"/>
  <c r="E13"/>
  <c r="M13"/>
  <c r="C14"/>
  <c r="D14"/>
  <c r="E14"/>
  <c r="M14"/>
  <c r="C15"/>
  <c r="D15"/>
  <c r="E15"/>
  <c r="M15"/>
  <c r="C7"/>
  <c r="D7"/>
  <c r="E7"/>
  <c r="M7"/>
  <c r="C6"/>
  <c r="D6"/>
  <c r="E6"/>
  <c r="M6"/>
  <c r="H4"/>
  <c r="C1"/>
  <c r="C6" i="14" l="1"/>
  <c r="D6"/>
  <c r="E6"/>
  <c r="M6"/>
  <c r="H4" l="1"/>
  <c r="C1" l="1"/>
</calcChain>
</file>

<file path=xl/sharedStrings.xml><?xml version="1.0" encoding="utf-8"?>
<sst xmlns="http://schemas.openxmlformats.org/spreadsheetml/2006/main" count="83" uniqueCount="51">
  <si>
    <t>Qté</t>
  </si>
  <si>
    <t>LP</t>
  </si>
  <si>
    <t>Date de commande</t>
  </si>
  <si>
    <t>DTR</t>
  </si>
  <si>
    <t>CALIBRE</t>
  </si>
  <si>
    <t>COURBE</t>
  </si>
  <si>
    <t>FAMILLE</t>
  </si>
  <si>
    <t>POSITION</t>
  </si>
  <si>
    <t>CLIENT</t>
  </si>
  <si>
    <t>STANDARD</t>
  </si>
  <si>
    <t>-</t>
  </si>
  <si>
    <t xml:space="preserve"> PRIX VENTE</t>
  </si>
  <si>
    <t>Délai demandé</t>
  </si>
  <si>
    <t>Délai obtenu</t>
  </si>
  <si>
    <t>Confirmé au client</t>
  </si>
  <si>
    <t>Date Subject :</t>
  </si>
  <si>
    <t>Contact :</t>
  </si>
  <si>
    <t>Order N° :</t>
  </si>
  <si>
    <t>1.</t>
  </si>
  <si>
    <t>2.</t>
  </si>
  <si>
    <t>3.</t>
  </si>
  <si>
    <t>Subject :</t>
  </si>
  <si>
    <t>Comment n°1</t>
  </si>
  <si>
    <t>Estimation 6 semaines</t>
  </si>
  <si>
    <t>Ind</t>
  </si>
  <si>
    <t>4.</t>
  </si>
  <si>
    <t>Recept order :</t>
  </si>
  <si>
    <t>IND</t>
  </si>
  <si>
    <t xml:space="preserve"> PRIX ACHAT</t>
  </si>
  <si>
    <t>paul</t>
  </si>
  <si>
    <t>eric</t>
  </si>
  <si>
    <t>prod</t>
  </si>
  <si>
    <t>nom</t>
  </si>
  <si>
    <t>bip</t>
  </si>
  <si>
    <t>bip -2</t>
  </si>
  <si>
    <t>item</t>
  </si>
  <si>
    <t>serie</t>
  </si>
  <si>
    <t>client</t>
  </si>
  <si>
    <t>Price</t>
  </si>
  <si>
    <t>Order :</t>
  </si>
  <si>
    <t>jean</t>
  </si>
  <si>
    <t>marc</t>
  </si>
  <si>
    <t>bip -3</t>
  </si>
  <si>
    <t>bip -4</t>
  </si>
  <si>
    <t>bip -5</t>
  </si>
  <si>
    <t>bip -6</t>
  </si>
  <si>
    <t>bip -7</t>
  </si>
  <si>
    <t>bip -8</t>
  </si>
  <si>
    <t>bip -9</t>
  </si>
  <si>
    <t>bip -10</t>
  </si>
  <si>
    <t>bip -11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</si>
</sst>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.0"/>
    <numFmt numFmtId="165" formatCode="[$SFr.-100C]\ #,##0.00"/>
    <numFmt numFmtId="166" formatCode="#,##0.00\ &quot;€&quot;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medium">
        <color indexed="64"/>
      </top>
      <bottom style="thin">
        <color theme="3"/>
      </bottom>
      <diagonal/>
    </border>
    <border>
      <left/>
      <right/>
      <top style="medium">
        <color indexed="64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indexed="64"/>
      </bottom>
      <diagonal/>
    </border>
    <border>
      <left/>
      <right/>
      <top style="thin">
        <color theme="3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auto="1"/>
      </left>
      <right/>
      <top/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 applyBorder="1"/>
    <xf numFmtId="164" fontId="0" fillId="0" borderId="0" xfId="0" applyNumberFormat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left" vertical="center" indent="1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166" fontId="0" fillId="0" borderId="0" xfId="0" applyNumberFormat="1" applyFont="1" applyFill="1" applyBorder="1" applyAlignment="1">
      <alignment horizontal="right" vertical="center"/>
    </xf>
    <xf numFmtId="165" fontId="2" fillId="0" borderId="0" xfId="0" applyNumberFormat="1" applyFont="1" applyFill="1" applyBorder="1" applyAlignment="1">
      <alignment horizontal="right" vertical="center" indent="1"/>
    </xf>
    <xf numFmtId="0" fontId="0" fillId="0" borderId="0" xfId="0" applyNumberFormat="1" applyBorder="1" applyAlignment="1">
      <alignment horizontal="center" vertical="top"/>
    </xf>
    <xf numFmtId="0" fontId="0" fillId="0" borderId="0" xfId="0" applyNumberFormat="1" applyBorder="1"/>
    <xf numFmtId="165" fontId="0" fillId="0" borderId="0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 vertical="top"/>
    </xf>
    <xf numFmtId="165" fontId="0" fillId="0" borderId="0" xfId="1" applyNumberFormat="1" applyFont="1" applyFill="1" applyAlignment="1">
      <alignment horizontal="center"/>
    </xf>
    <xf numFmtId="0" fontId="0" fillId="0" borderId="0" xfId="0" applyNumberFormat="1" applyFont="1" applyFill="1" applyBorder="1" applyAlignment="1">
      <alignment horizontal="center" vertical="top"/>
    </xf>
    <xf numFmtId="0" fontId="0" fillId="0" borderId="0" xfId="0" applyNumberFormat="1" applyFont="1" applyFill="1" applyBorder="1" applyAlignment="1">
      <alignment horizontal="center"/>
    </xf>
    <xf numFmtId="14" fontId="0" fillId="0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NumberFormat="1" applyFont="1" applyFill="1" applyBorder="1"/>
    <xf numFmtId="0" fontId="0" fillId="0" borderId="0" xfId="0" applyFill="1" applyBorder="1"/>
    <xf numFmtId="1" fontId="0" fillId="0" borderId="0" xfId="0" applyNumberFormat="1" applyFont="1" applyFill="1" applyBorder="1"/>
    <xf numFmtId="0" fontId="0" fillId="0" borderId="2" xfId="0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vertical="top"/>
    </xf>
    <xf numFmtId="0" fontId="4" fillId="0" borderId="0" xfId="0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top"/>
    </xf>
    <xf numFmtId="165" fontId="0" fillId="0" borderId="0" xfId="1" applyNumberFormat="1" applyFont="1" applyFill="1" applyBorder="1" applyAlignment="1">
      <alignment horizontal="left" vertical="center" wrapText="1" indent="1"/>
    </xf>
    <xf numFmtId="0" fontId="6" fillId="0" borderId="0" xfId="0" applyNumberFormat="1" applyFont="1" applyFill="1" applyBorder="1" applyAlignment="1">
      <alignment horizontal="center"/>
    </xf>
    <xf numFmtId="1" fontId="8" fillId="0" borderId="3" xfId="0" applyNumberFormat="1" applyFont="1" applyFill="1" applyBorder="1" applyAlignment="1">
      <alignment horizontal="center" vertical="top"/>
    </xf>
    <xf numFmtId="0" fontId="8" fillId="0" borderId="3" xfId="0" applyNumberFormat="1" applyFont="1" applyFill="1" applyBorder="1" applyAlignment="1">
      <alignment horizontal="center" vertical="top" wrapText="1"/>
    </xf>
    <xf numFmtId="14" fontId="8" fillId="0" borderId="3" xfId="0" applyNumberFormat="1" applyFont="1" applyFill="1" applyBorder="1" applyAlignment="1">
      <alignment horizontal="center" vertical="top" wrapText="1"/>
    </xf>
    <xf numFmtId="164" fontId="8" fillId="0" borderId="3" xfId="0" applyNumberFormat="1" applyFont="1" applyFill="1" applyBorder="1" applyAlignment="1">
      <alignment horizontal="center" vertical="top" wrapText="1"/>
    </xf>
    <xf numFmtId="14" fontId="2" fillId="0" borderId="3" xfId="0" applyNumberFormat="1" applyFont="1" applyFill="1" applyBorder="1" applyAlignment="1">
      <alignment horizontal="center" vertical="top" wrapText="1"/>
    </xf>
    <xf numFmtId="44" fontId="8" fillId="0" borderId="0" xfId="0" applyNumberFormat="1" applyFont="1" applyFill="1" applyBorder="1" applyAlignment="1">
      <alignment horizontal="center" vertical="top" wrapText="1"/>
    </xf>
    <xf numFmtId="1" fontId="8" fillId="0" borderId="0" xfId="0" applyNumberFormat="1" applyFont="1" applyFill="1" applyBorder="1" applyAlignment="1">
      <alignment horizontal="center" vertical="top"/>
    </xf>
    <xf numFmtId="0" fontId="8" fillId="0" borderId="0" xfId="0" applyNumberFormat="1" applyFont="1" applyFill="1" applyBorder="1" applyAlignment="1">
      <alignment horizontal="center" vertical="top" wrapText="1"/>
    </xf>
    <xf numFmtId="14" fontId="8" fillId="0" borderId="0" xfId="0" applyNumberFormat="1" applyFont="1" applyFill="1" applyBorder="1" applyAlignment="1">
      <alignment horizontal="center" vertical="top" wrapText="1"/>
    </xf>
    <xf numFmtId="164" fontId="8" fillId="0" borderId="0" xfId="0" applyNumberFormat="1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14" fontId="8" fillId="0" borderId="3" xfId="0" applyNumberFormat="1" applyFont="1" applyFill="1" applyBorder="1" applyAlignment="1">
      <alignment horizontal="center" vertical="top"/>
    </xf>
    <xf numFmtId="0" fontId="2" fillId="0" borderId="13" xfId="0" applyNumberFormat="1" applyFont="1" applyBorder="1" applyAlignment="1">
      <alignment horizontal="right" vertical="center"/>
    </xf>
    <xf numFmtId="0" fontId="2" fillId="0" borderId="12" xfId="0" applyNumberFormat="1" applyFont="1" applyBorder="1" applyAlignment="1">
      <alignment horizontal="left" vertical="center" indent="2"/>
    </xf>
    <xf numFmtId="0" fontId="2" fillId="0" borderId="11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wrapText="1" indent="1"/>
    </xf>
    <xf numFmtId="0" fontId="8" fillId="0" borderId="0" xfId="0" applyNumberFormat="1" applyFont="1" applyFill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center" vertical="top" wrapText="1"/>
    </xf>
    <xf numFmtId="0" fontId="4" fillId="0" borderId="3" xfId="0" applyNumberFormat="1" applyFont="1" applyFill="1" applyBorder="1" applyAlignment="1">
      <alignment horizontal="center" vertical="top" wrapText="1"/>
    </xf>
    <xf numFmtId="0" fontId="4" fillId="0" borderId="19" xfId="0" applyNumberFormat="1" applyFont="1" applyFill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2" fillId="0" borderId="14" xfId="0" applyNumberFormat="1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right" vertical="center"/>
    </xf>
    <xf numFmtId="1" fontId="7" fillId="0" borderId="0" xfId="0" applyNumberFormat="1" applyFont="1" applyFill="1" applyAlignment="1">
      <alignment horizontal="left" vertical="center" indent="1"/>
    </xf>
    <xf numFmtId="0" fontId="0" fillId="0" borderId="0" xfId="0" applyFont="1" applyFill="1" applyAlignment="1">
      <alignment horizontal="left" vertical="center" indent="1"/>
    </xf>
    <xf numFmtId="166" fontId="2" fillId="0" borderId="0" xfId="0" applyNumberFormat="1" applyFont="1" applyFill="1" applyBorder="1" applyAlignment="1">
      <alignment horizontal="right" vertical="center" indent="1"/>
    </xf>
    <xf numFmtId="0" fontId="2" fillId="0" borderId="28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left" vertical="center" indent="1"/>
    </xf>
    <xf numFmtId="165" fontId="2" fillId="0" borderId="18" xfId="0" applyNumberFormat="1" applyFont="1" applyFill="1" applyBorder="1" applyAlignment="1">
      <alignment horizontal="right" vertical="center" indent="1"/>
    </xf>
    <xf numFmtId="166" fontId="2" fillId="0" borderId="18" xfId="0" applyNumberFormat="1" applyFont="1" applyFill="1" applyBorder="1" applyAlignment="1">
      <alignment horizontal="right" vertical="center" indent="1"/>
    </xf>
    <xf numFmtId="0" fontId="2" fillId="0" borderId="17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center" vertical="top"/>
    </xf>
    <xf numFmtId="14" fontId="2" fillId="0" borderId="0" xfId="0" applyNumberFormat="1" applyFont="1" applyFill="1" applyBorder="1" applyAlignment="1">
      <alignment horizontal="center" vertical="top"/>
    </xf>
    <xf numFmtId="0" fontId="0" fillId="3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left" vertical="center"/>
    </xf>
    <xf numFmtId="0" fontId="0" fillId="3" borderId="0" xfId="0" applyFont="1" applyFill="1" applyAlignment="1">
      <alignment horizontal="left" vertical="center" indent="1"/>
    </xf>
    <xf numFmtId="166" fontId="0" fillId="3" borderId="0" xfId="0" applyNumberFormat="1" applyFont="1" applyFill="1" applyBorder="1" applyAlignment="1">
      <alignment horizontal="right" vertical="center"/>
    </xf>
    <xf numFmtId="0" fontId="0" fillId="3" borderId="0" xfId="0" applyFill="1" applyAlignment="1">
      <alignment horizontal="left" vertical="center"/>
    </xf>
    <xf numFmtId="0" fontId="10" fillId="4" borderId="0" xfId="0" applyFont="1" applyFill="1" applyBorder="1" applyAlignment="1">
      <alignment horizontal="left" vertical="center"/>
    </xf>
    <xf numFmtId="0" fontId="10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left" vertical="center"/>
    </xf>
    <xf numFmtId="0" fontId="10" fillId="4" borderId="0" xfId="0" applyFont="1" applyFill="1" applyAlignment="1">
      <alignment horizontal="left" vertical="center" indent="1"/>
    </xf>
    <xf numFmtId="166" fontId="10" fillId="4" borderId="0" xfId="0" applyNumberFormat="1" applyFont="1" applyFill="1" applyBorder="1" applyAlignment="1">
      <alignment horizontal="right" vertical="center"/>
    </xf>
    <xf numFmtId="0" fontId="0" fillId="3" borderId="0" xfId="0" applyFont="1" applyFill="1" applyAlignment="1">
      <alignment horizontal="left" vertical="top"/>
    </xf>
    <xf numFmtId="0" fontId="0" fillId="3" borderId="0" xfId="0" applyFill="1" applyAlignment="1">
      <alignment horizontal="left" vertical="top"/>
    </xf>
    <xf numFmtId="0" fontId="0" fillId="0" borderId="0" xfId="0" applyFont="1" applyFill="1" applyAlignment="1">
      <alignment horizontal="left" vertical="top"/>
    </xf>
    <xf numFmtId="0" fontId="3" fillId="4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left" vertical="top"/>
    </xf>
    <xf numFmtId="0" fontId="8" fillId="0" borderId="19" xfId="0" applyNumberFormat="1" applyFont="1" applyFill="1" applyBorder="1" applyAlignment="1">
      <alignment horizontal="center" vertical="top" wrapText="1"/>
    </xf>
    <xf numFmtId="166" fontId="8" fillId="0" borderId="0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right" vertical="center" indent="1"/>
    </xf>
    <xf numFmtId="0" fontId="4" fillId="0" borderId="1" xfId="0" applyFont="1" applyFill="1" applyBorder="1" applyAlignment="1">
      <alignment horizontal="right" vertical="center" indent="1"/>
    </xf>
    <xf numFmtId="0" fontId="2" fillId="0" borderId="15" xfId="0" applyNumberFormat="1" applyFont="1" applyBorder="1" applyAlignment="1">
      <alignment horizontal="left" vertical="center" wrapText="1" indent="2"/>
    </xf>
    <xf numFmtId="0" fontId="2" fillId="0" borderId="16" xfId="0" applyNumberFormat="1" applyFont="1" applyBorder="1" applyAlignment="1">
      <alignment horizontal="left" vertical="center" wrapText="1" indent="2"/>
    </xf>
    <xf numFmtId="0" fontId="2" fillId="2" borderId="26" xfId="0" applyNumberFormat="1" applyFont="1" applyFill="1" applyBorder="1" applyAlignment="1">
      <alignment horizontal="center" vertical="center"/>
    </xf>
    <xf numFmtId="0" fontId="2" fillId="2" borderId="24" xfId="0" applyNumberFormat="1" applyFont="1" applyFill="1" applyBorder="1" applyAlignment="1">
      <alignment horizontal="center" vertical="center"/>
    </xf>
    <xf numFmtId="0" fontId="2" fillId="2" borderId="27" xfId="0" applyNumberFormat="1" applyFont="1" applyFill="1" applyBorder="1" applyAlignment="1">
      <alignment horizontal="center" vertical="center"/>
    </xf>
    <xf numFmtId="0" fontId="2" fillId="2" borderId="22" xfId="0" applyNumberFormat="1" applyFont="1" applyFill="1" applyBorder="1" applyAlignment="1">
      <alignment horizontal="center" vertical="center"/>
    </xf>
    <xf numFmtId="0" fontId="2" fillId="2" borderId="23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2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21" xfId="0" applyNumberFormat="1" applyFont="1" applyFill="1" applyBorder="1" applyAlignment="1">
      <alignment horizontal="center" vertical="center"/>
    </xf>
    <xf numFmtId="14" fontId="2" fillId="0" borderId="30" xfId="0" applyNumberFormat="1" applyFont="1" applyFill="1" applyBorder="1" applyAlignment="1">
      <alignment horizontal="center" vertical="center"/>
    </xf>
    <xf numFmtId="14" fontId="2" fillId="0" borderId="31" xfId="0" applyNumberFormat="1" applyFont="1" applyFill="1" applyBorder="1" applyAlignment="1">
      <alignment horizontal="center" vertical="center"/>
    </xf>
    <xf numFmtId="14" fontId="2" fillId="0" borderId="29" xfId="0" applyNumberFormat="1" applyFont="1" applyFill="1" applyBorder="1" applyAlignment="1">
      <alignment horizontal="center" vertical="center"/>
    </xf>
    <xf numFmtId="14" fontId="2" fillId="0" borderId="10" xfId="0" applyNumberFormat="1" applyFont="1" applyFill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2" fillId="0" borderId="24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 style="medium">
          <color auto="1"/>
        </left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general" vertical="top" textRotation="0" indent="0" relativeIndent="0" justifyLastLine="0" shrinkToFit="0" readingOrder="0"/>
    </dxf>
    <dxf>
      <border outline="0">
        <bottom style="thin">
          <color rgb="FF95B3D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255" justifyLastLine="0" shrinkToFit="0" readingOrder="0"/>
      <border diagonalUp="0" diagonalDown="0">
        <left style="medium">
          <color auto="1"/>
        </left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indent="0" relative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$SFr.-100C]\ #,##0.00"/>
      <fill>
        <patternFill patternType="none">
          <fgColor indexed="64"/>
          <bgColor indexed="65"/>
        </patternFill>
      </fill>
      <alignment horizontal="righ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255" justifyLastLine="0" shrinkToFit="0" readingOrder="0"/>
    </dxf>
    <dxf>
      <border>
        <left style="thin">
          <color theme="6"/>
        </left>
      </border>
    </dxf>
    <dxf>
      <border>
        <left style="thin">
          <color theme="6"/>
        </left>
      </border>
    </dxf>
    <dxf>
      <font>
        <b/>
        <color theme="1"/>
      </font>
      <border>
        <right/>
      </border>
    </dxf>
    <dxf>
      <font>
        <b/>
        <color theme="1"/>
      </font>
    </dxf>
    <dxf>
      <font>
        <b/>
        <color theme="1"/>
      </font>
      <border>
        <top/>
        <bottom/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right/>
      </border>
    </dxf>
    <dxf>
      <font>
        <color theme="1"/>
      </font>
      <border>
        <left/>
        <right/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>
          <bgColor theme="0" tint="-4.9989318521683403E-2"/>
        </patternFill>
      </fill>
    </dxf>
    <dxf>
      <fill>
        <patternFill patternType="solid">
          <fgColor indexed="64"/>
          <bgColor theme="0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/>
      </border>
    </dxf>
    <dxf>
      <font>
        <b/>
        <color theme="0"/>
      </font>
      <fill>
        <patternFill patternType="solid">
          <fgColor auto="1"/>
          <bgColor theme="0" tint="-4.9989318521683403E-2"/>
        </patternFill>
      </fill>
    </dxf>
    <dxf>
      <font>
        <color theme="1"/>
      </font>
      <fill>
        <patternFill patternType="none">
          <fgColor auto="1"/>
          <bgColor auto="1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horizontal style="thin">
          <color theme="4" tint="0.3999755851924192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3" defaultTableStyle="TableStyleMedium2" defaultPivotStyle="PivotStyleLight16">
    <tableStyle name="Style de tableau KTP" pivot="0" count="1">
      <tableStyleElement type="wholeTable" dxfId="64"/>
    </tableStyle>
    <tableStyle name="Tableau commande KTP" pivot="0" count="8">
      <tableStyleElement type="wholeTable" dxfId="63"/>
      <tableStyleElement type="headerRow" dxfId="62"/>
      <tableStyleElement type="totalRow" dxfId="61"/>
      <tableStyleElement type="firstColumn" dxfId="60"/>
      <tableStyleElement type="lastColumn" dxfId="59"/>
      <tableStyleElement type="firstRowStripe" dxfId="58"/>
      <tableStyleElement type="secondRowStripe" dxfId="57"/>
      <tableStyleElement type="firstColumnStripe" dxfId="56"/>
    </tableStyle>
    <tableStyle name="TableStyleLight11 2" pivot="0" count="7">
      <tableStyleElement type="wholeTable" dxfId="55"/>
      <tableStyleElement type="headerRow" dxfId="54"/>
      <tableStyleElement type="totalRow" dxfId="53"/>
      <tableStyleElement type="firstColumn" dxfId="52"/>
      <tableStyleElement type="lastColumn" dxfId="51"/>
      <tableStyleElement type="firstColumnStripe" dxfId="50"/>
      <tableStyleElement type="secondColumnStripe" dxfId="49"/>
    </tableStyle>
  </tableStyles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2:L14" totalsRowShown="0" headerRowDxfId="48" dataDxfId="47" tableBorderDxfId="46">
  <autoFilter ref="A2:L1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IND" dataDxfId="45"/>
    <tableColumn id="2" name="prod" dataDxfId="44"/>
    <tableColumn id="3" name="CLIENT" dataDxfId="43"/>
    <tableColumn id="4" name="FAMILLE" dataDxfId="42"/>
    <tableColumn id="5" name="POSITION" dataDxfId="41"/>
    <tableColumn id="6" name="CALIBRE" dataDxfId="40"/>
    <tableColumn id="7" name="COURBE" dataDxfId="39"/>
    <tableColumn id="8" name="DTR" dataDxfId="38"/>
    <tableColumn id="9" name="nom" dataDxfId="37">
      <calculatedColumnFormula>IF(ISBLANK($F3),+CONCATENATE($D3,"-",$E3),+CONCATENATE($D3,"-",$E3," (",$F3,"-",$G3,")"))</calculatedColumnFormula>
    </tableColumn>
    <tableColumn id="10" name="STANDARD" dataDxfId="36"/>
    <tableColumn id="11" name=" PRIX ACHAT" dataDxfId="35"/>
    <tableColumn id="12" name=" PRIX VENTE" dataDxfId="3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5:M6" totalsRowShown="0" headerRowDxfId="33" dataDxfId="31" headerRowBorderDxfId="32" tableBorderDxfId="30">
  <autoFilter ref="A5:M6"/>
  <tableColumns count="13">
    <tableColumn id="1" name="Ind" dataDxfId="29"/>
    <tableColumn id="2" name="item" dataDxfId="28"/>
    <tableColumn id="3" name="serie" dataDxfId="27">
      <calculatedColumnFormula>IF(ISBLANK($B6),"",VLOOKUP($B6,Librairie!$B$2:$J$15,7,FALSE))</calculatedColumnFormula>
    </tableColumn>
    <tableColumn id="4" name="client" dataDxfId="26">
      <calculatedColumnFormula>IF(ISBLANK($B6),"",VLOOKUP($B6,Librairie!$B$3:$J$15,8,FALSE))</calculatedColumnFormula>
    </tableColumn>
    <tableColumn id="5" name="Price" dataDxfId="25">
      <calculatedColumnFormula>IF(ISBLANK($B6),"",VLOOKUP($B6,Librairie!$B$2:$L$15,10,FALSE))</calculatedColumnFormula>
    </tableColumn>
    <tableColumn id="6" name="Date de commande" dataDxfId="24"/>
    <tableColumn id="7" name="LP" dataDxfId="23"/>
    <tableColumn id="8" name="Qté" dataDxfId="22"/>
    <tableColumn id="9" name="Délai demandé" dataDxfId="21"/>
    <tableColumn id="10" name="Délai obtenu" dataDxfId="20"/>
    <tableColumn id="11" name="Confirmé au client" dataDxfId="19"/>
    <tableColumn id="12" name="Comment n°1" dataDxfId="18"/>
    <tableColumn id="13" name="Estimation 6 semaines" dataDxfId="17">
      <calculatedColumnFormula>IF(ISBLANK($I6),"",SUM($I6-42))</calculatedColumnFormula>
    </tableColumn>
  </tableColumns>
  <tableStyleInfo name="Tableau commande KTP" showFirstColumn="0" showLastColumn="0" showRowStripes="1" showColumnStripes="0"/>
</table>
</file>

<file path=xl/tables/table3.xml><?xml version="1.0" encoding="utf-8"?>
<table xmlns="http://schemas.openxmlformats.org/spreadsheetml/2006/main" id="3" name="Tableau44" displayName="Tableau44" ref="A5:M16" totalsRowShown="0" headerRowDxfId="16" dataDxfId="14" headerRowBorderDxfId="15" tableBorderDxfId="13">
  <autoFilter ref="A5:M16"/>
  <tableColumns count="13">
    <tableColumn id="1" name="Ind" dataDxfId="12"/>
    <tableColumn id="2" name="item" dataDxfId="11"/>
    <tableColumn id="3" name="serie" dataDxfId="10">
      <calculatedColumnFormula>IF(ISBLANK($B6),"",VLOOKUP($B6,Librairie!$B$2:$J$15,7,FALSE))</calculatedColumnFormula>
    </tableColumn>
    <tableColumn id="4" name="client" dataDxfId="9">
      <calculatedColumnFormula>IF(ISBLANK($B6),"",VLOOKUP($B6,Librairie!$B$3:$J$15,8,FALSE))</calculatedColumnFormula>
    </tableColumn>
    <tableColumn id="5" name="Price" dataDxfId="8">
      <calculatedColumnFormula>IF(ISBLANK($B6),"",VLOOKUP($B6,Librairie!$B$2:$L$15,10,FALSE))</calculatedColumnFormula>
    </tableColumn>
    <tableColumn id="6" name="Date de commande" dataDxfId="7"/>
    <tableColumn id="7" name="LP" dataDxfId="6"/>
    <tableColumn id="8" name="Qté" dataDxfId="5"/>
    <tableColumn id="9" name="Délai demandé" dataDxfId="4"/>
    <tableColumn id="10" name="Délai obtenu" dataDxfId="3"/>
    <tableColumn id="11" name="Confirmé au client" dataDxfId="2"/>
    <tableColumn id="12" name="Comment n°1" dataDxfId="1"/>
    <tableColumn id="13" name="Estimation 6 semaines" dataDxfId="0">
      <calculatedColumnFormula>IF(ISBLANK($I6),"",SUM($I6-42))</calculatedColumnFormula>
    </tableColumn>
  </tableColumns>
  <tableStyleInfo name="Tableau commande KTP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effectLst>
          <a:outerShdw blurRad="50800" dist="38100" dir="2700000" algn="tl" rotWithShape="0">
            <a:prstClr val="black">
              <a:alpha val="40000"/>
            </a:prstClr>
          </a:outerShdw>
        </a:effectLst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A1:T15"/>
  <sheetViews>
    <sheetView showGridLines="0" zoomScaleNormal="100" workbookViewId="0">
      <pane ySplit="2" topLeftCell="A3" activePane="bottomLeft" state="frozen"/>
      <selection pane="bottomLeft" activeCell="I18" sqref="I18"/>
    </sheetView>
  </sheetViews>
  <sheetFormatPr baseColWidth="10" defaultRowHeight="15" outlineLevelRow="1" outlineLevelCol="1"/>
  <cols>
    <col min="1" max="1" width="6.42578125" style="72" customWidth="1"/>
    <col min="2" max="2" width="13.42578125" style="71" customWidth="1"/>
    <col min="3" max="3" width="14.85546875" style="71" customWidth="1"/>
    <col min="4" max="4" width="26.7109375" style="72" hidden="1" customWidth="1" outlineLevel="1"/>
    <col min="5" max="5" width="11.7109375" style="72" hidden="1" customWidth="1" outlineLevel="1"/>
    <col min="6" max="6" width="10.42578125" style="72" hidden="1" customWidth="1" outlineLevel="1"/>
    <col min="7" max="7" width="10.5703125" style="72" hidden="1" customWidth="1" outlineLevel="1"/>
    <col min="8" max="8" width="18.42578125" style="71" customWidth="1" collapsed="1"/>
    <col min="9" max="9" width="38.5703125" style="73" customWidth="1"/>
    <col min="10" max="10" width="18.140625" style="73" customWidth="1"/>
    <col min="11" max="11" width="14" style="74" customWidth="1"/>
    <col min="12" max="12" width="13.7109375" style="74" customWidth="1"/>
    <col min="13" max="13" width="11.42578125" style="72" customWidth="1"/>
    <col min="14" max="14" width="16.85546875" style="72" customWidth="1"/>
    <col min="15" max="20" width="11.42578125" style="72"/>
    <col min="21" max="16384" width="11.42578125" style="8"/>
  </cols>
  <sheetData>
    <row r="1" spans="1:20" ht="99.95" customHeight="1">
      <c r="A1" s="76"/>
      <c r="B1" s="77"/>
      <c r="C1" s="77"/>
      <c r="D1" s="78"/>
      <c r="E1" s="78"/>
      <c r="F1" s="78"/>
      <c r="G1" s="78"/>
      <c r="H1" s="77"/>
      <c r="I1" s="79"/>
      <c r="J1" s="79"/>
      <c r="K1" s="80"/>
      <c r="L1" s="80"/>
    </row>
    <row r="2" spans="1:20" s="83" customFormat="1" ht="33.950000000000003" customHeight="1">
      <c r="A2" s="84" t="s">
        <v>27</v>
      </c>
      <c r="B2" s="84" t="s">
        <v>31</v>
      </c>
      <c r="C2" s="84" t="s">
        <v>8</v>
      </c>
      <c r="D2" s="84" t="s">
        <v>6</v>
      </c>
      <c r="E2" s="84" t="s">
        <v>7</v>
      </c>
      <c r="F2" s="84" t="s">
        <v>4</v>
      </c>
      <c r="G2" s="84" t="s">
        <v>5</v>
      </c>
      <c r="H2" s="84" t="s">
        <v>3</v>
      </c>
      <c r="I2" s="84" t="s">
        <v>32</v>
      </c>
      <c r="J2" s="84" t="s">
        <v>9</v>
      </c>
      <c r="K2" s="84" t="s">
        <v>28</v>
      </c>
      <c r="L2" s="84" t="s">
        <v>11</v>
      </c>
      <c r="M2" s="87"/>
      <c r="N2" s="82"/>
      <c r="O2" s="81"/>
      <c r="P2" s="81"/>
      <c r="Q2" s="81"/>
      <c r="R2" s="81"/>
      <c r="S2" s="81"/>
      <c r="T2" s="81"/>
    </row>
    <row r="3" spans="1:20" s="58" customFormat="1" ht="15" customHeight="1">
      <c r="A3" s="85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N3" s="75"/>
      <c r="O3" s="72"/>
      <c r="P3" s="72"/>
      <c r="Q3" s="72"/>
      <c r="R3" s="72"/>
      <c r="S3" s="72"/>
      <c r="T3" s="72"/>
    </row>
    <row r="4" spans="1:20" s="58" customFormat="1" ht="15" customHeight="1" outlineLevel="1">
      <c r="A4" s="63">
        <v>1</v>
      </c>
      <c r="B4" s="63">
        <v>1</v>
      </c>
      <c r="C4" s="56" t="s">
        <v>29</v>
      </c>
      <c r="D4" s="56"/>
      <c r="E4" s="56"/>
      <c r="F4" s="56"/>
      <c r="G4" s="56"/>
      <c r="H4" s="56">
        <v>123</v>
      </c>
      <c r="I4" s="64" t="s">
        <v>33</v>
      </c>
      <c r="J4" s="64"/>
      <c r="K4" s="65" t="s">
        <v>10</v>
      </c>
      <c r="L4" s="66" t="s">
        <v>10</v>
      </c>
    </row>
    <row r="5" spans="1:20" s="58" customFormat="1" ht="15" customHeight="1" outlineLevel="1">
      <c r="A5" s="63">
        <v>2</v>
      </c>
      <c r="B5" s="63">
        <v>2</v>
      </c>
      <c r="C5" s="56" t="s">
        <v>30</v>
      </c>
      <c r="D5" s="56"/>
      <c r="E5" s="56"/>
      <c r="F5" s="56"/>
      <c r="G5" s="56"/>
      <c r="H5" s="56">
        <v>456</v>
      </c>
      <c r="I5" s="64" t="s">
        <v>34</v>
      </c>
      <c r="J5" s="64"/>
      <c r="K5" s="65" t="s">
        <v>10</v>
      </c>
      <c r="L5" s="66" t="s">
        <v>10</v>
      </c>
      <c r="M5" s="59"/>
      <c r="N5" s="60"/>
    </row>
    <row r="6" spans="1:20" s="58" customFormat="1">
      <c r="A6" s="63">
        <v>3</v>
      </c>
      <c r="B6" s="63">
        <v>3</v>
      </c>
      <c r="C6" s="56" t="s">
        <v>30</v>
      </c>
      <c r="D6" s="7"/>
      <c r="E6" s="7"/>
      <c r="F6" s="7"/>
      <c r="G6" s="7"/>
      <c r="H6" s="56">
        <v>457</v>
      </c>
      <c r="I6" s="64" t="s">
        <v>42</v>
      </c>
      <c r="J6" s="9"/>
      <c r="K6" s="13"/>
      <c r="L6" s="62"/>
    </row>
    <row r="7" spans="1:20">
      <c r="A7" s="63">
        <v>4</v>
      </c>
      <c r="B7" s="63">
        <v>4</v>
      </c>
      <c r="C7" s="56" t="s">
        <v>30</v>
      </c>
      <c r="D7" s="7"/>
      <c r="E7" s="7"/>
      <c r="F7" s="7"/>
      <c r="G7" s="7"/>
      <c r="H7" s="56">
        <v>458</v>
      </c>
      <c r="I7" s="64" t="s">
        <v>43</v>
      </c>
      <c r="J7" s="9"/>
      <c r="K7" s="13"/>
      <c r="L7" s="62"/>
    </row>
    <row r="8" spans="1:20">
      <c r="A8" s="63">
        <v>5</v>
      </c>
      <c r="B8" s="63">
        <v>5</v>
      </c>
      <c r="C8" s="56" t="s">
        <v>30</v>
      </c>
      <c r="D8" s="7"/>
      <c r="E8" s="7"/>
      <c r="F8" s="7"/>
      <c r="G8" s="7"/>
      <c r="H8" s="56">
        <v>459</v>
      </c>
      <c r="I8" s="64" t="s">
        <v>44</v>
      </c>
      <c r="J8" s="9"/>
      <c r="K8" s="13"/>
      <c r="L8" s="62"/>
    </row>
    <row r="9" spans="1:20">
      <c r="A9" s="63">
        <v>6</v>
      </c>
      <c r="B9" s="63">
        <v>6</v>
      </c>
      <c r="C9" s="56" t="s">
        <v>40</v>
      </c>
      <c r="D9" s="7"/>
      <c r="E9" s="7"/>
      <c r="F9" s="7"/>
      <c r="G9" s="7"/>
      <c r="H9" s="56">
        <v>460</v>
      </c>
      <c r="I9" s="64" t="s">
        <v>45</v>
      </c>
      <c r="J9" s="9"/>
      <c r="K9" s="13"/>
      <c r="L9" s="62"/>
    </row>
    <row r="10" spans="1:20">
      <c r="A10" s="63">
        <v>7</v>
      </c>
      <c r="B10" s="63">
        <v>7</v>
      </c>
      <c r="C10" s="56" t="s">
        <v>30</v>
      </c>
      <c r="D10" s="7"/>
      <c r="E10" s="7"/>
      <c r="F10" s="7"/>
      <c r="G10" s="7"/>
      <c r="H10" s="56">
        <v>461</v>
      </c>
      <c r="I10" s="64" t="s">
        <v>46</v>
      </c>
      <c r="J10" s="9"/>
      <c r="K10" s="13"/>
      <c r="L10" s="62"/>
    </row>
    <row r="11" spans="1:20">
      <c r="A11" s="63">
        <v>8</v>
      </c>
      <c r="B11" s="63">
        <v>8</v>
      </c>
      <c r="C11" s="56" t="s">
        <v>41</v>
      </c>
      <c r="D11" s="7"/>
      <c r="E11" s="7"/>
      <c r="F11" s="7"/>
      <c r="G11" s="7"/>
      <c r="H11" s="56">
        <v>462</v>
      </c>
      <c r="I11" s="64" t="s">
        <v>47</v>
      </c>
      <c r="J11" s="9"/>
      <c r="K11" s="13"/>
      <c r="L11" s="62"/>
    </row>
    <row r="12" spans="1:20">
      <c r="A12" s="63">
        <v>9</v>
      </c>
      <c r="B12" s="63">
        <v>9</v>
      </c>
      <c r="C12" s="56" t="s">
        <v>30</v>
      </c>
      <c r="D12" s="7"/>
      <c r="E12" s="7"/>
      <c r="F12" s="7"/>
      <c r="G12" s="7"/>
      <c r="H12" s="56">
        <v>463</v>
      </c>
      <c r="I12" s="64" t="s">
        <v>48</v>
      </c>
      <c r="J12" s="9"/>
      <c r="K12" s="13"/>
      <c r="L12" s="62"/>
    </row>
    <row r="13" spans="1:20">
      <c r="A13" s="63">
        <v>10</v>
      </c>
      <c r="B13" s="63">
        <v>10</v>
      </c>
      <c r="C13" s="56" t="s">
        <v>30</v>
      </c>
      <c r="D13" s="7"/>
      <c r="E13" s="7"/>
      <c r="F13" s="7"/>
      <c r="G13" s="7"/>
      <c r="H13" s="56">
        <v>464</v>
      </c>
      <c r="I13" s="64" t="s">
        <v>49</v>
      </c>
      <c r="J13" s="9"/>
      <c r="K13" s="13"/>
      <c r="L13" s="62"/>
    </row>
    <row r="14" spans="1:20">
      <c r="A14" s="63">
        <v>11</v>
      </c>
      <c r="B14" s="63">
        <v>11</v>
      </c>
      <c r="C14" s="56" t="s">
        <v>30</v>
      </c>
      <c r="D14" s="7"/>
      <c r="E14" s="7"/>
      <c r="F14" s="7"/>
      <c r="G14" s="7"/>
      <c r="H14" s="56">
        <v>465</v>
      </c>
      <c r="I14" s="64" t="s">
        <v>50</v>
      </c>
      <c r="J14" s="9"/>
      <c r="K14" s="13"/>
      <c r="L14" s="62"/>
    </row>
    <row r="15" spans="1:20">
      <c r="A15" s="58"/>
      <c r="B15" s="57"/>
      <c r="C15" s="57"/>
      <c r="D15" s="58"/>
      <c r="E15" s="58"/>
      <c r="F15" s="58"/>
      <c r="G15" s="58"/>
      <c r="H15" s="57"/>
      <c r="I15" s="61"/>
      <c r="J15" s="61"/>
      <c r="K15" s="12"/>
      <c r="L15" s="12"/>
    </row>
  </sheetData>
  <sortState ref="I29:I88">
    <sortCondition ref="I10"/>
  </sortState>
  <dataValidations count="1">
    <dataValidation type="textLength" operator="equal" allowBlank="1" showInputMessage="1" showErrorMessage="1" errorTitle="Attention !!!" error="La longueur de l'item KTP doit être de 9 chiffres._x000a__x000a_Merci." sqref="N5">
      <formula1>10</formula1>
    </dataValidation>
  </dataValidations>
  <pageMargins left="0.25" right="0.25" top="0.75" bottom="0.75" header="0.3" footer="0.3"/>
  <pageSetup paperSize="9" orientation="landscape" horizontalDpi="0" verticalDpi="0" r:id="rId1"/>
  <legacyDrawing r:id="rId2"/>
  <controls>
    <control shapeId="2050" r:id="rId3" name="TextBox1"/>
    <control shapeId="2053" r:id="rId4" name="ListBox1"/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0099FF"/>
  </sheetPr>
  <dimension ref="A1:Q54"/>
  <sheetViews>
    <sheetView showGridLines="0" showZeros="0" workbookViewId="0">
      <pane ySplit="5" topLeftCell="A6" activePane="bottomLeft" state="frozen"/>
      <selection pane="bottomLeft" activeCell="P13" sqref="P13"/>
    </sheetView>
  </sheetViews>
  <sheetFormatPr baseColWidth="10" defaultRowHeight="15"/>
  <cols>
    <col min="1" max="1" width="3.85546875" customWidth="1"/>
    <col min="2" max="2" width="11.5703125" customWidth="1"/>
    <col min="3" max="3" width="15" customWidth="1"/>
    <col min="4" max="4" width="26.42578125" customWidth="1"/>
    <col min="5" max="5" width="14.85546875" customWidth="1"/>
    <col min="6" max="6" width="14.42578125" style="1" customWidth="1"/>
    <col min="7" max="7" width="4.85546875" customWidth="1"/>
    <col min="8" max="8" width="5.42578125" customWidth="1"/>
    <col min="9" max="9" width="11" customWidth="1"/>
    <col min="10" max="10" width="11.5703125" style="1" customWidth="1"/>
    <col min="11" max="11" width="11.7109375" customWidth="1"/>
    <col min="12" max="12" width="9.85546875" customWidth="1"/>
    <col min="13" max="13" width="11.140625" customWidth="1"/>
    <col min="14" max="14" width="5" customWidth="1"/>
    <col min="16" max="16" width="7.7109375" customWidth="1"/>
    <col min="17" max="17" width="4.28515625" customWidth="1"/>
  </cols>
  <sheetData>
    <row r="1" spans="1:17">
      <c r="A1" s="3"/>
      <c r="B1" s="46" t="s">
        <v>17</v>
      </c>
      <c r="C1" s="55" t="str">
        <f ca="1">MID(CELL("filename",B1),FIND("]",CELL("filename",B1))+1,32)</f>
        <v>Maquette</v>
      </c>
      <c r="D1" s="97"/>
      <c r="E1" s="67" t="s">
        <v>26</v>
      </c>
      <c r="F1" s="108"/>
      <c r="G1" s="109"/>
      <c r="H1" s="99"/>
      <c r="I1" s="100"/>
      <c r="J1" s="100"/>
      <c r="K1" s="100"/>
      <c r="L1" s="100"/>
      <c r="M1" s="101"/>
      <c r="N1" s="91" t="s">
        <v>18</v>
      </c>
      <c r="Q1" s="90" t="s">
        <v>25</v>
      </c>
    </row>
    <row r="2" spans="1:17">
      <c r="A2" s="3"/>
      <c r="B2" s="47" t="s">
        <v>16</v>
      </c>
      <c r="C2" s="48"/>
      <c r="D2" s="98"/>
      <c r="E2" s="68" t="s">
        <v>15</v>
      </c>
      <c r="F2" s="110"/>
      <c r="G2" s="111"/>
      <c r="H2" s="102"/>
      <c r="I2" s="103"/>
      <c r="J2" s="103"/>
      <c r="K2" s="103"/>
      <c r="L2" s="103"/>
      <c r="M2" s="104"/>
      <c r="N2" s="91"/>
      <c r="Q2" s="90"/>
    </row>
    <row r="3" spans="1:17" ht="15" customHeight="1">
      <c r="A3" s="3"/>
      <c r="B3" s="92" t="s">
        <v>16</v>
      </c>
      <c r="C3" s="93"/>
      <c r="D3" s="49"/>
      <c r="E3" s="68" t="s">
        <v>39</v>
      </c>
      <c r="F3" s="110"/>
      <c r="G3" s="111"/>
      <c r="H3" s="105"/>
      <c r="I3" s="106"/>
      <c r="J3" s="106"/>
      <c r="K3" s="106"/>
      <c r="L3" s="106"/>
      <c r="M3" s="107"/>
      <c r="N3" s="91" t="s">
        <v>19</v>
      </c>
    </row>
    <row r="4" spans="1:17">
      <c r="A4" s="27"/>
      <c r="B4" s="94"/>
      <c r="C4" s="95"/>
      <c r="D4" s="96"/>
      <c r="E4" s="54" t="s">
        <v>21</v>
      </c>
      <c r="F4" s="114">
        <v>1</v>
      </c>
      <c r="G4" s="114"/>
      <c r="H4" s="112" t="str">
        <f>IF(F4=1, "Confirm PO recept", IF(F4=2, "Confirm delivery time", "End"))</f>
        <v>Confirm PO recept</v>
      </c>
      <c r="I4" s="112"/>
      <c r="J4" s="112"/>
      <c r="K4" s="112"/>
      <c r="L4" s="112"/>
      <c r="M4" s="113"/>
      <c r="N4" s="91"/>
    </row>
    <row r="5" spans="1:17" s="29" customFormat="1" ht="29.1" customHeight="1">
      <c r="A5" s="52" t="s">
        <v>24</v>
      </c>
      <c r="B5" s="53" t="s">
        <v>35</v>
      </c>
      <c r="C5" s="52" t="s">
        <v>36</v>
      </c>
      <c r="D5" s="52" t="s">
        <v>37</v>
      </c>
      <c r="E5" s="52" t="s">
        <v>38</v>
      </c>
      <c r="F5" s="52" t="s">
        <v>2</v>
      </c>
      <c r="G5" s="52" t="s">
        <v>1</v>
      </c>
      <c r="H5" s="52" t="s">
        <v>0</v>
      </c>
      <c r="I5" s="52" t="s">
        <v>12</v>
      </c>
      <c r="J5" s="52" t="s">
        <v>13</v>
      </c>
      <c r="K5" s="52" t="s">
        <v>14</v>
      </c>
      <c r="L5" s="52" t="s">
        <v>22</v>
      </c>
      <c r="M5" s="52" t="s">
        <v>23</v>
      </c>
      <c r="N5" s="30" t="s">
        <v>20</v>
      </c>
    </row>
    <row r="6" spans="1:17" ht="15" customHeight="1">
      <c r="A6" s="34"/>
      <c r="B6" s="88"/>
      <c r="C6" s="35" t="str">
        <f>IF(ISBLANK($B6),"",VLOOKUP($B6,Librairie!$B$2:$J$15,7,FALSE))</f>
        <v/>
      </c>
      <c r="D6" s="35" t="str">
        <f>IF(ISBLANK($B6),"",VLOOKUP($B6,Librairie!$B$3:$J$15,8,FALSE))</f>
        <v/>
      </c>
      <c r="E6" s="89" t="str">
        <f>IF(ISBLANK($B6),"",VLOOKUP($B6,Librairie!$B$2:$L$15,10,FALSE))</f>
        <v/>
      </c>
      <c r="F6" s="45"/>
      <c r="G6" s="37"/>
      <c r="H6" s="35"/>
      <c r="I6" s="36"/>
      <c r="J6" s="38"/>
      <c r="K6" s="70"/>
      <c r="L6" s="69"/>
      <c r="M6" s="70" t="str">
        <f>IF(ISBLANK($I6),"",SUM($I6-42))</f>
        <v/>
      </c>
    </row>
    <row r="7" spans="1:17">
      <c r="A7" s="40"/>
      <c r="B7" s="41"/>
      <c r="C7" s="41"/>
      <c r="D7" s="41"/>
      <c r="E7" s="39"/>
      <c r="F7" s="50"/>
      <c r="G7" s="43"/>
      <c r="H7" s="44"/>
      <c r="I7" s="42"/>
      <c r="J7" s="51"/>
      <c r="K7" s="42"/>
      <c r="L7" s="44"/>
      <c r="M7" s="42"/>
      <c r="N7" s="25"/>
    </row>
    <row r="8" spans="1:17">
      <c r="A8" s="40"/>
      <c r="B8" s="41"/>
      <c r="C8" s="41"/>
      <c r="D8" s="41"/>
      <c r="E8" s="39"/>
      <c r="F8" s="50"/>
      <c r="G8" s="43"/>
      <c r="H8" s="44"/>
      <c r="I8" s="42"/>
      <c r="J8" s="51"/>
      <c r="K8" s="42"/>
      <c r="L8" s="44"/>
      <c r="M8" s="42"/>
      <c r="N8" s="25"/>
    </row>
    <row r="9" spans="1:17">
      <c r="A9" s="40"/>
      <c r="B9" s="41"/>
      <c r="C9" s="41"/>
      <c r="D9" s="41"/>
      <c r="E9" s="39"/>
      <c r="F9" s="50"/>
      <c r="G9" s="43"/>
      <c r="H9" s="44"/>
      <c r="I9" s="42"/>
      <c r="J9" s="51"/>
      <c r="K9" s="42"/>
      <c r="L9" s="44"/>
      <c r="M9" s="42"/>
      <c r="N9" s="25"/>
    </row>
    <row r="10" spans="1:17">
      <c r="A10" s="40"/>
      <c r="B10" s="41"/>
      <c r="C10" s="41"/>
      <c r="D10" s="41"/>
      <c r="E10" s="39"/>
      <c r="F10" s="50"/>
      <c r="G10" s="43"/>
      <c r="H10" s="44"/>
      <c r="I10" s="42"/>
      <c r="J10" s="51"/>
      <c r="K10" s="42"/>
      <c r="L10" s="44"/>
      <c r="M10" s="42"/>
      <c r="N10" s="25"/>
    </row>
    <row r="11" spans="1:17">
      <c r="A11" s="40"/>
      <c r="B11" s="41"/>
      <c r="C11" s="41"/>
      <c r="D11" s="41"/>
      <c r="E11" s="39"/>
      <c r="F11" s="50"/>
      <c r="G11" s="43"/>
      <c r="H11" s="44"/>
      <c r="I11" s="42"/>
      <c r="J11" s="51"/>
      <c r="K11" s="42"/>
      <c r="L11" s="44"/>
      <c r="M11" s="42"/>
      <c r="N11" s="25"/>
    </row>
    <row r="12" spans="1:17">
      <c r="A12" s="40"/>
      <c r="B12" s="41"/>
      <c r="C12" s="41"/>
      <c r="D12" s="41"/>
      <c r="E12" s="39"/>
      <c r="F12" s="50"/>
      <c r="G12" s="43"/>
      <c r="H12" s="44"/>
      <c r="I12" s="42"/>
      <c r="J12" s="51"/>
      <c r="K12" s="42"/>
      <c r="L12" s="44"/>
      <c r="M12" s="42"/>
      <c r="N12" s="25"/>
    </row>
    <row r="13" spans="1:17">
      <c r="A13" s="40"/>
      <c r="B13" s="41"/>
      <c r="C13" s="41"/>
      <c r="D13" s="41"/>
      <c r="E13" s="39"/>
      <c r="F13" s="50"/>
      <c r="G13" s="43"/>
      <c r="H13" s="44"/>
      <c r="I13" s="42"/>
      <c r="J13" s="51"/>
      <c r="K13" s="42"/>
      <c r="L13" s="44"/>
      <c r="M13" s="42"/>
      <c r="N13" s="25"/>
    </row>
    <row r="14" spans="1:17">
      <c r="A14" s="40"/>
      <c r="B14" s="41"/>
      <c r="C14" s="41"/>
      <c r="D14" s="41"/>
      <c r="E14" s="39"/>
      <c r="F14" s="50"/>
      <c r="G14" s="43"/>
      <c r="H14" s="44"/>
      <c r="I14" s="42"/>
      <c r="J14" s="51"/>
      <c r="K14" s="42"/>
      <c r="L14" s="44"/>
      <c r="M14" s="42"/>
      <c r="N14" s="25"/>
    </row>
    <row r="15" spans="1:17">
      <c r="A15" s="40"/>
      <c r="B15" s="41"/>
      <c r="C15" s="41"/>
      <c r="D15" s="41"/>
      <c r="E15" s="39"/>
      <c r="F15" s="50"/>
      <c r="G15" s="43"/>
      <c r="H15" s="44"/>
      <c r="I15" s="42"/>
      <c r="J15" s="51"/>
      <c r="K15" s="42"/>
      <c r="L15" s="44"/>
      <c r="M15" s="42"/>
    </row>
    <row r="16" spans="1:17">
      <c r="A16" s="40"/>
      <c r="B16" s="41"/>
      <c r="C16" s="41"/>
      <c r="D16" s="41"/>
      <c r="E16" s="39"/>
      <c r="F16" s="50"/>
      <c r="G16" s="43"/>
      <c r="H16" s="44"/>
      <c r="I16" s="42"/>
      <c r="J16" s="51"/>
      <c r="K16" s="42"/>
      <c r="L16" s="44"/>
      <c r="M16" s="42"/>
    </row>
    <row r="17" spans="1:13" ht="15" customHeight="1">
      <c r="A17" s="40"/>
      <c r="B17" s="41"/>
      <c r="C17" s="41"/>
      <c r="D17" s="41"/>
      <c r="E17" s="39"/>
      <c r="F17" s="50"/>
      <c r="G17" s="43"/>
      <c r="H17" s="44"/>
      <c r="I17" s="42"/>
      <c r="J17" s="51"/>
      <c r="K17" s="42"/>
      <c r="L17" s="44"/>
      <c r="M17" s="42"/>
    </row>
    <row r="18" spans="1:13" ht="15" customHeight="1">
      <c r="A18" s="40"/>
      <c r="B18" s="41"/>
      <c r="C18" s="41"/>
      <c r="D18" s="41"/>
      <c r="E18" s="39"/>
      <c r="F18" s="50"/>
      <c r="G18" s="43"/>
      <c r="H18" s="44"/>
      <c r="I18" s="42"/>
      <c r="J18" s="51"/>
      <c r="K18" s="42"/>
      <c r="L18" s="44"/>
      <c r="M18" s="42"/>
    </row>
    <row r="19" spans="1:13">
      <c r="A19" s="40"/>
      <c r="B19" s="41"/>
      <c r="C19" s="41"/>
      <c r="D19" s="41"/>
      <c r="E19" s="39"/>
      <c r="F19" s="50"/>
      <c r="G19" s="43"/>
      <c r="H19" s="44"/>
      <c r="I19" s="42"/>
      <c r="J19" s="51"/>
      <c r="K19" s="42"/>
      <c r="L19" s="44"/>
      <c r="M19" s="42"/>
    </row>
    <row r="20" spans="1:13">
      <c r="A20" s="40"/>
      <c r="B20" s="41"/>
      <c r="C20" s="41"/>
      <c r="D20" s="41"/>
      <c r="E20" s="39"/>
      <c r="F20" s="50"/>
      <c r="G20" s="43"/>
      <c r="H20" s="44"/>
      <c r="I20" s="42"/>
      <c r="J20" s="51"/>
      <c r="K20" s="42"/>
      <c r="L20" s="44"/>
      <c r="M20" s="42"/>
    </row>
    <row r="21" spans="1:13">
      <c r="A21" s="40"/>
      <c r="B21" s="41"/>
      <c r="C21" s="41"/>
      <c r="D21" s="41"/>
      <c r="E21" s="39"/>
      <c r="F21" s="50"/>
      <c r="G21" s="43"/>
      <c r="H21" s="44"/>
      <c r="I21" s="42"/>
      <c r="J21" s="51"/>
      <c r="K21" s="42"/>
      <c r="L21" s="44"/>
      <c r="M21" s="42"/>
    </row>
    <row r="22" spans="1:13">
      <c r="A22" s="40"/>
      <c r="B22" s="41"/>
      <c r="C22" s="41"/>
      <c r="D22" s="41"/>
      <c r="E22" s="39"/>
      <c r="F22" s="50"/>
      <c r="G22" s="43"/>
      <c r="H22" s="44"/>
      <c r="I22" s="42"/>
      <c r="J22" s="51"/>
      <c r="K22" s="42"/>
      <c r="L22" s="44"/>
      <c r="M22" s="42"/>
    </row>
    <row r="23" spans="1:13">
      <c r="A23" s="40"/>
      <c r="B23" s="41"/>
      <c r="C23" s="41"/>
      <c r="D23" s="41"/>
      <c r="E23" s="39"/>
      <c r="F23" s="50"/>
      <c r="G23" s="43"/>
      <c r="H23" s="44"/>
      <c r="I23" s="42"/>
      <c r="J23" s="51"/>
      <c r="K23" s="42"/>
      <c r="L23" s="44"/>
      <c r="M23" s="42"/>
    </row>
    <row r="24" spans="1:13">
      <c r="A24" s="40"/>
      <c r="B24" s="41"/>
      <c r="C24" s="41"/>
      <c r="D24" s="41"/>
      <c r="E24" s="39"/>
      <c r="F24" s="50"/>
      <c r="G24" s="43"/>
      <c r="H24" s="44"/>
      <c r="I24" s="42"/>
      <c r="J24" s="51"/>
      <c r="K24" s="42"/>
      <c r="L24" s="44"/>
      <c r="M24" s="42"/>
    </row>
    <row r="25" spans="1:13">
      <c r="A25" s="40"/>
      <c r="B25" s="41"/>
      <c r="C25" s="41"/>
      <c r="D25" s="41"/>
      <c r="E25" s="39"/>
      <c r="F25" s="50"/>
      <c r="G25" s="43"/>
      <c r="H25" s="44"/>
      <c r="I25" s="42"/>
      <c r="J25" s="51"/>
      <c r="K25" s="42"/>
      <c r="L25" s="44"/>
      <c r="M25" s="42"/>
    </row>
    <row r="26" spans="1:13">
      <c r="A26" s="40"/>
      <c r="B26" s="41"/>
      <c r="C26" s="41"/>
      <c r="D26" s="41"/>
      <c r="E26" s="39"/>
      <c r="F26" s="50"/>
      <c r="G26" s="43"/>
      <c r="H26" s="44"/>
      <c r="I26" s="42"/>
      <c r="J26" s="51"/>
      <c r="K26" s="42"/>
      <c r="L26" s="44"/>
      <c r="M26" s="42"/>
    </row>
    <row r="27" spans="1:13">
      <c r="A27" s="40"/>
      <c r="B27" s="41"/>
      <c r="C27" s="41"/>
      <c r="D27" s="41"/>
      <c r="E27" s="39"/>
      <c r="F27" s="50"/>
      <c r="G27" s="43"/>
      <c r="H27" s="44"/>
      <c r="I27" s="42"/>
      <c r="J27" s="51"/>
      <c r="K27" s="42"/>
      <c r="L27" s="44"/>
      <c r="M27" s="42"/>
    </row>
    <row r="28" spans="1:13">
      <c r="A28" s="40"/>
      <c r="B28" s="41"/>
      <c r="C28" s="41"/>
      <c r="D28" s="41"/>
      <c r="E28" s="39"/>
      <c r="F28" s="50"/>
      <c r="G28" s="43"/>
      <c r="H28" s="44"/>
      <c r="I28" s="42"/>
      <c r="J28" s="51"/>
      <c r="K28" s="42"/>
      <c r="L28" s="44"/>
      <c r="M28" s="42"/>
    </row>
    <row r="29" spans="1:13">
      <c r="A29" s="40"/>
      <c r="B29" s="41"/>
      <c r="C29" s="41"/>
      <c r="D29" s="41"/>
      <c r="E29" s="39"/>
      <c r="F29" s="50"/>
      <c r="G29" s="43"/>
      <c r="H29" s="44"/>
      <c r="I29" s="42"/>
      <c r="J29" s="51"/>
      <c r="K29" s="42"/>
      <c r="L29" s="44"/>
      <c r="M29" s="42"/>
    </row>
    <row r="30" spans="1:13">
      <c r="A30" s="40"/>
      <c r="B30" s="41"/>
      <c r="C30" s="41"/>
      <c r="D30" s="41"/>
      <c r="E30" s="39"/>
      <c r="F30" s="50"/>
      <c r="G30" s="43"/>
      <c r="H30" s="44"/>
      <c r="I30" s="42"/>
      <c r="J30" s="51"/>
      <c r="K30" s="42"/>
      <c r="L30" s="44"/>
      <c r="M30" s="42"/>
    </row>
    <row r="31" spans="1:13">
      <c r="A31" s="40"/>
      <c r="B31" s="41"/>
      <c r="C31" s="41"/>
      <c r="D31" s="41"/>
      <c r="E31" s="39"/>
      <c r="F31" s="50"/>
      <c r="G31" s="43"/>
      <c r="H31" s="44"/>
      <c r="I31" s="42"/>
      <c r="J31" s="51"/>
      <c r="K31" s="42"/>
      <c r="L31" s="44"/>
      <c r="M31" s="42"/>
    </row>
    <row r="32" spans="1:13">
      <c r="A32" s="40"/>
      <c r="B32" s="41"/>
      <c r="C32" s="41"/>
      <c r="D32" s="41"/>
      <c r="E32" s="39"/>
      <c r="F32" s="50"/>
      <c r="G32" s="43"/>
      <c r="H32" s="44"/>
      <c r="I32" s="42"/>
      <c r="J32" s="51"/>
      <c r="K32" s="42"/>
      <c r="L32" s="44"/>
      <c r="M32" s="42"/>
    </row>
    <row r="33" spans="1:13">
      <c r="A33" s="40"/>
      <c r="B33" s="41"/>
      <c r="C33" s="41"/>
      <c r="D33" s="41"/>
      <c r="E33" s="39"/>
      <c r="F33" s="50"/>
      <c r="G33" s="43"/>
      <c r="H33" s="44"/>
      <c r="I33" s="42"/>
      <c r="J33" s="51"/>
      <c r="K33" s="42"/>
      <c r="L33" s="44"/>
      <c r="M33" s="42"/>
    </row>
    <row r="34" spans="1:13">
      <c r="A34" s="31"/>
      <c r="B34" s="19"/>
      <c r="C34" s="20"/>
      <c r="D34" s="20"/>
      <c r="E34" s="32"/>
      <c r="F34" s="24"/>
      <c r="G34" s="26"/>
      <c r="H34" s="22"/>
      <c r="I34" s="23"/>
      <c r="J34" s="33"/>
      <c r="K34" s="23"/>
      <c r="L34" s="23"/>
      <c r="M34" s="21"/>
    </row>
    <row r="35" spans="1:13">
      <c r="A35" s="28"/>
      <c r="B35" s="19"/>
      <c r="C35" s="20"/>
      <c r="D35" s="20"/>
      <c r="E35" s="16"/>
      <c r="F35" s="24"/>
      <c r="G35" s="26"/>
      <c r="H35" s="22"/>
      <c r="I35" s="23"/>
      <c r="J35" s="20"/>
      <c r="K35" s="23"/>
      <c r="L35" s="23"/>
      <c r="M35" s="24"/>
    </row>
    <row r="36" spans="1:13">
      <c r="A36" s="28"/>
      <c r="B36" s="19"/>
      <c r="C36" s="20"/>
      <c r="D36" s="20"/>
      <c r="E36" s="16"/>
      <c r="F36" s="24"/>
      <c r="G36" s="26"/>
      <c r="H36" s="22"/>
      <c r="I36" s="23"/>
      <c r="J36" s="20"/>
      <c r="K36" s="23"/>
      <c r="L36" s="23"/>
      <c r="M36" s="24"/>
    </row>
    <row r="37" spans="1:13">
      <c r="A37" s="28"/>
      <c r="B37" s="19"/>
      <c r="C37" s="20"/>
      <c r="D37" s="20"/>
      <c r="E37" s="16"/>
      <c r="F37" s="24"/>
      <c r="G37" s="26"/>
      <c r="H37" s="22"/>
      <c r="I37" s="23"/>
      <c r="J37" s="20"/>
      <c r="K37" s="23"/>
      <c r="L37" s="23"/>
      <c r="M37" s="24"/>
    </row>
    <row r="38" spans="1:13">
      <c r="A38" s="28"/>
      <c r="B38" s="19"/>
      <c r="C38" s="20"/>
      <c r="D38" s="20"/>
      <c r="E38" s="16"/>
      <c r="F38" s="24"/>
      <c r="G38" s="26"/>
      <c r="H38" s="22"/>
      <c r="I38" s="23"/>
      <c r="J38" s="20"/>
      <c r="K38" s="23"/>
      <c r="L38" s="23"/>
      <c r="M38" s="24"/>
    </row>
    <row r="39" spans="1:13">
      <c r="A39" s="28"/>
      <c r="B39" s="19"/>
      <c r="C39" s="20"/>
      <c r="D39" s="20"/>
      <c r="E39" s="16"/>
      <c r="F39" s="24"/>
      <c r="G39" s="26"/>
      <c r="H39" s="22"/>
      <c r="I39" s="23"/>
      <c r="J39" s="20"/>
      <c r="K39" s="23"/>
      <c r="L39" s="23"/>
      <c r="M39" s="24"/>
    </row>
    <row r="40" spans="1:13">
      <c r="A40" s="25"/>
      <c r="B40" s="19"/>
      <c r="C40" s="20"/>
      <c r="D40" s="20"/>
      <c r="E40" s="16"/>
      <c r="F40" s="24"/>
      <c r="G40" s="26"/>
      <c r="H40" s="22"/>
      <c r="I40" s="23"/>
      <c r="J40" s="20"/>
      <c r="K40" s="23"/>
      <c r="L40" s="23"/>
      <c r="M40" s="24"/>
    </row>
    <row r="41" spans="1:13">
      <c r="A41" s="25"/>
      <c r="B41" s="19"/>
      <c r="C41" s="20"/>
      <c r="D41" s="20"/>
      <c r="E41" s="16"/>
      <c r="F41" s="24"/>
      <c r="G41" s="26"/>
      <c r="H41" s="22"/>
      <c r="I41" s="23"/>
      <c r="J41" s="20"/>
      <c r="K41" s="23"/>
      <c r="L41" s="23"/>
      <c r="M41" s="24"/>
    </row>
    <row r="42" spans="1:13">
      <c r="B42" s="17"/>
      <c r="C42" s="11"/>
      <c r="D42" s="11"/>
      <c r="E42" s="18"/>
      <c r="G42" s="2"/>
      <c r="H42" s="5"/>
      <c r="J42" s="11"/>
      <c r="M42" s="1"/>
    </row>
    <row r="43" spans="1:13">
      <c r="B43" s="17"/>
      <c r="C43" s="11"/>
      <c r="D43" s="11"/>
      <c r="E43" s="18"/>
      <c r="G43" s="2"/>
      <c r="H43" s="5"/>
      <c r="J43" s="11"/>
      <c r="M43" s="1"/>
    </row>
    <row r="44" spans="1:13">
      <c r="B44" s="17"/>
      <c r="C44" s="11"/>
      <c r="D44" s="11"/>
      <c r="E44" s="18"/>
      <c r="G44" s="2"/>
      <c r="H44" s="5"/>
      <c r="J44" s="11"/>
      <c r="M44" s="1"/>
    </row>
    <row r="45" spans="1:13">
      <c r="B45" s="17"/>
      <c r="C45" s="11"/>
      <c r="D45" s="11"/>
      <c r="E45" s="18"/>
      <c r="G45" s="2"/>
      <c r="H45" s="5"/>
      <c r="J45" s="11"/>
      <c r="M45" s="1"/>
    </row>
    <row r="46" spans="1:13">
      <c r="B46" s="17"/>
      <c r="C46" s="11"/>
      <c r="D46" s="11"/>
      <c r="E46" s="18"/>
      <c r="G46" s="2"/>
      <c r="H46" s="5"/>
      <c r="J46" s="11"/>
      <c r="M46" s="1"/>
    </row>
    <row r="47" spans="1:13">
      <c r="B47" s="17"/>
      <c r="C47" s="11"/>
      <c r="D47" s="11"/>
      <c r="E47" s="18"/>
      <c r="G47" s="2"/>
      <c r="H47" s="5"/>
      <c r="J47" s="11"/>
      <c r="M47" s="1"/>
    </row>
    <row r="48" spans="1:13">
      <c r="B48" s="17"/>
      <c r="C48" s="11"/>
      <c r="D48" s="11"/>
      <c r="E48" s="18"/>
      <c r="G48" s="2"/>
      <c r="H48" s="5"/>
      <c r="J48" s="11"/>
      <c r="M48" s="1"/>
    </row>
    <row r="49" spans="2:13">
      <c r="B49" s="17"/>
      <c r="C49" s="11"/>
      <c r="D49" s="11"/>
      <c r="E49" s="18"/>
      <c r="G49" s="2"/>
      <c r="H49" s="5"/>
      <c r="J49" s="11"/>
      <c r="M49" s="1"/>
    </row>
    <row r="50" spans="2:13">
      <c r="B50" s="17"/>
      <c r="C50" s="11"/>
      <c r="D50" s="11"/>
      <c r="E50" s="18"/>
      <c r="G50" s="2"/>
      <c r="H50" s="5"/>
      <c r="J50" s="11"/>
      <c r="M50" s="1"/>
    </row>
    <row r="51" spans="2:13">
      <c r="B51" s="17"/>
      <c r="C51" s="11"/>
      <c r="D51" s="11"/>
      <c r="E51" s="18"/>
      <c r="G51" s="2"/>
      <c r="H51" s="5"/>
      <c r="J51" s="11"/>
      <c r="M51" s="1"/>
    </row>
    <row r="52" spans="2:13">
      <c r="B52" s="17"/>
      <c r="C52" s="11"/>
      <c r="D52" s="11"/>
      <c r="E52" s="18"/>
      <c r="G52" s="2"/>
      <c r="H52" s="5"/>
      <c r="J52" s="11"/>
      <c r="M52" s="1"/>
    </row>
    <row r="53" spans="2:13">
      <c r="B53" s="14"/>
      <c r="C53" s="10"/>
      <c r="D53" s="10"/>
      <c r="E53" s="16"/>
      <c r="F53" s="15"/>
      <c r="G53" s="4"/>
      <c r="H53" s="6"/>
      <c r="I53" s="3"/>
      <c r="J53" s="10"/>
      <c r="K53" s="3"/>
      <c r="L53" s="3"/>
      <c r="M53" s="15"/>
    </row>
    <row r="54" spans="2:13">
      <c r="B54" s="14"/>
      <c r="C54" s="10"/>
      <c r="D54" s="10"/>
      <c r="E54" s="16"/>
      <c r="F54" s="15"/>
      <c r="G54" s="4"/>
      <c r="H54" s="6"/>
      <c r="I54" s="3"/>
      <c r="J54" s="10"/>
      <c r="K54" s="3"/>
      <c r="L54" s="3"/>
      <c r="M54" s="15"/>
    </row>
  </sheetData>
  <sheetProtection formatCells="0" formatColumns="0"/>
  <mergeCells count="12">
    <mergeCell ref="Q1:Q2"/>
    <mergeCell ref="N1:N2"/>
    <mergeCell ref="B3:C3"/>
    <mergeCell ref="N3:N4"/>
    <mergeCell ref="B4:D4"/>
    <mergeCell ref="D1:D2"/>
    <mergeCell ref="H1:M3"/>
    <mergeCell ref="F1:G1"/>
    <mergeCell ref="F2:G2"/>
    <mergeCell ref="F3:G3"/>
    <mergeCell ref="H4:M4"/>
    <mergeCell ref="F4:G4"/>
  </mergeCells>
  <dataValidations count="1">
    <dataValidation type="list" allowBlank="1" showInputMessage="1" showErrorMessage="1" sqref="F4">
      <formula1>"1,2,3"</formula1>
    </dataValidation>
  </dataValidations>
  <printOptions horizontalCentered="1" verticalCentered="1"/>
  <pageMargins left="3.937007874015748E-2" right="3.937007874015748E-2" top="0.55118110236220474" bottom="0.55118110236220474" header="0.31496062992125984" footer="0.31496062992125984"/>
  <pageSetup paperSize="9" orientation="landscape" horizontalDpi="0" verticalDpi="0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0099FF"/>
  </sheetPr>
  <dimension ref="A1:Q55"/>
  <sheetViews>
    <sheetView showGridLines="0" showZeros="0" tabSelected="1" workbookViewId="0">
      <pane ySplit="5" topLeftCell="A6" activePane="bottomLeft" state="frozen"/>
      <selection pane="bottomLeft" activeCell="D23" sqref="D23"/>
    </sheetView>
  </sheetViews>
  <sheetFormatPr baseColWidth="10" defaultRowHeight="15"/>
  <cols>
    <col min="1" max="1" width="3.85546875" customWidth="1"/>
    <col min="2" max="2" width="11.5703125" customWidth="1"/>
    <col min="3" max="3" width="15" customWidth="1"/>
    <col min="4" max="4" width="26.42578125" customWidth="1"/>
    <col min="5" max="5" width="14.85546875" customWidth="1"/>
    <col min="6" max="6" width="14.42578125" style="1" customWidth="1"/>
    <col min="7" max="7" width="4.85546875" customWidth="1"/>
    <col min="8" max="8" width="5.42578125" customWidth="1"/>
    <col min="9" max="9" width="11" customWidth="1"/>
    <col min="10" max="10" width="11.5703125" style="1" customWidth="1"/>
    <col min="11" max="11" width="11.7109375" customWidth="1"/>
    <col min="12" max="12" width="9.85546875" customWidth="1"/>
    <col min="13" max="13" width="11.140625" customWidth="1"/>
    <col min="14" max="14" width="5" customWidth="1"/>
    <col min="16" max="16" width="7.7109375" customWidth="1"/>
    <col min="17" max="17" width="4.28515625" customWidth="1"/>
  </cols>
  <sheetData>
    <row r="1" spans="1:17">
      <c r="A1" s="3"/>
      <c r="B1" s="46" t="s">
        <v>17</v>
      </c>
      <c r="C1" s="55" t="str">
        <f ca="1">MID(CELL("filename",B1),FIND("]",CELL("filename",B1))+1,32)</f>
        <v>N°123</v>
      </c>
      <c r="D1" s="97"/>
      <c r="E1" s="67" t="s">
        <v>26</v>
      </c>
      <c r="F1" s="108"/>
      <c r="G1" s="109"/>
      <c r="H1" s="99"/>
      <c r="I1" s="100"/>
      <c r="J1" s="100"/>
      <c r="K1" s="100"/>
      <c r="L1" s="100"/>
      <c r="M1" s="101"/>
      <c r="N1" s="91" t="s">
        <v>18</v>
      </c>
      <c r="Q1" s="90"/>
    </row>
    <row r="2" spans="1:17">
      <c r="A2" s="3"/>
      <c r="B2" s="47" t="s">
        <v>16</v>
      </c>
      <c r="C2" s="48"/>
      <c r="D2" s="98"/>
      <c r="E2" s="68" t="s">
        <v>15</v>
      </c>
      <c r="F2" s="110"/>
      <c r="G2" s="111"/>
      <c r="H2" s="102"/>
      <c r="I2" s="103"/>
      <c r="J2" s="103"/>
      <c r="K2" s="103"/>
      <c r="L2" s="103"/>
      <c r="M2" s="104"/>
      <c r="N2" s="91"/>
      <c r="Q2" s="90"/>
    </row>
    <row r="3" spans="1:17" ht="15" customHeight="1">
      <c r="A3" s="3"/>
      <c r="B3" s="92" t="s">
        <v>16</v>
      </c>
      <c r="C3" s="93"/>
      <c r="D3" s="49"/>
      <c r="E3" s="68" t="s">
        <v>39</v>
      </c>
      <c r="F3" s="110"/>
      <c r="G3" s="111"/>
      <c r="H3" s="105"/>
      <c r="I3" s="106"/>
      <c r="J3" s="106"/>
      <c r="K3" s="106"/>
      <c r="L3" s="106"/>
      <c r="M3" s="107"/>
      <c r="N3" s="91"/>
    </row>
    <row r="4" spans="1:17">
      <c r="A4" s="27"/>
      <c r="B4" s="94"/>
      <c r="C4" s="95"/>
      <c r="D4" s="96"/>
      <c r="E4" s="54" t="s">
        <v>21</v>
      </c>
      <c r="F4" s="114">
        <v>1</v>
      </c>
      <c r="G4" s="114"/>
      <c r="H4" s="112" t="str">
        <f>IF(F4=1, "Confirm PO recept", IF(F4=2, "Confirm delivery time", "End"))</f>
        <v>Confirm PO recept</v>
      </c>
      <c r="I4" s="112"/>
      <c r="J4" s="112"/>
      <c r="K4" s="112"/>
      <c r="L4" s="112"/>
      <c r="M4" s="113"/>
      <c r="N4" s="91"/>
    </row>
    <row r="5" spans="1:17" s="29" customFormat="1" ht="29.1" customHeight="1">
      <c r="A5" s="52" t="s">
        <v>24</v>
      </c>
      <c r="B5" s="53" t="s">
        <v>35</v>
      </c>
      <c r="C5" s="52" t="s">
        <v>36</v>
      </c>
      <c r="D5" s="52" t="s">
        <v>37</v>
      </c>
      <c r="E5" s="52" t="s">
        <v>38</v>
      </c>
      <c r="F5" s="52" t="s">
        <v>2</v>
      </c>
      <c r="G5" s="52" t="s">
        <v>1</v>
      </c>
      <c r="H5" s="52" t="s">
        <v>0</v>
      </c>
      <c r="I5" s="52" t="s">
        <v>12</v>
      </c>
      <c r="J5" s="52" t="s">
        <v>13</v>
      </c>
      <c r="K5" s="52" t="s">
        <v>14</v>
      </c>
      <c r="L5" s="52" t="s">
        <v>22</v>
      </c>
      <c r="M5" s="52" t="s">
        <v>23</v>
      </c>
      <c r="N5" s="30"/>
    </row>
    <row r="6" spans="1:17" ht="15" customHeight="1">
      <c r="A6" s="34">
        <v>1</v>
      </c>
      <c r="B6" s="88">
        <v>1</v>
      </c>
      <c r="C6" s="35">
        <f>IF(ISBLANK($B6),"",VLOOKUP($B6,Librairie!$B$2:$J$15,7,FALSE))</f>
        <v>123</v>
      </c>
      <c r="D6" s="35" t="str">
        <f>IF(ISBLANK($B6),"",VLOOKUP($B6,Librairie!$B$3:$J$15,8,FALSE))</f>
        <v>bip</v>
      </c>
      <c r="E6" s="89" t="str">
        <f>IF(ISBLANK($B6),"",VLOOKUP($B6,Librairie!$B$2:$L$15,10,FALSE))</f>
        <v>-</v>
      </c>
      <c r="F6" s="45">
        <v>41985</v>
      </c>
      <c r="G6" s="37">
        <v>1</v>
      </c>
      <c r="H6" s="35">
        <v>100</v>
      </c>
      <c r="I6" s="36">
        <v>42037</v>
      </c>
      <c r="J6" s="38"/>
      <c r="K6" s="70"/>
      <c r="L6" s="69"/>
      <c r="M6" s="70">
        <f t="shared" ref="M6" si="0">IF(ISBLANK($I6),"",SUM($I6-42))</f>
        <v>41995</v>
      </c>
    </row>
    <row r="7" spans="1:17">
      <c r="A7" s="34">
        <v>2</v>
      </c>
      <c r="B7" s="88">
        <v>2</v>
      </c>
      <c r="C7" s="35">
        <f>IF(ISBLANK($B7),"",VLOOKUP($B7,Librairie!$B$2:$J$15,7,FALSE))</f>
        <v>456</v>
      </c>
      <c r="D7" s="35" t="str">
        <f>IF(ISBLANK($B7),"",VLOOKUP($B7,Librairie!$B$3:$J$15,8,FALSE))</f>
        <v>bip -2</v>
      </c>
      <c r="E7" s="89" t="str">
        <f>IF(ISBLANK($B7),"",VLOOKUP($B7,Librairie!$B$2:$L$15,10,FALSE))</f>
        <v>-</v>
      </c>
      <c r="F7" s="45">
        <v>41985</v>
      </c>
      <c r="G7" s="37">
        <v>2</v>
      </c>
      <c r="H7" s="35">
        <v>50</v>
      </c>
      <c r="I7" s="36">
        <v>42037</v>
      </c>
      <c r="J7" s="38"/>
      <c r="K7" s="70"/>
      <c r="L7" s="69"/>
      <c r="M7" s="70">
        <f>IF(ISBLANK($I7),"",SUM($I7-42))</f>
        <v>41995</v>
      </c>
      <c r="N7" s="25"/>
    </row>
    <row r="8" spans="1:17">
      <c r="A8" s="34">
        <v>3</v>
      </c>
      <c r="B8" s="88">
        <v>3</v>
      </c>
      <c r="C8" s="35">
        <f>IF(ISBLANK($B8),"",VLOOKUP($B8,Librairie!$B$2:$J$15,7,FALSE))</f>
        <v>457</v>
      </c>
      <c r="D8" s="35" t="str">
        <f>IF(ISBLANK($B8),"",VLOOKUP($B8,Librairie!$B$3:$J$15,8,FALSE))</f>
        <v>bip -3</v>
      </c>
      <c r="E8" s="89">
        <f>IF(ISBLANK($B8),"",VLOOKUP($B8,Librairie!$B$2:$L$15,10,FALSE))</f>
        <v>0</v>
      </c>
      <c r="F8" s="45">
        <v>41986</v>
      </c>
      <c r="G8" s="37">
        <v>3</v>
      </c>
      <c r="H8" s="35">
        <v>50</v>
      </c>
      <c r="I8" s="36">
        <v>42037</v>
      </c>
      <c r="J8" s="38"/>
      <c r="K8" s="70"/>
      <c r="L8" s="69"/>
      <c r="M8" s="70">
        <f t="shared" ref="M8:M15" si="1">IF(ISBLANK($I8),"",SUM($I8-42))</f>
        <v>41995</v>
      </c>
      <c r="N8" s="25"/>
    </row>
    <row r="9" spans="1:17">
      <c r="A9" s="34">
        <v>4</v>
      </c>
      <c r="B9" s="88">
        <v>4</v>
      </c>
      <c r="C9" s="35">
        <f>IF(ISBLANK($B9),"",VLOOKUP($B9,Librairie!$B$2:$J$15,7,FALSE))</f>
        <v>458</v>
      </c>
      <c r="D9" s="35" t="str">
        <f>IF(ISBLANK($B9),"",VLOOKUP($B9,Librairie!$B$3:$J$15,8,FALSE))</f>
        <v>bip -4</v>
      </c>
      <c r="E9" s="89">
        <f>IF(ISBLANK($B9),"",VLOOKUP($B9,Librairie!$B$2:$L$15,10,FALSE))</f>
        <v>0</v>
      </c>
      <c r="F9" s="45">
        <v>41987</v>
      </c>
      <c r="G9" s="37">
        <v>4</v>
      </c>
      <c r="H9" s="35">
        <v>500</v>
      </c>
      <c r="I9" s="36">
        <v>42037</v>
      </c>
      <c r="J9" s="38"/>
      <c r="K9" s="70"/>
      <c r="L9" s="69"/>
      <c r="M9" s="70">
        <f t="shared" si="1"/>
        <v>41995</v>
      </c>
      <c r="N9" s="25"/>
    </row>
    <row r="10" spans="1:17">
      <c r="A10" s="34">
        <v>5</v>
      </c>
      <c r="B10" s="88">
        <v>5</v>
      </c>
      <c r="C10" s="35">
        <f>IF(ISBLANK($B10),"",VLOOKUP($B10,Librairie!$B$2:$J$15,7,FALSE))</f>
        <v>459</v>
      </c>
      <c r="D10" s="35" t="str">
        <f>IF(ISBLANK($B10),"",VLOOKUP($B10,Librairie!$B$3:$J$15,8,FALSE))</f>
        <v>bip -5</v>
      </c>
      <c r="E10" s="89">
        <f>IF(ISBLANK($B10),"",VLOOKUP($B10,Librairie!$B$2:$L$15,10,FALSE))</f>
        <v>0</v>
      </c>
      <c r="F10" s="45">
        <v>41988</v>
      </c>
      <c r="G10" s="37">
        <v>5</v>
      </c>
      <c r="H10" s="35">
        <v>50</v>
      </c>
      <c r="I10" s="36">
        <v>42037</v>
      </c>
      <c r="J10" s="38"/>
      <c r="K10" s="70"/>
      <c r="L10" s="69"/>
      <c r="M10" s="70">
        <f t="shared" si="1"/>
        <v>41995</v>
      </c>
      <c r="N10" s="25"/>
    </row>
    <row r="11" spans="1:17">
      <c r="A11" s="34">
        <v>6</v>
      </c>
      <c r="B11" s="88">
        <v>6</v>
      </c>
      <c r="C11" s="35">
        <f>IF(ISBLANK($B11),"",VLOOKUP($B11,Librairie!$B$2:$J$15,7,FALSE))</f>
        <v>460</v>
      </c>
      <c r="D11" s="35" t="str">
        <f>IF(ISBLANK($B11),"",VLOOKUP($B11,Librairie!$B$3:$J$15,8,FALSE))</f>
        <v>bip -6</v>
      </c>
      <c r="E11" s="89">
        <f>IF(ISBLANK($B11),"",VLOOKUP($B11,Librairie!$B$2:$L$15,10,FALSE))</f>
        <v>0</v>
      </c>
      <c r="F11" s="45">
        <v>41989</v>
      </c>
      <c r="G11" s="37">
        <v>6</v>
      </c>
      <c r="H11" s="35">
        <v>333</v>
      </c>
      <c r="I11" s="36">
        <v>42037</v>
      </c>
      <c r="J11" s="38"/>
      <c r="K11" s="70"/>
      <c r="L11" s="69"/>
      <c r="M11" s="70">
        <f t="shared" si="1"/>
        <v>41995</v>
      </c>
      <c r="N11" s="25"/>
    </row>
    <row r="12" spans="1:17">
      <c r="A12" s="34">
        <v>7</v>
      </c>
      <c r="B12" s="88">
        <v>7</v>
      </c>
      <c r="C12" s="35">
        <f>IF(ISBLANK($B12),"",VLOOKUP($B12,Librairie!$B$2:$J$15,7,FALSE))</f>
        <v>461</v>
      </c>
      <c r="D12" s="35" t="str">
        <f>IF(ISBLANK($B12),"",VLOOKUP($B12,Librairie!$B$3:$J$15,8,FALSE))</f>
        <v>bip -7</v>
      </c>
      <c r="E12" s="89">
        <f>IF(ISBLANK($B12),"",VLOOKUP($B12,Librairie!$B$2:$L$15,10,FALSE))</f>
        <v>0</v>
      </c>
      <c r="F12" s="45">
        <v>41990</v>
      </c>
      <c r="G12" s="37">
        <v>7</v>
      </c>
      <c r="H12" s="35">
        <v>50</v>
      </c>
      <c r="I12" s="36">
        <v>42037</v>
      </c>
      <c r="J12" s="38"/>
      <c r="K12" s="70"/>
      <c r="L12" s="69"/>
      <c r="M12" s="70">
        <f t="shared" si="1"/>
        <v>41995</v>
      </c>
      <c r="N12" s="25"/>
    </row>
    <row r="13" spans="1:17">
      <c r="A13" s="34">
        <v>8</v>
      </c>
      <c r="B13" s="88">
        <v>8</v>
      </c>
      <c r="C13" s="35">
        <f>IF(ISBLANK($B13),"",VLOOKUP($B13,Librairie!$B$2:$J$15,7,FALSE))</f>
        <v>462</v>
      </c>
      <c r="D13" s="35" t="str">
        <f>IF(ISBLANK($B13),"",VLOOKUP($B13,Librairie!$B$3:$J$15,8,FALSE))</f>
        <v>bip -8</v>
      </c>
      <c r="E13" s="89">
        <f>IF(ISBLANK($B13),"",VLOOKUP($B13,Librairie!$B$2:$L$15,10,FALSE))</f>
        <v>0</v>
      </c>
      <c r="F13" s="45">
        <v>41991</v>
      </c>
      <c r="G13" s="37">
        <v>8</v>
      </c>
      <c r="H13" s="35">
        <v>125</v>
      </c>
      <c r="I13" s="36">
        <v>42037</v>
      </c>
      <c r="J13" s="38"/>
      <c r="K13" s="70"/>
      <c r="L13" s="69"/>
      <c r="M13" s="70">
        <f t="shared" si="1"/>
        <v>41995</v>
      </c>
      <c r="N13" s="25"/>
    </row>
    <row r="14" spans="1:17">
      <c r="A14" s="34">
        <v>9</v>
      </c>
      <c r="B14" s="88">
        <v>9</v>
      </c>
      <c r="C14" s="35">
        <f>IF(ISBLANK($B14),"",VLOOKUP($B14,Librairie!$B$2:$J$15,7,FALSE))</f>
        <v>463</v>
      </c>
      <c r="D14" s="35" t="str">
        <f>IF(ISBLANK($B14),"",VLOOKUP($B14,Librairie!$B$3:$J$15,8,FALSE))</f>
        <v>bip -9</v>
      </c>
      <c r="E14" s="89">
        <f>IF(ISBLANK($B14),"",VLOOKUP($B14,Librairie!$B$2:$L$15,10,FALSE))</f>
        <v>0</v>
      </c>
      <c r="F14" s="45">
        <v>41992</v>
      </c>
      <c r="G14" s="37">
        <v>9</v>
      </c>
      <c r="H14" s="35">
        <v>50</v>
      </c>
      <c r="I14" s="36">
        <v>42037</v>
      </c>
      <c r="J14" s="38"/>
      <c r="K14" s="70"/>
      <c r="L14" s="69"/>
      <c r="M14" s="70">
        <f t="shared" si="1"/>
        <v>41995</v>
      </c>
    </row>
    <row r="15" spans="1:17">
      <c r="A15" s="34">
        <v>10</v>
      </c>
      <c r="B15" s="88">
        <v>10</v>
      </c>
      <c r="C15" s="35">
        <f>IF(ISBLANK($B15),"",VLOOKUP($B15,Librairie!$B$2:$J$15,7,FALSE))</f>
        <v>464</v>
      </c>
      <c r="D15" s="35" t="str">
        <f>IF(ISBLANK($B15),"",VLOOKUP($B15,Librairie!$B$3:$J$15,8,FALSE))</f>
        <v>bip -10</v>
      </c>
      <c r="E15" s="89">
        <f>IF(ISBLANK($B15),"",VLOOKUP($B15,Librairie!$B$2:$L$15,10,FALSE))</f>
        <v>0</v>
      </c>
      <c r="F15" s="45">
        <v>41993</v>
      </c>
      <c r="G15" s="37">
        <v>10</v>
      </c>
      <c r="H15" s="35">
        <v>99</v>
      </c>
      <c r="I15" s="36">
        <v>42037</v>
      </c>
      <c r="J15" s="38"/>
      <c r="K15" s="70"/>
      <c r="L15" s="69"/>
      <c r="M15" s="70">
        <f t="shared" si="1"/>
        <v>41995</v>
      </c>
    </row>
    <row r="16" spans="1:17" ht="15" customHeight="1">
      <c r="A16" s="34">
        <v>11</v>
      </c>
      <c r="B16" s="88">
        <v>11</v>
      </c>
      <c r="C16" s="35">
        <f>IF(ISBLANK($B16),"",VLOOKUP($B16,Librairie!$B$2:$J$15,7,FALSE))</f>
        <v>465</v>
      </c>
      <c r="D16" s="35" t="str">
        <f>IF(ISBLANK($B16),"",VLOOKUP($B16,Librairie!$B$3:$J$15,8,FALSE))</f>
        <v>bip -11</v>
      </c>
      <c r="E16" s="89">
        <f>IF(ISBLANK($B16),"",VLOOKUP($B16,Librairie!$B$2:$L$15,10,FALSE))</f>
        <v>0</v>
      </c>
      <c r="F16" s="45">
        <v>41985</v>
      </c>
      <c r="G16" s="37">
        <v>11</v>
      </c>
      <c r="H16" s="35">
        <v>555</v>
      </c>
      <c r="I16" s="36">
        <v>42037</v>
      </c>
      <c r="J16" s="38"/>
      <c r="K16" s="70"/>
      <c r="L16" s="69"/>
      <c r="M16" s="70">
        <f>IF(ISBLANK($I16),"",SUM($I16-42))</f>
        <v>41995</v>
      </c>
    </row>
    <row r="17" spans="1:13" ht="15" customHeight="1">
      <c r="A17" s="40"/>
      <c r="B17" s="41"/>
      <c r="C17" s="41"/>
      <c r="D17" s="41"/>
      <c r="E17" s="39"/>
      <c r="F17" s="50"/>
      <c r="G17" s="43"/>
      <c r="H17" s="44"/>
      <c r="I17" s="42"/>
      <c r="J17" s="51"/>
      <c r="K17" s="42"/>
      <c r="L17" s="44"/>
      <c r="M17" s="42"/>
    </row>
    <row r="18" spans="1:13">
      <c r="A18" s="40"/>
      <c r="B18" s="41"/>
      <c r="C18" s="41"/>
      <c r="D18" s="41"/>
      <c r="E18" s="39"/>
      <c r="F18" s="50"/>
      <c r="G18" s="43"/>
      <c r="H18" s="44"/>
      <c r="I18" s="42"/>
      <c r="J18" s="51"/>
      <c r="K18" s="42"/>
      <c r="L18" s="44"/>
      <c r="M18" s="42"/>
    </row>
    <row r="19" spans="1:13">
      <c r="A19" s="40"/>
      <c r="B19" s="41"/>
      <c r="C19" s="41"/>
      <c r="D19" s="41"/>
      <c r="E19" s="39"/>
      <c r="F19" s="50"/>
      <c r="G19" s="43"/>
      <c r="H19" s="44"/>
      <c r="I19" s="42"/>
      <c r="J19" s="51"/>
      <c r="K19" s="42"/>
      <c r="L19" s="44"/>
      <c r="M19" s="42"/>
    </row>
    <row r="20" spans="1:13">
      <c r="A20" s="40"/>
      <c r="B20" s="41"/>
      <c r="C20" s="41"/>
      <c r="D20" s="41"/>
      <c r="E20" s="39"/>
      <c r="F20" s="50"/>
      <c r="G20" s="43"/>
      <c r="H20" s="44"/>
      <c r="I20" s="42"/>
      <c r="J20" s="51"/>
      <c r="K20" s="42"/>
      <c r="L20" s="44"/>
      <c r="M20" s="42"/>
    </row>
    <row r="21" spans="1:13">
      <c r="A21" s="40"/>
      <c r="B21" s="41"/>
      <c r="C21" s="41"/>
      <c r="D21" s="41"/>
      <c r="E21" s="39"/>
      <c r="F21" s="50"/>
      <c r="G21" s="43"/>
      <c r="H21" s="44"/>
      <c r="I21" s="42"/>
      <c r="J21" s="51"/>
      <c r="K21" s="42"/>
      <c r="L21" s="44"/>
      <c r="M21" s="42"/>
    </row>
    <row r="22" spans="1:13">
      <c r="A22" s="40"/>
      <c r="B22" s="41"/>
      <c r="C22" s="41"/>
      <c r="D22" s="41"/>
      <c r="E22" s="39"/>
      <c r="F22" s="50"/>
      <c r="G22" s="43"/>
      <c r="H22" s="44"/>
      <c r="I22" s="42"/>
      <c r="J22" s="51"/>
      <c r="K22" s="42"/>
      <c r="L22" s="44"/>
      <c r="M22" s="42"/>
    </row>
    <row r="23" spans="1:13">
      <c r="A23" s="40"/>
      <c r="B23" s="41"/>
      <c r="C23" s="41"/>
      <c r="D23" s="41"/>
      <c r="E23" s="39"/>
      <c r="F23" s="50"/>
      <c r="G23" s="43"/>
      <c r="H23" s="44"/>
      <c r="I23" s="42"/>
      <c r="J23" s="51"/>
      <c r="K23" s="42"/>
      <c r="L23" s="44"/>
      <c r="M23" s="42"/>
    </row>
    <row r="24" spans="1:13">
      <c r="A24" s="40"/>
      <c r="B24" s="41"/>
      <c r="C24" s="41"/>
      <c r="D24" s="41"/>
      <c r="E24" s="39"/>
      <c r="F24" s="50"/>
      <c r="G24" s="43"/>
      <c r="H24" s="44"/>
      <c r="I24" s="42"/>
      <c r="J24" s="51"/>
      <c r="K24" s="42"/>
      <c r="L24" s="44"/>
      <c r="M24" s="42"/>
    </row>
    <row r="25" spans="1:13">
      <c r="A25" s="40"/>
      <c r="B25" s="41"/>
      <c r="C25" s="41"/>
      <c r="D25" s="41"/>
      <c r="E25" s="39"/>
      <c r="F25" s="50"/>
      <c r="G25" s="43"/>
      <c r="H25" s="44"/>
      <c r="I25" s="42"/>
      <c r="J25" s="51"/>
      <c r="K25" s="42"/>
      <c r="L25" s="44"/>
      <c r="M25" s="42"/>
    </row>
    <row r="26" spans="1:13">
      <c r="A26" s="40"/>
      <c r="B26" s="41"/>
      <c r="C26" s="41"/>
      <c r="D26" s="41"/>
      <c r="E26" s="39"/>
      <c r="F26" s="50"/>
      <c r="G26" s="43"/>
      <c r="H26" s="44"/>
      <c r="I26" s="42"/>
      <c r="J26" s="51"/>
      <c r="K26" s="42"/>
      <c r="L26" s="44"/>
      <c r="M26" s="42"/>
    </row>
    <row r="27" spans="1:13">
      <c r="A27" s="40"/>
      <c r="B27" s="41"/>
      <c r="C27" s="41"/>
      <c r="D27" s="41"/>
      <c r="E27" s="39"/>
      <c r="F27" s="50"/>
      <c r="G27" s="43"/>
      <c r="H27" s="44"/>
      <c r="I27" s="42"/>
      <c r="J27" s="51"/>
      <c r="K27" s="42"/>
      <c r="L27" s="44"/>
      <c r="M27" s="42"/>
    </row>
    <row r="28" spans="1:13">
      <c r="A28" s="40"/>
      <c r="B28" s="41"/>
      <c r="C28" s="41"/>
      <c r="D28" s="41"/>
      <c r="E28" s="39"/>
      <c r="F28" s="50"/>
      <c r="G28" s="43"/>
      <c r="H28" s="44"/>
      <c r="I28" s="42"/>
      <c r="J28" s="51"/>
      <c r="K28" s="42"/>
      <c r="L28" s="44"/>
      <c r="M28" s="42"/>
    </row>
    <row r="29" spans="1:13">
      <c r="A29" s="40"/>
      <c r="B29" s="41"/>
      <c r="C29" s="41"/>
      <c r="D29" s="41"/>
      <c r="E29" s="39"/>
      <c r="F29" s="50"/>
      <c r="G29" s="43"/>
      <c r="H29" s="44"/>
      <c r="I29" s="42"/>
      <c r="J29" s="51"/>
      <c r="K29" s="42"/>
      <c r="L29" s="44"/>
      <c r="M29" s="42"/>
    </row>
    <row r="30" spans="1:13">
      <c r="A30" s="40"/>
      <c r="B30" s="41"/>
      <c r="C30" s="41"/>
      <c r="D30" s="41"/>
      <c r="E30" s="39"/>
      <c r="F30" s="50"/>
      <c r="G30" s="43"/>
      <c r="H30" s="44"/>
      <c r="I30" s="42"/>
      <c r="J30" s="51"/>
      <c r="K30" s="42"/>
      <c r="L30" s="44"/>
      <c r="M30" s="42"/>
    </row>
    <row r="31" spans="1:13">
      <c r="A31" s="40"/>
      <c r="B31" s="41"/>
      <c r="C31" s="41"/>
      <c r="D31" s="41"/>
      <c r="E31" s="39"/>
      <c r="F31" s="50"/>
      <c r="G31" s="43"/>
      <c r="H31" s="44"/>
      <c r="I31" s="42"/>
      <c r="J31" s="51"/>
      <c r="K31" s="42"/>
      <c r="L31" s="44"/>
      <c r="M31" s="42"/>
    </row>
    <row r="32" spans="1:13">
      <c r="A32" s="40"/>
      <c r="B32" s="41"/>
      <c r="C32" s="41"/>
      <c r="D32" s="41"/>
      <c r="E32" s="39"/>
      <c r="F32" s="50"/>
      <c r="G32" s="43"/>
      <c r="H32" s="44"/>
      <c r="I32" s="42"/>
      <c r="J32" s="51"/>
      <c r="K32" s="42"/>
      <c r="L32" s="44"/>
      <c r="M32" s="42"/>
    </row>
    <row r="33" spans="1:13">
      <c r="A33" s="40"/>
      <c r="B33" s="41"/>
      <c r="C33" s="41"/>
      <c r="D33" s="41"/>
      <c r="E33" s="39"/>
      <c r="F33" s="50"/>
      <c r="G33" s="43"/>
      <c r="H33" s="44"/>
      <c r="I33" s="42"/>
      <c r="J33" s="51"/>
      <c r="K33" s="42"/>
      <c r="L33" s="44"/>
      <c r="M33" s="42"/>
    </row>
    <row r="34" spans="1:13">
      <c r="A34" s="40"/>
      <c r="B34" s="41"/>
      <c r="C34" s="41"/>
      <c r="D34" s="41"/>
      <c r="E34" s="39"/>
      <c r="F34" s="50"/>
      <c r="G34" s="43"/>
      <c r="H34" s="44"/>
      <c r="I34" s="42"/>
      <c r="J34" s="51"/>
      <c r="K34" s="42"/>
      <c r="L34" s="44"/>
      <c r="M34" s="42"/>
    </row>
    <row r="35" spans="1:13">
      <c r="A35" s="31"/>
      <c r="B35" s="19"/>
      <c r="C35" s="20"/>
      <c r="D35" s="20"/>
      <c r="E35" s="32"/>
      <c r="F35" s="24"/>
      <c r="G35" s="26"/>
      <c r="H35" s="22"/>
      <c r="I35" s="23"/>
      <c r="J35" s="33"/>
      <c r="K35" s="23"/>
      <c r="L35" s="23"/>
      <c r="M35" s="21"/>
    </row>
    <row r="36" spans="1:13">
      <c r="A36" s="28"/>
      <c r="B36" s="19"/>
      <c r="C36" s="20"/>
      <c r="D36" s="20"/>
      <c r="E36" s="16"/>
      <c r="F36" s="24"/>
      <c r="G36" s="26"/>
      <c r="H36" s="22"/>
      <c r="I36" s="23"/>
      <c r="J36" s="20"/>
      <c r="K36" s="23"/>
      <c r="L36" s="23"/>
      <c r="M36" s="24"/>
    </row>
    <row r="37" spans="1:13">
      <c r="A37" s="28"/>
      <c r="B37" s="19"/>
      <c r="C37" s="20"/>
      <c r="D37" s="20"/>
      <c r="E37" s="16"/>
      <c r="F37" s="24"/>
      <c r="G37" s="26"/>
      <c r="H37" s="22"/>
      <c r="I37" s="23"/>
      <c r="J37" s="20"/>
      <c r="K37" s="23"/>
      <c r="L37" s="23"/>
      <c r="M37" s="24"/>
    </row>
    <row r="38" spans="1:13">
      <c r="A38" s="28"/>
      <c r="B38" s="19"/>
      <c r="C38" s="20"/>
      <c r="D38" s="20"/>
      <c r="E38" s="16"/>
      <c r="F38" s="24"/>
      <c r="G38" s="26"/>
      <c r="H38" s="22"/>
      <c r="I38" s="23"/>
      <c r="J38" s="20"/>
      <c r="K38" s="23"/>
      <c r="L38" s="23"/>
      <c r="M38" s="24"/>
    </row>
    <row r="39" spans="1:13">
      <c r="A39" s="28"/>
      <c r="B39" s="19"/>
      <c r="C39" s="20"/>
      <c r="D39" s="20"/>
      <c r="E39" s="16"/>
      <c r="F39" s="24"/>
      <c r="G39" s="26"/>
      <c r="H39" s="22"/>
      <c r="I39" s="23"/>
      <c r="J39" s="20"/>
      <c r="K39" s="23"/>
      <c r="L39" s="23"/>
      <c r="M39" s="24"/>
    </row>
    <row r="40" spans="1:13">
      <c r="A40" s="28"/>
      <c r="B40" s="19"/>
      <c r="C40" s="20"/>
      <c r="D40" s="20"/>
      <c r="E40" s="16"/>
      <c r="F40" s="24"/>
      <c r="G40" s="26"/>
      <c r="H40" s="22"/>
      <c r="I40" s="23"/>
      <c r="J40" s="20"/>
      <c r="K40" s="23"/>
      <c r="L40" s="23"/>
      <c r="M40" s="24"/>
    </row>
    <row r="41" spans="1:13">
      <c r="A41" s="25"/>
      <c r="B41" s="19"/>
      <c r="C41" s="20"/>
      <c r="D41" s="20"/>
      <c r="E41" s="16"/>
      <c r="F41" s="24"/>
      <c r="G41" s="26"/>
      <c r="H41" s="22"/>
      <c r="I41" s="23"/>
      <c r="J41" s="20"/>
      <c r="K41" s="23"/>
      <c r="L41" s="23"/>
      <c r="M41" s="24"/>
    </row>
    <row r="42" spans="1:13">
      <c r="A42" s="25"/>
      <c r="B42" s="19"/>
      <c r="C42" s="20"/>
      <c r="D42" s="20"/>
      <c r="E42" s="16"/>
      <c r="F42" s="24"/>
      <c r="G42" s="26"/>
      <c r="H42" s="22"/>
      <c r="I42" s="23"/>
      <c r="J42" s="20"/>
      <c r="K42" s="23"/>
      <c r="L42" s="23"/>
      <c r="M42" s="24"/>
    </row>
    <row r="43" spans="1:13">
      <c r="B43" s="17"/>
      <c r="C43" s="11"/>
      <c r="D43" s="11"/>
      <c r="E43" s="18"/>
      <c r="G43" s="2"/>
      <c r="H43" s="5"/>
      <c r="J43" s="11"/>
      <c r="M43" s="1"/>
    </row>
    <row r="44" spans="1:13">
      <c r="B44" s="17"/>
      <c r="C44" s="11"/>
      <c r="D44" s="11"/>
      <c r="E44" s="18"/>
      <c r="G44" s="2"/>
      <c r="H44" s="5"/>
      <c r="J44" s="11"/>
      <c r="M44" s="1"/>
    </row>
    <row r="45" spans="1:13">
      <c r="B45" s="17"/>
      <c r="C45" s="11"/>
      <c r="D45" s="11"/>
      <c r="E45" s="18"/>
      <c r="G45" s="2"/>
      <c r="H45" s="5"/>
      <c r="J45" s="11"/>
      <c r="M45" s="1"/>
    </row>
    <row r="46" spans="1:13">
      <c r="B46" s="17"/>
      <c r="C46" s="11"/>
      <c r="D46" s="11"/>
      <c r="E46" s="18"/>
      <c r="G46" s="2"/>
      <c r="H46" s="5"/>
      <c r="J46" s="11"/>
      <c r="M46" s="1"/>
    </row>
    <row r="47" spans="1:13">
      <c r="B47" s="17"/>
      <c r="C47" s="11"/>
      <c r="D47" s="11"/>
      <c r="E47" s="18"/>
      <c r="G47" s="2"/>
      <c r="H47" s="5"/>
      <c r="J47" s="11"/>
      <c r="M47" s="1"/>
    </row>
    <row r="48" spans="1:13">
      <c r="B48" s="17"/>
      <c r="C48" s="11"/>
      <c r="D48" s="11"/>
      <c r="E48" s="18"/>
      <c r="G48" s="2"/>
      <c r="H48" s="5"/>
      <c r="J48" s="11"/>
      <c r="M48" s="1"/>
    </row>
    <row r="49" spans="2:13">
      <c r="B49" s="17"/>
      <c r="C49" s="11"/>
      <c r="D49" s="11"/>
      <c r="E49" s="18"/>
      <c r="G49" s="2"/>
      <c r="H49" s="5"/>
      <c r="J49" s="11"/>
      <c r="M49" s="1"/>
    </row>
    <row r="50" spans="2:13">
      <c r="B50" s="17"/>
      <c r="C50" s="11"/>
      <c r="D50" s="11"/>
      <c r="E50" s="18"/>
      <c r="G50" s="2"/>
      <c r="H50" s="5"/>
      <c r="J50" s="11"/>
      <c r="M50" s="1"/>
    </row>
    <row r="51" spans="2:13">
      <c r="B51" s="17"/>
      <c r="C51" s="11"/>
      <c r="D51" s="11"/>
      <c r="E51" s="18"/>
      <c r="G51" s="2"/>
      <c r="H51" s="5"/>
      <c r="J51" s="11"/>
      <c r="M51" s="1"/>
    </row>
    <row r="52" spans="2:13">
      <c r="B52" s="17"/>
      <c r="C52" s="11"/>
      <c r="D52" s="11"/>
      <c r="E52" s="18"/>
      <c r="G52" s="2"/>
      <c r="H52" s="5"/>
      <c r="J52" s="11"/>
      <c r="M52" s="1"/>
    </row>
    <row r="53" spans="2:13">
      <c r="B53" s="17"/>
      <c r="C53" s="11"/>
      <c r="D53" s="11"/>
      <c r="E53" s="18"/>
      <c r="G53" s="2"/>
      <c r="H53" s="5"/>
      <c r="J53" s="11"/>
      <c r="M53" s="1"/>
    </row>
    <row r="54" spans="2:13">
      <c r="B54" s="14"/>
      <c r="C54" s="10"/>
      <c r="D54" s="10"/>
      <c r="E54" s="16"/>
      <c r="F54" s="15"/>
      <c r="G54" s="4"/>
      <c r="H54" s="6"/>
      <c r="I54" s="3"/>
      <c r="J54" s="10"/>
      <c r="K54" s="3"/>
      <c r="L54" s="3"/>
      <c r="M54" s="15"/>
    </row>
    <row r="55" spans="2:13">
      <c r="B55" s="14"/>
      <c r="C55" s="10"/>
      <c r="D55" s="10"/>
      <c r="E55" s="16"/>
      <c r="F55" s="15"/>
      <c r="G55" s="4"/>
      <c r="H55" s="6"/>
      <c r="I55" s="3"/>
      <c r="J55" s="10"/>
      <c r="K55" s="3"/>
      <c r="L55" s="3"/>
      <c r="M55" s="15"/>
    </row>
  </sheetData>
  <sheetProtection formatCells="0" formatColumns="0"/>
  <mergeCells count="12">
    <mergeCell ref="B3:C3"/>
    <mergeCell ref="F3:G3"/>
    <mergeCell ref="N3:N4"/>
    <mergeCell ref="B4:D4"/>
    <mergeCell ref="F4:G4"/>
    <mergeCell ref="H4:M4"/>
    <mergeCell ref="D1:D2"/>
    <mergeCell ref="F1:G1"/>
    <mergeCell ref="H1:M3"/>
    <mergeCell ref="N1:N2"/>
    <mergeCell ref="Q1:Q2"/>
    <mergeCell ref="F2:G2"/>
  </mergeCells>
  <dataValidations count="1">
    <dataValidation type="list" allowBlank="1" showInputMessage="1" showErrorMessage="1" sqref="F4">
      <formula1>"1,2,3"</formula1>
    </dataValidation>
  </dataValidations>
  <printOptions horizontalCentered="1" verticalCentered="1"/>
  <pageMargins left="3.937007874015748E-2" right="3.937007874015748E-2" top="0.55118110236220474" bottom="0.55118110236220474" header="0.31496062992125984" footer="0.31496062992125984"/>
  <pageSetup paperSize="9" orientation="landscape" horizontalDpi="0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Librairie</vt:lpstr>
      <vt:lpstr>Maquette</vt:lpstr>
      <vt:lpstr>N°123</vt:lpstr>
      <vt:lpstr>Maquette!Zone_d_impression</vt:lpstr>
      <vt:lpstr>N°123!Zone_d_impression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Ordi</dc:creator>
  <cp:lastModifiedBy>Olivier</cp:lastModifiedBy>
  <cp:lastPrinted>2014-12-13T18:24:12Z</cp:lastPrinted>
  <dcterms:created xsi:type="dcterms:W3CDTF">2014-10-27T09:11:14Z</dcterms:created>
  <dcterms:modified xsi:type="dcterms:W3CDTF">2014-12-22T10:53:22Z</dcterms:modified>
</cp:coreProperties>
</file>