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35" windowWidth="20115" windowHeight="7935" activeTab="2"/>
  </bookViews>
  <sheets>
    <sheet name="Présence" sheetId="1" r:id="rId1"/>
    <sheet name="Données" sheetId="2" r:id="rId2"/>
    <sheet name="2016" sheetId="4" r:id="rId3"/>
    <sheet name="2017" sheetId="3" r:id="rId4"/>
  </sheets>
  <definedNames>
    <definedName name="vert" localSheetId="2">Présence!#REF!</definedName>
    <definedName name="vert">Présence!#REF!</definedName>
    <definedName name="vert1" localSheetId="2">Présence!#REF!</definedName>
    <definedName name="vert1">Présence!#REF!</definedName>
    <definedName name="vert2" localSheetId="2">Présence!#REF!</definedName>
    <definedName name="vert2">Présence!#REF!</definedName>
    <definedName name="vert3" localSheetId="2">Présence!#REF!</definedName>
    <definedName name="vert3">Présence!#REF!</definedName>
  </definedNames>
  <calcPr calcId="125725"/>
</workbook>
</file>

<file path=xl/calcChain.xml><?xml version="1.0" encoding="utf-8"?>
<calcChain xmlns="http://schemas.openxmlformats.org/spreadsheetml/2006/main">
  <c r="H7" i="2"/>
  <c r="H10" s="1"/>
  <c r="B2" i="1" l="1"/>
  <c r="B1"/>
  <c r="E5" l="1"/>
  <c r="E1" i="2"/>
  <c r="F5" i="1" l="1"/>
  <c r="G5" s="1"/>
  <c r="E12" i="2"/>
  <c r="E11"/>
  <c r="E3"/>
  <c r="E14"/>
  <c r="E10"/>
  <c r="E6"/>
  <c r="E2"/>
  <c r="E13"/>
  <c r="E5"/>
  <c r="E3" i="1"/>
  <c r="E4" l="1"/>
  <c r="F3"/>
  <c r="E8" i="2"/>
  <c r="E4"/>
  <c r="E7"/>
  <c r="E9"/>
  <c r="H5" i="1"/>
  <c r="G3"/>
  <c r="G4" l="1"/>
  <c r="F4"/>
  <c r="H4"/>
  <c r="I5"/>
  <c r="I4" s="1"/>
  <c r="H3"/>
  <c r="J5" l="1"/>
  <c r="J4" s="1"/>
  <c r="I3"/>
  <c r="K5" l="1"/>
  <c r="K4" s="1"/>
  <c r="J3"/>
  <c r="L5" l="1"/>
  <c r="L4" s="1"/>
  <c r="K3"/>
  <c r="M5" l="1"/>
  <c r="M4" s="1"/>
  <c r="L3"/>
  <c r="N5" l="1"/>
  <c r="N4" s="1"/>
  <c r="M3"/>
  <c r="O5" l="1"/>
  <c r="O4" s="1"/>
  <c r="N3"/>
  <c r="P5" l="1"/>
  <c r="P4" s="1"/>
  <c r="O3"/>
  <c r="Q5" l="1"/>
  <c r="Q4" s="1"/>
  <c r="P3"/>
  <c r="R5" l="1"/>
  <c r="R4" s="1"/>
  <c r="Q3"/>
  <c r="S5" l="1"/>
  <c r="S4" s="1"/>
  <c r="R3"/>
  <c r="T5" l="1"/>
  <c r="T4" s="1"/>
  <c r="S3"/>
  <c r="U5" l="1"/>
  <c r="U4" s="1"/>
  <c r="T3"/>
  <c r="V5" l="1"/>
  <c r="V4" s="1"/>
  <c r="U3"/>
  <c r="W5" l="1"/>
  <c r="W4" s="1"/>
  <c r="V3"/>
  <c r="X5" l="1"/>
  <c r="X4" s="1"/>
  <c r="W3"/>
  <c r="Y5" l="1"/>
  <c r="Y4" s="1"/>
  <c r="X3"/>
  <c r="Z5" l="1"/>
  <c r="Z4" s="1"/>
  <c r="Y3"/>
  <c r="AA5" l="1"/>
  <c r="AA4" s="1"/>
  <c r="Z3"/>
  <c r="AB5" l="1"/>
  <c r="AB4" s="1"/>
  <c r="AA3"/>
  <c r="AC5" l="1"/>
  <c r="AC4" s="1"/>
  <c r="AB3"/>
  <c r="AD5" l="1"/>
  <c r="AD4" s="1"/>
  <c r="AC3"/>
  <c r="AE5" l="1"/>
  <c r="AE4" s="1"/>
  <c r="AD3"/>
  <c r="AF5" l="1"/>
  <c r="AF4" s="1"/>
  <c r="AE3"/>
  <c r="AG5" l="1"/>
  <c r="AG4" s="1"/>
  <c r="AF3"/>
  <c r="AH5" l="1"/>
  <c r="AH4" s="1"/>
  <c r="AG3"/>
  <c r="AI5" l="1"/>
  <c r="AH3"/>
  <c r="AI3" l="1"/>
  <c r="AI4"/>
</calcChain>
</file>

<file path=xl/sharedStrings.xml><?xml version="1.0" encoding="utf-8"?>
<sst xmlns="http://schemas.openxmlformats.org/spreadsheetml/2006/main" count="76" uniqueCount="45">
  <si>
    <t>Nom</t>
  </si>
  <si>
    <t>Prénom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</si>
  <si>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</si>
  <si>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</si>
  <si>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</si>
  <si>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</si>
  <si>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</si>
  <si>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</si>
  <si>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</si>
  <si>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</si>
  <si>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</si>
  <si>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</si>
  <si>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</si>
  <si>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</si>
  <si>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</si>
  <si>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</si>
  <si>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</si>
  <si>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</si>
  <si>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</si>
  <si>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</si>
  <si>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</si>
  <si>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</si>
  <si>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</si>
  <si>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Assomption</t>
  </si>
  <si>
    <t>Toussaint</t>
  </si>
  <si>
    <t>Armistice</t>
  </si>
  <si>
    <t>Noël</t>
  </si>
  <si>
    <t>Fête Nationale</t>
  </si>
  <si>
    <t>UEP 3</t>
  </si>
  <si>
    <t>Nb</t>
  </si>
  <si>
    <t>Portes</t>
  </si>
  <si>
    <t xml:space="preserve">Ligne </t>
  </si>
  <si>
    <t>Kitting</t>
  </si>
  <si>
    <t>ATA</t>
  </si>
  <si>
    <t>Polyvalents</t>
  </si>
  <si>
    <t>Effectif aux postes</t>
  </si>
  <si>
    <t>RETOUCHEURS</t>
  </si>
  <si>
    <t>Assistant Ligne</t>
  </si>
  <si>
    <t>Effectif Total</t>
  </si>
  <si>
    <t>Matricule XX</t>
  </si>
  <si>
    <t>Matricule  XX</t>
  </si>
  <si>
    <t>Je souhaites que la plage encadrée de rouge soit la plage "dynamique"</t>
  </si>
  <si>
    <t>etc</t>
  </si>
  <si>
    <t>ici on détecte le nombre de ligne qu'il faudra copier sur la feuille de visualisation</t>
  </si>
  <si>
    <t>Même si du personnel est parti entre temps, lors de la sauvegarde de ce mois les noms y seront encore donc il réapparaitra</t>
  </si>
</sst>
</file>

<file path=xl/styles.xml><?xml version="1.0" encoding="utf-8"?>
<styleSheet xmlns="http://schemas.openxmlformats.org/spreadsheetml/2006/main">
  <numFmts count="1">
    <numFmt numFmtId="164" formatCode="ddd\ d\ mmm\ 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8"/>
      <color indexed="9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i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/>
      <right style="thick">
        <color rgb="FFFF0000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/>
      <right style="thin">
        <color indexed="64"/>
      </right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left" vertical="center" textRotation="9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/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5" borderId="15" xfId="0" applyFill="1" applyBorder="1"/>
    <xf numFmtId="0" fontId="2" fillId="0" borderId="0" xfId="0" applyFont="1"/>
    <xf numFmtId="0" fontId="3" fillId="3" borderId="10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0" fillId="0" borderId="3" xfId="0" applyBorder="1"/>
    <xf numFmtId="0" fontId="0" fillId="0" borderId="6" xfId="0" applyBorder="1"/>
    <xf numFmtId="0" fontId="0" fillId="0" borderId="11" xfId="0" applyBorder="1"/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4" fontId="0" fillId="0" borderId="13" xfId="0" applyNumberFormat="1" applyBorder="1"/>
    <xf numFmtId="14" fontId="0" fillId="0" borderId="4" xfId="0" applyNumberFormat="1" applyBorder="1"/>
    <xf numFmtId="14" fontId="0" fillId="0" borderId="7" xfId="0" applyNumberFormat="1" applyBorder="1"/>
    <xf numFmtId="0" fontId="4" fillId="6" borderId="1" xfId="0" applyFont="1" applyFill="1" applyBorder="1" applyAlignment="1">
      <alignment horizontal="center"/>
    </xf>
    <xf numFmtId="0" fontId="4" fillId="6" borderId="1" xfId="0" applyFont="1" applyFill="1" applyBorder="1"/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6" fillId="7" borderId="1" xfId="0" applyFont="1" applyFill="1" applyBorder="1"/>
    <xf numFmtId="0" fontId="7" fillId="7" borderId="1" xfId="0" applyFont="1" applyFill="1" applyBorder="1" applyAlignment="1">
      <alignment horizontal="center"/>
    </xf>
    <xf numFmtId="0" fontId="8" fillId="7" borderId="1" xfId="0" applyFont="1" applyFill="1" applyBorder="1"/>
    <xf numFmtId="0" fontId="8" fillId="7" borderId="1" xfId="0" applyFont="1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164" fontId="1" fillId="4" borderId="19" xfId="0" applyNumberFormat="1" applyFont="1" applyFill="1" applyBorder="1" applyAlignment="1">
      <alignment horizontal="left" vertical="center" textRotation="90"/>
    </xf>
    <xf numFmtId="164" fontId="1" fillId="4" borderId="20" xfId="0" applyNumberFormat="1" applyFont="1" applyFill="1" applyBorder="1" applyAlignment="1">
      <alignment horizontal="left" vertical="center" textRotation="90"/>
    </xf>
    <xf numFmtId="164" fontId="1" fillId="4" borderId="21" xfId="0" applyNumberFormat="1" applyFont="1" applyFill="1" applyBorder="1" applyAlignment="1">
      <alignment horizontal="left" vertical="center" textRotation="90"/>
    </xf>
    <xf numFmtId="0" fontId="0" fillId="5" borderId="22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  <xf numFmtId="164" fontId="1" fillId="4" borderId="30" xfId="0" applyNumberFormat="1" applyFont="1" applyFill="1" applyBorder="1" applyAlignment="1">
      <alignment horizontal="left" vertical="center" textRotation="90"/>
    </xf>
    <xf numFmtId="164" fontId="1" fillId="4" borderId="31" xfId="0" applyNumberFormat="1" applyFont="1" applyFill="1" applyBorder="1" applyAlignment="1">
      <alignment horizontal="left" vertical="center" textRotation="90"/>
    </xf>
    <xf numFmtId="164" fontId="1" fillId="4" borderId="32" xfId="0" applyNumberFormat="1" applyFont="1" applyFill="1" applyBorder="1" applyAlignment="1">
      <alignment horizontal="left" vertical="center" textRotation="90"/>
    </xf>
    <xf numFmtId="0" fontId="0" fillId="5" borderId="1" xfId="0" applyFill="1" applyBorder="1"/>
    <xf numFmtId="0" fontId="0" fillId="5" borderId="33" xfId="0" applyFill="1" applyBorder="1"/>
    <xf numFmtId="0" fontId="0" fillId="5" borderId="12" xfId="0" applyFill="1" applyBorder="1"/>
    <xf numFmtId="0" fontId="3" fillId="3" borderId="34" xfId="0" applyFont="1" applyFill="1" applyBorder="1" applyAlignment="1">
      <alignment horizontal="center"/>
    </xf>
    <xf numFmtId="0" fontId="3" fillId="3" borderId="35" xfId="0" applyFont="1" applyFill="1" applyBorder="1" applyAlignment="1">
      <alignment horizontal="center"/>
    </xf>
    <xf numFmtId="0" fontId="3" fillId="3" borderId="3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8" borderId="33" xfId="0" applyFill="1" applyBorder="1"/>
    <xf numFmtId="0" fontId="0" fillId="8" borderId="15" xfId="0" applyFill="1" applyBorder="1"/>
  </cellXfs>
  <cellStyles count="1">
    <cellStyle name="Normal" xfId="0" builtinId="0"/>
  </cellStyles>
  <dxfs count="3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CC00"/>
      <color rgb="FFFF99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16" fmlaLink="$A$1" fmlaRange="Données!$A$1:$A$12" noThreeD="1" val="0"/>
</file>

<file path=xl/ctrlProps/ctrlProp2.xml><?xml version="1.0" encoding="utf-8"?>
<formControlPr xmlns="http://schemas.microsoft.com/office/spreadsheetml/2009/9/main" objectType="Drop" dropStyle="combo" dx="16" fmlaLink="$A$2" fmlaRange="Données!$B$1:$B$26" noThreeD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344806</xdr:colOff>
      <xdr:row>1</xdr:row>
      <xdr:rowOff>76200</xdr:rowOff>
    </xdr:from>
    <xdr:to>
      <xdr:col>0</xdr:col>
      <xdr:colOff>390525</xdr:colOff>
      <xdr:row>17</xdr:row>
      <xdr:rowOff>171450</xdr:rowOff>
    </xdr:to>
    <xdr:sp macro="" textlink="">
      <xdr:nvSpPr>
        <xdr:cNvPr id="2" name="Flèche vers le bas 1"/>
        <xdr:cNvSpPr/>
      </xdr:nvSpPr>
      <xdr:spPr>
        <a:xfrm>
          <a:off x="344806" y="1295400"/>
          <a:ext cx="45719" cy="31432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24"/>
  <sheetViews>
    <sheetView topLeftCell="A5" zoomScale="90" zoomScaleNormal="90" workbookViewId="0">
      <selection activeCell="E5" sqref="E5:AI5"/>
    </sheetView>
  </sheetViews>
  <sheetFormatPr baseColWidth="10" defaultRowHeight="15"/>
  <cols>
    <col min="1" max="1" width="15.5703125" bestFit="1" customWidth="1"/>
    <col min="2" max="2" width="14.5703125" bestFit="1" customWidth="1"/>
    <col min="3" max="3" width="13.85546875" bestFit="1" customWidth="1"/>
    <col min="4" max="4" width="13.42578125" bestFit="1" customWidth="1"/>
    <col min="5" max="35" width="4.140625" customWidth="1"/>
    <col min="36" max="37" width="15.28515625" bestFit="1" customWidth="1"/>
    <col min="46" max="46" width="15.42578125" bestFit="1" customWidth="1"/>
  </cols>
  <sheetData>
    <row r="1" spans="1:38" s="14" customFormat="1" ht="40.5" hidden="1" customHeight="1">
      <c r="A1" s="14">
        <v>1</v>
      </c>
      <c r="B1" s="14" t="str">
        <f>INDEX(Données!A1:A12,Présence!A1,1)</f>
        <v>Janvier</v>
      </c>
    </row>
    <row r="2" spans="1:38" s="14" customFormat="1" ht="57" hidden="1" customHeight="1">
      <c r="A2" s="14">
        <v>1</v>
      </c>
      <c r="B2" s="14">
        <f>INDEX(Données!B1:B26,Présence!A2,1)</f>
        <v>2016</v>
      </c>
    </row>
    <row r="3" spans="1:38" s="14" customFormat="1" ht="48" hidden="1" customHeight="1">
      <c r="E3" s="14">
        <f>WEEKDAY(E5,2)</f>
        <v>5</v>
      </c>
      <c r="F3" s="14">
        <f t="shared" ref="F3:AI3" si="0">WEEKDAY(F5,2)</f>
        <v>6</v>
      </c>
      <c r="G3" s="14">
        <f t="shared" si="0"/>
        <v>7</v>
      </c>
      <c r="H3" s="14">
        <f t="shared" si="0"/>
        <v>1</v>
      </c>
      <c r="I3" s="14">
        <f t="shared" si="0"/>
        <v>2</v>
      </c>
      <c r="J3" s="14">
        <f t="shared" si="0"/>
        <v>3</v>
      </c>
      <c r="K3" s="14">
        <f t="shared" si="0"/>
        <v>4</v>
      </c>
      <c r="L3" s="14">
        <f t="shared" si="0"/>
        <v>5</v>
      </c>
      <c r="M3" s="14">
        <f t="shared" si="0"/>
        <v>6</v>
      </c>
      <c r="N3" s="14">
        <f t="shared" si="0"/>
        <v>7</v>
      </c>
      <c r="O3" s="14">
        <f t="shared" si="0"/>
        <v>1</v>
      </c>
      <c r="P3" s="14">
        <f t="shared" si="0"/>
        <v>2</v>
      </c>
      <c r="Q3" s="14">
        <f t="shared" si="0"/>
        <v>3</v>
      </c>
      <c r="R3" s="14">
        <f t="shared" si="0"/>
        <v>4</v>
      </c>
      <c r="S3" s="14">
        <f t="shared" si="0"/>
        <v>5</v>
      </c>
      <c r="T3" s="14">
        <f t="shared" si="0"/>
        <v>6</v>
      </c>
      <c r="U3" s="14">
        <f t="shared" si="0"/>
        <v>7</v>
      </c>
      <c r="V3" s="14">
        <f t="shared" si="0"/>
        <v>1</v>
      </c>
      <c r="W3" s="14">
        <f t="shared" si="0"/>
        <v>2</v>
      </c>
      <c r="X3" s="14">
        <f t="shared" si="0"/>
        <v>3</v>
      </c>
      <c r="Y3" s="14">
        <f t="shared" si="0"/>
        <v>4</v>
      </c>
      <c r="Z3" s="14">
        <f t="shared" si="0"/>
        <v>5</v>
      </c>
      <c r="AA3" s="14">
        <f t="shared" si="0"/>
        <v>6</v>
      </c>
      <c r="AB3" s="14">
        <f t="shared" si="0"/>
        <v>7</v>
      </c>
      <c r="AC3" s="14">
        <f t="shared" si="0"/>
        <v>1</v>
      </c>
      <c r="AD3" s="14">
        <f t="shared" si="0"/>
        <v>2</v>
      </c>
      <c r="AE3" s="14">
        <f t="shared" si="0"/>
        <v>3</v>
      </c>
      <c r="AF3" s="14">
        <f t="shared" si="0"/>
        <v>4</v>
      </c>
      <c r="AG3" s="14">
        <f t="shared" si="0"/>
        <v>5</v>
      </c>
      <c r="AH3" s="14">
        <f t="shared" si="0"/>
        <v>6</v>
      </c>
      <c r="AI3" s="14">
        <f t="shared" si="0"/>
        <v>7</v>
      </c>
    </row>
    <row r="4" spans="1:38" s="14" customFormat="1" ht="66" hidden="1" customHeight="1" thickBot="1">
      <c r="E4" s="14">
        <f>VLOOKUP(E5,Données!$E$2:$F$14,2,)</f>
        <v>1</v>
      </c>
      <c r="F4" s="14" t="e">
        <f>VLOOKUP(F5,Données!$E$2:$F$14,2,)</f>
        <v>#N/A</v>
      </c>
      <c r="G4" s="14" t="e">
        <f>VLOOKUP(G5,Données!$E$2:$F$14,2,)</f>
        <v>#N/A</v>
      </c>
      <c r="H4" s="14" t="e">
        <f>VLOOKUP(H5,Données!$E$2:$F$14,2,)</f>
        <v>#N/A</v>
      </c>
      <c r="I4" s="14" t="e">
        <f>VLOOKUP(I5,Données!$E$2:$F$14,2,)</f>
        <v>#N/A</v>
      </c>
      <c r="J4" s="14" t="e">
        <f>VLOOKUP(J5,Données!$E$2:$F$14,2,)</f>
        <v>#N/A</v>
      </c>
      <c r="K4" s="14" t="e">
        <f>VLOOKUP(K5,Données!$E$2:$F$14,2,)</f>
        <v>#N/A</v>
      </c>
      <c r="L4" s="14" t="e">
        <f>VLOOKUP(L5,Données!$E$2:$F$14,2,)</f>
        <v>#N/A</v>
      </c>
      <c r="M4" s="14" t="e">
        <f>VLOOKUP(M5,Données!$E$2:$F$14,2,)</f>
        <v>#N/A</v>
      </c>
      <c r="N4" s="14" t="e">
        <f>VLOOKUP(N5,Données!$E$2:$F$14,2,)</f>
        <v>#N/A</v>
      </c>
      <c r="O4" s="14" t="e">
        <f>VLOOKUP(O5,Données!$E$2:$F$14,2,)</f>
        <v>#N/A</v>
      </c>
      <c r="P4" s="14" t="e">
        <f>VLOOKUP(P5,Données!$E$2:$F$14,2,)</f>
        <v>#N/A</v>
      </c>
      <c r="Q4" s="14" t="e">
        <f>VLOOKUP(Q5,Données!$E$2:$F$14,2,)</f>
        <v>#N/A</v>
      </c>
      <c r="R4" s="14" t="e">
        <f>VLOOKUP(R5,Données!$E$2:$F$14,2,)</f>
        <v>#N/A</v>
      </c>
      <c r="S4" s="14" t="e">
        <f>VLOOKUP(S5,Données!$E$2:$F$14,2,)</f>
        <v>#N/A</v>
      </c>
      <c r="T4" s="14" t="e">
        <f>VLOOKUP(T5,Données!$E$2:$F$14,2,)</f>
        <v>#N/A</v>
      </c>
      <c r="U4" s="14" t="e">
        <f>VLOOKUP(U5,Données!$E$2:$F$14,2,)</f>
        <v>#N/A</v>
      </c>
      <c r="V4" s="14" t="e">
        <f>VLOOKUP(V5,Données!$E$2:$F$14,2,)</f>
        <v>#N/A</v>
      </c>
      <c r="W4" s="14" t="e">
        <f>VLOOKUP(W5,Données!$E$2:$F$14,2,)</f>
        <v>#N/A</v>
      </c>
      <c r="X4" s="14" t="e">
        <f>VLOOKUP(X5,Données!$E$2:$F$14,2,)</f>
        <v>#N/A</v>
      </c>
      <c r="Y4" s="14" t="e">
        <f>VLOOKUP(Y5,Données!$E$2:$F$14,2,)</f>
        <v>#N/A</v>
      </c>
      <c r="Z4" s="14" t="e">
        <f>VLOOKUP(Z5,Données!$E$2:$F$14,2,)</f>
        <v>#N/A</v>
      </c>
      <c r="AA4" s="14" t="e">
        <f>VLOOKUP(AA5,Données!$E$2:$F$14,2,)</f>
        <v>#N/A</v>
      </c>
      <c r="AB4" s="14" t="e">
        <f>VLOOKUP(AB5,Données!$E$2:$F$14,2,)</f>
        <v>#N/A</v>
      </c>
      <c r="AC4" s="14" t="e">
        <f>VLOOKUP(AC5,Données!$E$2:$F$14,2,)</f>
        <v>#N/A</v>
      </c>
      <c r="AD4" s="14" t="e">
        <f>VLOOKUP(AD5,Données!$E$2:$F$14,2,)</f>
        <v>#N/A</v>
      </c>
      <c r="AE4" s="14" t="e">
        <f>VLOOKUP(AE5,Données!$E$2:$F$14,2,)</f>
        <v>#N/A</v>
      </c>
      <c r="AF4" s="14" t="e">
        <f>VLOOKUP(AF5,Données!$E$2:$F$14,2,)</f>
        <v>#N/A</v>
      </c>
      <c r="AG4" s="14" t="e">
        <f>VLOOKUP(AG5,Données!$E$2:$F$14,2,)</f>
        <v>#N/A</v>
      </c>
      <c r="AH4" s="14" t="e">
        <f>VLOOKUP(AH5,Données!$E$2:$F$14,2,)</f>
        <v>#N/A</v>
      </c>
      <c r="AI4" s="14" t="e">
        <f>VLOOKUP(AI5,Données!$E$2:$F$14,2,)</f>
        <v>#N/A</v>
      </c>
    </row>
    <row r="5" spans="1:38" s="2" customFormat="1" ht="90.75" customHeight="1" thickBot="1">
      <c r="A5" s="15" t="s">
        <v>39</v>
      </c>
      <c r="B5" s="16" t="s">
        <v>40</v>
      </c>
      <c r="C5" s="16" t="s">
        <v>0</v>
      </c>
      <c r="D5" s="17" t="s">
        <v>1</v>
      </c>
      <c r="E5" s="37">
        <f>DATE(B2,A1,1)</f>
        <v>42370</v>
      </c>
      <c r="F5" s="38">
        <f>E5+1</f>
        <v>42371</v>
      </c>
      <c r="G5" s="38">
        <f>F5+1</f>
        <v>42372</v>
      </c>
      <c r="H5" s="38">
        <f t="shared" ref="H5:AI5" si="1">G5+1</f>
        <v>42373</v>
      </c>
      <c r="I5" s="38">
        <f t="shared" si="1"/>
        <v>42374</v>
      </c>
      <c r="J5" s="38">
        <f t="shared" si="1"/>
        <v>42375</v>
      </c>
      <c r="K5" s="38">
        <f t="shared" si="1"/>
        <v>42376</v>
      </c>
      <c r="L5" s="38">
        <f t="shared" si="1"/>
        <v>42377</v>
      </c>
      <c r="M5" s="38">
        <f t="shared" si="1"/>
        <v>42378</v>
      </c>
      <c r="N5" s="38">
        <f t="shared" si="1"/>
        <v>42379</v>
      </c>
      <c r="O5" s="38">
        <f t="shared" si="1"/>
        <v>42380</v>
      </c>
      <c r="P5" s="38">
        <f t="shared" si="1"/>
        <v>42381</v>
      </c>
      <c r="Q5" s="38">
        <f t="shared" si="1"/>
        <v>42382</v>
      </c>
      <c r="R5" s="38">
        <f t="shared" si="1"/>
        <v>42383</v>
      </c>
      <c r="S5" s="38">
        <f t="shared" si="1"/>
        <v>42384</v>
      </c>
      <c r="T5" s="38">
        <f t="shared" si="1"/>
        <v>42385</v>
      </c>
      <c r="U5" s="38">
        <f t="shared" si="1"/>
        <v>42386</v>
      </c>
      <c r="V5" s="38">
        <f t="shared" si="1"/>
        <v>42387</v>
      </c>
      <c r="W5" s="38">
        <f t="shared" si="1"/>
        <v>42388</v>
      </c>
      <c r="X5" s="38">
        <f t="shared" si="1"/>
        <v>42389</v>
      </c>
      <c r="Y5" s="38">
        <f t="shared" si="1"/>
        <v>42390</v>
      </c>
      <c r="Z5" s="38">
        <f t="shared" si="1"/>
        <v>42391</v>
      </c>
      <c r="AA5" s="38">
        <f t="shared" si="1"/>
        <v>42392</v>
      </c>
      <c r="AB5" s="38">
        <f t="shared" si="1"/>
        <v>42393</v>
      </c>
      <c r="AC5" s="38">
        <f t="shared" si="1"/>
        <v>42394</v>
      </c>
      <c r="AD5" s="38">
        <f t="shared" si="1"/>
        <v>42395</v>
      </c>
      <c r="AE5" s="38">
        <f t="shared" si="1"/>
        <v>42396</v>
      </c>
      <c r="AF5" s="38">
        <f t="shared" si="1"/>
        <v>42397</v>
      </c>
      <c r="AG5" s="38">
        <f t="shared" si="1"/>
        <v>42398</v>
      </c>
      <c r="AH5" s="38">
        <f t="shared" si="1"/>
        <v>42399</v>
      </c>
      <c r="AI5" s="39">
        <f t="shared" si="1"/>
        <v>42400</v>
      </c>
      <c r="AJ5" s="3"/>
    </row>
    <row r="6" spans="1:38" ht="15.75" thickTop="1">
      <c r="A6" s="4"/>
      <c r="B6" s="5"/>
      <c r="C6" s="6"/>
      <c r="D6" s="34"/>
      <c r="E6" s="40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2"/>
    </row>
    <row r="7" spans="1:38">
      <c r="A7" s="7"/>
      <c r="B7" s="8"/>
      <c r="C7" s="9"/>
      <c r="D7" s="35"/>
      <c r="E7" s="4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44"/>
    </row>
    <row r="8" spans="1:38">
      <c r="A8" s="7"/>
      <c r="B8" s="8"/>
      <c r="C8" s="9"/>
      <c r="D8" s="35"/>
      <c r="E8" s="4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44"/>
    </row>
    <row r="9" spans="1:38">
      <c r="A9" s="7"/>
      <c r="B9" s="8"/>
      <c r="C9" s="9"/>
      <c r="D9" s="35"/>
      <c r="E9" s="4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44"/>
      <c r="AK9" s="2"/>
    </row>
    <row r="10" spans="1:38">
      <c r="A10" s="7"/>
      <c r="B10" s="8"/>
      <c r="C10" s="9"/>
      <c r="D10" s="35"/>
      <c r="E10" s="4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44"/>
    </row>
    <row r="11" spans="1:38">
      <c r="A11" s="7"/>
      <c r="B11" s="8"/>
      <c r="C11" s="9"/>
      <c r="D11" s="35"/>
      <c r="E11" s="4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44"/>
      <c r="AJ11" s="2"/>
      <c r="AK11" s="2"/>
      <c r="AL11" s="2"/>
    </row>
    <row r="12" spans="1:38">
      <c r="A12" s="7"/>
      <c r="B12" s="8"/>
      <c r="C12" s="9"/>
      <c r="D12" s="35"/>
      <c r="E12" s="4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44"/>
      <c r="AJ12" s="1"/>
    </row>
    <row r="13" spans="1:38">
      <c r="A13" s="7"/>
      <c r="B13" s="8"/>
      <c r="C13" s="9"/>
      <c r="D13" s="35"/>
      <c r="E13" s="4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44"/>
    </row>
    <row r="14" spans="1:38">
      <c r="A14" s="7"/>
      <c r="B14" s="8"/>
      <c r="C14" s="9"/>
      <c r="D14" s="35"/>
      <c r="E14" s="4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44"/>
    </row>
    <row r="15" spans="1:38">
      <c r="A15" s="7"/>
      <c r="B15" s="8"/>
      <c r="C15" s="9"/>
      <c r="D15" s="35"/>
      <c r="E15" s="4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44"/>
    </row>
    <row r="16" spans="1:38">
      <c r="A16" s="7"/>
      <c r="B16" s="8"/>
      <c r="C16" s="9"/>
      <c r="D16" s="35"/>
      <c r="E16" s="4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44"/>
    </row>
    <row r="17" spans="1:35">
      <c r="A17" s="7"/>
      <c r="B17" s="8"/>
      <c r="C17" s="9"/>
      <c r="D17" s="35"/>
      <c r="E17" s="4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44"/>
    </row>
    <row r="18" spans="1:35">
      <c r="A18" s="7"/>
      <c r="B18" s="8"/>
      <c r="C18" s="9"/>
      <c r="D18" s="35"/>
      <c r="E18" s="4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44"/>
    </row>
    <row r="19" spans="1:35">
      <c r="A19" s="7"/>
      <c r="B19" s="8"/>
      <c r="C19" s="9"/>
      <c r="D19" s="35"/>
      <c r="E19" s="4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44"/>
    </row>
    <row r="20" spans="1:35">
      <c r="A20" s="7"/>
      <c r="B20" s="8"/>
      <c r="C20" s="9"/>
      <c r="D20" s="35"/>
      <c r="E20" s="4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44"/>
    </row>
    <row r="21" spans="1:35">
      <c r="A21" s="7"/>
      <c r="B21" s="8"/>
      <c r="C21" s="9"/>
      <c r="D21" s="35"/>
      <c r="E21" s="4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44"/>
    </row>
    <row r="22" spans="1:35" ht="15.75" thickBot="1">
      <c r="A22" s="10"/>
      <c r="B22" s="11"/>
      <c r="C22" s="12"/>
      <c r="D22" s="36"/>
      <c r="E22" s="45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46"/>
      <c r="AI22" s="47"/>
    </row>
    <row r="23" spans="1:35" ht="15.75" thickTop="1"/>
    <row r="24" spans="1:35">
      <c r="F24" t="s">
        <v>41</v>
      </c>
    </row>
  </sheetData>
  <conditionalFormatting sqref="E6:AI22">
    <cfRule type="expression" dxfId="35" priority="1">
      <formula>E$4=1</formula>
    </cfRule>
    <cfRule type="expression" dxfId="34" priority="2">
      <formula>E$3=6</formula>
    </cfRule>
    <cfRule type="expression" dxfId="33" priority="3">
      <formula>E$3=7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6"/>
  <sheetViews>
    <sheetView workbookViewId="0">
      <selection activeCell="I14" sqref="I14"/>
    </sheetView>
  </sheetViews>
  <sheetFormatPr baseColWidth="10" defaultRowHeight="15"/>
  <cols>
    <col min="3" max="3" width="5" customWidth="1"/>
    <col min="4" max="4" width="18.28515625" bestFit="1" customWidth="1"/>
    <col min="6" max="6" width="3.85546875" customWidth="1"/>
    <col min="7" max="7" width="15.5703125" bestFit="1" customWidth="1"/>
  </cols>
  <sheetData>
    <row r="1" spans="1:8" ht="15.75" thickBot="1">
      <c r="A1" t="s">
        <v>2</v>
      </c>
      <c r="B1">
        <v>2016</v>
      </c>
      <c r="D1" s="21" t="s">
        <v>14</v>
      </c>
      <c r="E1" s="22">
        <f>Présence!B2</f>
        <v>2016</v>
      </c>
      <c r="G1" s="26" t="s">
        <v>28</v>
      </c>
      <c r="H1" s="27" t="s">
        <v>29</v>
      </c>
    </row>
    <row r="2" spans="1:8">
      <c r="A2" t="s">
        <v>3</v>
      </c>
      <c r="B2">
        <v>2017</v>
      </c>
      <c r="D2" s="20" t="s">
        <v>15</v>
      </c>
      <c r="E2" s="23">
        <f>DATE(E1,1,1)</f>
        <v>42370</v>
      </c>
      <c r="F2" s="14">
        <v>1</v>
      </c>
      <c r="G2" s="28" t="s">
        <v>30</v>
      </c>
      <c r="H2" s="29">
        <v>9</v>
      </c>
    </row>
    <row r="3" spans="1:8">
      <c r="A3" t="s">
        <v>4</v>
      </c>
      <c r="B3">
        <v>2018</v>
      </c>
      <c r="D3" s="18" t="s">
        <v>16</v>
      </c>
      <c r="E3" s="23">
        <f>ROUND(DATE(E1,4,MOD(234-11*MOD(E1,19),30))/7,0)*7-6</f>
        <v>42456</v>
      </c>
      <c r="F3" s="14">
        <v>1</v>
      </c>
      <c r="G3" s="28" t="s">
        <v>31</v>
      </c>
      <c r="H3" s="29">
        <v>14</v>
      </c>
    </row>
    <row r="4" spans="1:8">
      <c r="A4" t="s">
        <v>5</v>
      </c>
      <c r="B4">
        <v>2019</v>
      </c>
      <c r="D4" s="18" t="s">
        <v>17</v>
      </c>
      <c r="E4" s="24">
        <f>E3+1</f>
        <v>42457</v>
      </c>
      <c r="F4" s="14">
        <v>1</v>
      </c>
      <c r="G4" s="28" t="s">
        <v>32</v>
      </c>
      <c r="H4" s="29">
        <v>1</v>
      </c>
    </row>
    <row r="5" spans="1:8">
      <c r="A5" t="s">
        <v>6</v>
      </c>
      <c r="B5">
        <v>2020</v>
      </c>
      <c r="D5" s="18" t="s">
        <v>18</v>
      </c>
      <c r="E5" s="24">
        <f>DATE(E1,5,1)</f>
        <v>42491</v>
      </c>
      <c r="F5" s="14">
        <v>1</v>
      </c>
      <c r="G5" s="28" t="s">
        <v>33</v>
      </c>
      <c r="H5" s="29">
        <v>1</v>
      </c>
    </row>
    <row r="6" spans="1:8">
      <c r="A6" t="s">
        <v>7</v>
      </c>
      <c r="B6">
        <v>2021</v>
      </c>
      <c r="D6" s="18" t="s">
        <v>19</v>
      </c>
      <c r="E6" s="24">
        <f>DATE(E1,5,8)</f>
        <v>42498</v>
      </c>
      <c r="F6" s="14">
        <v>1</v>
      </c>
      <c r="G6" s="28" t="s">
        <v>34</v>
      </c>
      <c r="H6" s="29">
        <v>2</v>
      </c>
    </row>
    <row r="7" spans="1:8">
      <c r="A7" t="s">
        <v>8</v>
      </c>
      <c r="B7">
        <v>2022</v>
      </c>
      <c r="D7" s="18" t="s">
        <v>20</v>
      </c>
      <c r="E7" s="24">
        <f>E3+39</f>
        <v>42495</v>
      </c>
      <c r="F7" s="14">
        <v>1</v>
      </c>
      <c r="G7" s="30" t="s">
        <v>35</v>
      </c>
      <c r="H7" s="31">
        <f>SUM(H2:H6)</f>
        <v>27</v>
      </c>
    </row>
    <row r="8" spans="1:8">
      <c r="A8" t="s">
        <v>9</v>
      </c>
      <c r="B8">
        <v>2023</v>
      </c>
      <c r="D8" s="18" t="s">
        <v>21</v>
      </c>
      <c r="E8" s="24">
        <f>E3+49</f>
        <v>42505</v>
      </c>
      <c r="F8" s="14">
        <v>1</v>
      </c>
      <c r="G8" s="28" t="s">
        <v>36</v>
      </c>
      <c r="H8" s="29">
        <v>5</v>
      </c>
    </row>
    <row r="9" spans="1:8">
      <c r="A9" t="s">
        <v>10</v>
      </c>
      <c r="B9">
        <v>2024</v>
      </c>
      <c r="D9" s="18" t="s">
        <v>22</v>
      </c>
      <c r="E9" s="24">
        <f>E3+50</f>
        <v>42506</v>
      </c>
      <c r="F9" s="14">
        <v>1</v>
      </c>
      <c r="G9" s="28" t="s">
        <v>37</v>
      </c>
      <c r="H9" s="29">
        <v>2</v>
      </c>
    </row>
    <row r="10" spans="1:8">
      <c r="A10" t="s">
        <v>11</v>
      </c>
      <c r="B10">
        <v>2025</v>
      </c>
      <c r="D10" s="18" t="s">
        <v>27</v>
      </c>
      <c r="E10" s="24">
        <f>DATE(E1,7,14)</f>
        <v>42565</v>
      </c>
      <c r="F10" s="14">
        <v>1</v>
      </c>
      <c r="G10" s="32" t="s">
        <v>38</v>
      </c>
      <c r="H10" s="33">
        <f>SUM(H7:H9)</f>
        <v>34</v>
      </c>
    </row>
    <row r="11" spans="1:8">
      <c r="A11" t="s">
        <v>12</v>
      </c>
      <c r="B11">
        <v>2026</v>
      </c>
      <c r="D11" s="18" t="s">
        <v>23</v>
      </c>
      <c r="E11" s="24">
        <f>DATE(E1,8,15)</f>
        <v>42597</v>
      </c>
      <c r="F11" s="14">
        <v>1</v>
      </c>
    </row>
    <row r="12" spans="1:8">
      <c r="A12" t="s">
        <v>13</v>
      </c>
      <c r="B12">
        <v>2027</v>
      </c>
      <c r="D12" s="18" t="s">
        <v>24</v>
      </c>
      <c r="E12" s="24">
        <f>DATE(E1,11,1)</f>
        <v>42675</v>
      </c>
      <c r="F12" s="14">
        <v>1</v>
      </c>
    </row>
    <row r="13" spans="1:8">
      <c r="B13">
        <v>2028</v>
      </c>
      <c r="D13" s="18" t="s">
        <v>25</v>
      </c>
      <c r="E13" s="24">
        <f>DATE(E1,11,11)</f>
        <v>42685</v>
      </c>
      <c r="F13" s="14">
        <v>1</v>
      </c>
    </row>
    <row r="14" spans="1:8" ht="15.75" thickBot="1">
      <c r="B14">
        <v>2029</v>
      </c>
      <c r="D14" s="19" t="s">
        <v>26</v>
      </c>
      <c r="E14" s="25">
        <f>DATE(E1,12,25)</f>
        <v>42729</v>
      </c>
      <c r="F14" s="14">
        <v>1</v>
      </c>
    </row>
    <row r="15" spans="1:8">
      <c r="B15">
        <v>2030</v>
      </c>
    </row>
    <row r="16" spans="1:8">
      <c r="B16">
        <v>2031</v>
      </c>
    </row>
    <row r="17" spans="2:2">
      <c r="B17">
        <v>2032</v>
      </c>
    </row>
    <row r="18" spans="2:2">
      <c r="B18">
        <v>2033</v>
      </c>
    </row>
    <row r="19" spans="2:2">
      <c r="B19">
        <v>2034</v>
      </c>
    </row>
    <row r="20" spans="2:2">
      <c r="B20">
        <v>2035</v>
      </c>
    </row>
    <row r="21" spans="2:2">
      <c r="B21">
        <v>2036</v>
      </c>
    </row>
    <row r="22" spans="2:2">
      <c r="B22">
        <v>2037</v>
      </c>
    </row>
    <row r="23" spans="2:2">
      <c r="B23">
        <v>2038</v>
      </c>
    </row>
    <row r="24" spans="2:2">
      <c r="B24">
        <v>2039</v>
      </c>
    </row>
    <row r="25" spans="2:2">
      <c r="B25">
        <v>2040</v>
      </c>
    </row>
    <row r="26" spans="2:2">
      <c r="B26">
        <v>2041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E21"/>
  <sheetViews>
    <sheetView tabSelected="1" workbookViewId="0">
      <selection activeCell="A22" sqref="A22"/>
    </sheetView>
  </sheetViews>
  <sheetFormatPr baseColWidth="10" defaultRowHeight="15"/>
  <cols>
    <col min="2" max="36" width="2.85546875" customWidth="1"/>
    <col min="37" max="37" width="7.140625" customWidth="1"/>
    <col min="38" max="72" width="2.85546875" customWidth="1"/>
    <col min="73" max="73" width="7.140625" customWidth="1"/>
    <col min="74" max="108" width="2.85546875" customWidth="1"/>
  </cols>
  <sheetData>
    <row r="1" spans="1:109" ht="96" customHeight="1">
      <c r="A1" s="57" t="s">
        <v>2</v>
      </c>
      <c r="B1" s="54" t="s">
        <v>39</v>
      </c>
      <c r="C1" s="55" t="s">
        <v>40</v>
      </c>
      <c r="D1" s="55" t="s">
        <v>0</v>
      </c>
      <c r="E1" s="56" t="s">
        <v>1</v>
      </c>
      <c r="F1" s="48">
        <v>42370</v>
      </c>
      <c r="G1" s="49">
        <v>42371</v>
      </c>
      <c r="H1" s="49">
        <v>42372</v>
      </c>
      <c r="I1" s="49">
        <v>42373</v>
      </c>
      <c r="J1" s="49">
        <v>42374</v>
      </c>
      <c r="K1" s="49">
        <v>42375</v>
      </c>
      <c r="L1" s="49">
        <v>42376</v>
      </c>
      <c r="M1" s="49">
        <v>42377</v>
      </c>
      <c r="N1" s="49">
        <v>42378</v>
      </c>
      <c r="O1" s="49">
        <v>42379</v>
      </c>
      <c r="P1" s="49">
        <v>42380</v>
      </c>
      <c r="Q1" s="49">
        <v>42381</v>
      </c>
      <c r="R1" s="49">
        <v>42382</v>
      </c>
      <c r="S1" s="49">
        <v>42383</v>
      </c>
      <c r="T1" s="49">
        <v>42384</v>
      </c>
      <c r="U1" s="49">
        <v>42385</v>
      </c>
      <c r="V1" s="49">
        <v>42386</v>
      </c>
      <c r="W1" s="49">
        <v>42387</v>
      </c>
      <c r="X1" s="49">
        <v>42388</v>
      </c>
      <c r="Y1" s="49">
        <v>42389</v>
      </c>
      <c r="Z1" s="49">
        <v>42390</v>
      </c>
      <c r="AA1" s="49">
        <v>42391</v>
      </c>
      <c r="AB1" s="49">
        <v>42392</v>
      </c>
      <c r="AC1" s="49">
        <v>42393</v>
      </c>
      <c r="AD1" s="49">
        <v>42394</v>
      </c>
      <c r="AE1" s="49">
        <v>42395</v>
      </c>
      <c r="AF1" s="49">
        <v>42396</v>
      </c>
      <c r="AG1" s="49">
        <v>42397</v>
      </c>
      <c r="AH1" s="49">
        <v>42398</v>
      </c>
      <c r="AI1" s="49">
        <v>42399</v>
      </c>
      <c r="AJ1" s="50">
        <v>42400</v>
      </c>
      <c r="AK1" s="57" t="s">
        <v>3</v>
      </c>
      <c r="AL1" s="54" t="s">
        <v>39</v>
      </c>
      <c r="AM1" s="55" t="s">
        <v>40</v>
      </c>
      <c r="AN1" s="55" t="s">
        <v>0</v>
      </c>
      <c r="AO1" s="56" t="s">
        <v>1</v>
      </c>
      <c r="AP1" s="48">
        <v>42401</v>
      </c>
      <c r="AQ1" s="48">
        <v>42402</v>
      </c>
      <c r="AR1" s="48">
        <v>42403</v>
      </c>
      <c r="AS1" s="48">
        <v>42404</v>
      </c>
      <c r="AT1" s="48">
        <v>42405</v>
      </c>
      <c r="AU1" s="48">
        <v>42406</v>
      </c>
      <c r="AV1" s="48">
        <v>42407</v>
      </c>
      <c r="AW1" s="48">
        <v>42408</v>
      </c>
      <c r="AX1" s="48">
        <v>42409</v>
      </c>
      <c r="AY1" s="48">
        <v>42410</v>
      </c>
      <c r="AZ1" s="48">
        <v>42411</v>
      </c>
      <c r="BA1" s="48">
        <v>42412</v>
      </c>
      <c r="BB1" s="48">
        <v>42413</v>
      </c>
      <c r="BC1" s="48">
        <v>42414</v>
      </c>
      <c r="BD1" s="48">
        <v>42415</v>
      </c>
      <c r="BE1" s="48">
        <v>42416</v>
      </c>
      <c r="BF1" s="48">
        <v>42417</v>
      </c>
      <c r="BG1" s="48">
        <v>42418</v>
      </c>
      <c r="BH1" s="48">
        <v>42419</v>
      </c>
      <c r="BI1" s="48">
        <v>42420</v>
      </c>
      <c r="BJ1" s="48">
        <v>42421</v>
      </c>
      <c r="BK1" s="48">
        <v>42422</v>
      </c>
      <c r="BL1" s="48">
        <v>42423</v>
      </c>
      <c r="BM1" s="48">
        <v>42424</v>
      </c>
      <c r="BN1" s="48">
        <v>42425</v>
      </c>
      <c r="BO1" s="48">
        <v>42426</v>
      </c>
      <c r="BP1" s="48">
        <v>42427</v>
      </c>
      <c r="BQ1" s="48">
        <v>42428</v>
      </c>
      <c r="BR1" s="48">
        <v>42429</v>
      </c>
      <c r="BS1" s="48"/>
      <c r="BT1" s="48"/>
      <c r="BU1" s="57" t="s">
        <v>4</v>
      </c>
      <c r="BV1" s="54" t="s">
        <v>39</v>
      </c>
      <c r="BW1" s="55" t="s">
        <v>40</v>
      </c>
      <c r="BX1" s="55" t="s">
        <v>0</v>
      </c>
      <c r="BY1" s="56" t="s">
        <v>1</v>
      </c>
      <c r="BZ1" s="48">
        <v>42430</v>
      </c>
      <c r="CA1" s="48">
        <v>42431</v>
      </c>
      <c r="CB1" s="48">
        <v>42432</v>
      </c>
      <c r="CC1" s="48">
        <v>42433</v>
      </c>
      <c r="CD1" s="48">
        <v>42434</v>
      </c>
      <c r="CE1" s="48">
        <v>42435</v>
      </c>
      <c r="CF1" s="48">
        <v>42436</v>
      </c>
      <c r="CG1" s="48">
        <v>42437</v>
      </c>
      <c r="CH1" s="48">
        <v>42438</v>
      </c>
      <c r="CI1" s="48">
        <v>42439</v>
      </c>
      <c r="CJ1" s="48">
        <v>42440</v>
      </c>
      <c r="CK1" s="48">
        <v>42441</v>
      </c>
      <c r="CL1" s="48">
        <v>42442</v>
      </c>
      <c r="CM1" s="48">
        <v>42443</v>
      </c>
      <c r="CN1" s="48">
        <v>42444</v>
      </c>
      <c r="CO1" s="48">
        <v>42445</v>
      </c>
      <c r="CP1" s="48">
        <v>42446</v>
      </c>
      <c r="CQ1" s="48">
        <v>42447</v>
      </c>
      <c r="CR1" s="48">
        <v>42448</v>
      </c>
      <c r="CS1" s="48">
        <v>42449</v>
      </c>
      <c r="CT1" s="48">
        <v>42450</v>
      </c>
      <c r="CU1" s="48">
        <v>42451</v>
      </c>
      <c r="CV1" s="48">
        <v>42452</v>
      </c>
      <c r="CW1" s="48">
        <v>42453</v>
      </c>
      <c r="CX1" s="48">
        <v>42454</v>
      </c>
      <c r="CY1" s="48">
        <v>42455</v>
      </c>
      <c r="CZ1" s="48">
        <v>42456</v>
      </c>
      <c r="DA1" s="48">
        <v>42457</v>
      </c>
      <c r="DB1" s="48">
        <v>42458</v>
      </c>
      <c r="DC1" s="48">
        <v>42459</v>
      </c>
      <c r="DD1" s="48">
        <v>42460</v>
      </c>
      <c r="DE1" s="57" t="s">
        <v>42</v>
      </c>
    </row>
    <row r="2" spans="1:109">
      <c r="B2" s="8"/>
      <c r="C2" s="8"/>
      <c r="D2" s="9"/>
      <c r="E2" s="35"/>
      <c r="F2" s="51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L2" s="8"/>
      <c r="AM2" s="8"/>
      <c r="AN2" s="9"/>
      <c r="AO2" s="35"/>
      <c r="AP2" s="51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2"/>
      <c r="BS2" s="58"/>
      <c r="BT2" s="58"/>
      <c r="BV2" s="8"/>
      <c r="BW2" s="8"/>
      <c r="BX2" s="9"/>
      <c r="BY2" s="35"/>
      <c r="BZ2" s="51"/>
      <c r="CA2" s="52"/>
      <c r="CB2" s="52"/>
      <c r="CC2" s="52"/>
      <c r="CD2" s="52"/>
      <c r="CE2" s="52"/>
      <c r="CF2" s="52"/>
      <c r="CG2" s="52"/>
      <c r="CH2" s="52"/>
      <c r="CI2" s="52"/>
      <c r="CJ2" s="52"/>
      <c r="CK2" s="52"/>
      <c r="CL2" s="52"/>
      <c r="CM2" s="52"/>
      <c r="CN2" s="52"/>
      <c r="CO2" s="52"/>
      <c r="CP2" s="52"/>
      <c r="CQ2" s="52"/>
      <c r="CR2" s="52"/>
      <c r="CS2" s="52"/>
      <c r="CT2" s="52"/>
      <c r="CU2" s="52"/>
      <c r="CV2" s="52"/>
      <c r="CW2" s="52"/>
      <c r="CX2" s="52"/>
      <c r="CY2" s="52"/>
      <c r="CZ2" s="52"/>
      <c r="DA2" s="52"/>
      <c r="DB2" s="52"/>
      <c r="DC2" s="52"/>
      <c r="DD2" s="52"/>
    </row>
    <row r="3" spans="1:109">
      <c r="B3" s="8"/>
      <c r="C3" s="8"/>
      <c r="D3" s="9"/>
      <c r="E3" s="35"/>
      <c r="F3" s="5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L3" s="8"/>
      <c r="AM3" s="8"/>
      <c r="AN3" s="9"/>
      <c r="AO3" s="35"/>
      <c r="AP3" s="5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59"/>
      <c r="BT3" s="59"/>
      <c r="BV3" s="8"/>
      <c r="BW3" s="8"/>
      <c r="BX3" s="9"/>
      <c r="BY3" s="35"/>
      <c r="BZ3" s="5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</row>
    <row r="4" spans="1:109">
      <c r="B4" s="8"/>
      <c r="C4" s="8"/>
      <c r="D4" s="9"/>
      <c r="E4" s="35"/>
      <c r="F4" s="5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L4" s="8"/>
      <c r="AM4" s="8"/>
      <c r="AN4" s="9"/>
      <c r="AO4" s="35"/>
      <c r="AP4" s="5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59"/>
      <c r="BT4" s="59"/>
      <c r="BV4" s="8"/>
      <c r="BW4" s="8"/>
      <c r="BX4" s="9"/>
      <c r="BY4" s="35"/>
      <c r="BZ4" s="5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</row>
    <row r="5" spans="1:109">
      <c r="B5" s="8"/>
      <c r="C5" s="8"/>
      <c r="D5" s="9"/>
      <c r="E5" s="35"/>
      <c r="F5" s="5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L5" s="8"/>
      <c r="AM5" s="8"/>
      <c r="AN5" s="9"/>
      <c r="AO5" s="35"/>
      <c r="AP5" s="5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59"/>
      <c r="BT5" s="59"/>
      <c r="BV5" s="8"/>
      <c r="BW5" s="8"/>
      <c r="BX5" s="9"/>
      <c r="BY5" s="35"/>
      <c r="BZ5" s="5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</row>
    <row r="6" spans="1:109">
      <c r="B6" s="8"/>
      <c r="C6" s="8"/>
      <c r="D6" s="9"/>
      <c r="E6" s="35"/>
      <c r="F6" s="5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L6" s="8"/>
      <c r="AM6" s="8"/>
      <c r="AN6" s="9"/>
      <c r="AO6" s="35"/>
      <c r="AP6" s="5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59"/>
      <c r="BT6" s="59"/>
      <c r="BV6" s="8"/>
      <c r="BW6" s="8"/>
      <c r="BX6" s="9"/>
      <c r="BY6" s="35"/>
      <c r="BZ6" s="5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</row>
    <row r="7" spans="1:109">
      <c r="B7" s="8"/>
      <c r="C7" s="8"/>
      <c r="D7" s="9"/>
      <c r="E7" s="35"/>
      <c r="F7" s="5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L7" s="8"/>
      <c r="AM7" s="8"/>
      <c r="AN7" s="9"/>
      <c r="AO7" s="35"/>
      <c r="AP7" s="5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59"/>
      <c r="BT7" s="59"/>
      <c r="BV7" s="8"/>
      <c r="BW7" s="8"/>
      <c r="BX7" s="9"/>
      <c r="BY7" s="35"/>
      <c r="BZ7" s="5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</row>
    <row r="8" spans="1:109">
      <c r="B8" s="8"/>
      <c r="C8" s="8"/>
      <c r="D8" s="9"/>
      <c r="E8" s="35"/>
      <c r="F8" s="5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L8" s="8"/>
      <c r="AM8" s="8"/>
      <c r="AN8" s="9"/>
      <c r="AO8" s="35"/>
      <c r="AP8" s="5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59"/>
      <c r="BT8" s="59"/>
      <c r="BV8" s="8"/>
      <c r="BW8" s="8"/>
      <c r="BX8" s="9"/>
      <c r="BY8" s="35"/>
      <c r="BZ8" s="5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</row>
    <row r="9" spans="1:109">
      <c r="B9" s="8"/>
      <c r="C9" s="8"/>
      <c r="D9" s="9"/>
      <c r="E9" s="35"/>
      <c r="F9" s="5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L9" s="8"/>
      <c r="AM9" s="8"/>
      <c r="AN9" s="9"/>
      <c r="AO9" s="35"/>
      <c r="AP9" s="5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59"/>
      <c r="BT9" s="59"/>
      <c r="BV9" s="8"/>
      <c r="BW9" s="8"/>
      <c r="BX9" s="9"/>
      <c r="BY9" s="35"/>
      <c r="BZ9" s="5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</row>
    <row r="10" spans="1:109">
      <c r="B10" s="8"/>
      <c r="C10" s="8"/>
      <c r="D10" s="9"/>
      <c r="E10" s="35"/>
      <c r="F10" s="5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L10" s="8"/>
      <c r="AM10" s="8"/>
      <c r="AN10" s="9"/>
      <c r="AO10" s="35"/>
      <c r="AP10" s="5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59"/>
      <c r="BT10" s="59"/>
      <c r="BV10" s="8"/>
      <c r="BW10" s="8"/>
      <c r="BX10" s="9"/>
      <c r="BY10" s="35"/>
      <c r="BZ10" s="5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</row>
    <row r="11" spans="1:109">
      <c r="B11" s="8"/>
      <c r="C11" s="8"/>
      <c r="D11" s="9"/>
      <c r="E11" s="35"/>
      <c r="F11" s="5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L11" s="8"/>
      <c r="AM11" s="8"/>
      <c r="AN11" s="9"/>
      <c r="AO11" s="35"/>
      <c r="AP11" s="5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59"/>
      <c r="BT11" s="59"/>
      <c r="BV11" s="8"/>
      <c r="BW11" s="8"/>
      <c r="BX11" s="9"/>
      <c r="BY11" s="35"/>
      <c r="BZ11" s="5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</row>
    <row r="12" spans="1:109">
      <c r="B12" s="8"/>
      <c r="C12" s="8"/>
      <c r="D12" s="9"/>
      <c r="E12" s="35"/>
      <c r="F12" s="5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L12" s="8"/>
      <c r="AM12" s="8"/>
      <c r="AN12" s="9"/>
      <c r="AO12" s="35"/>
      <c r="AP12" s="5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59"/>
      <c r="BT12" s="59"/>
      <c r="BV12" s="8"/>
      <c r="BW12" s="8"/>
      <c r="BX12" s="9"/>
      <c r="BY12" s="35"/>
      <c r="BZ12" s="5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</row>
    <row r="13" spans="1:109">
      <c r="B13" s="8"/>
      <c r="C13" s="8"/>
      <c r="D13" s="9"/>
      <c r="E13" s="35"/>
      <c r="F13" s="5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L13" s="8"/>
      <c r="AM13" s="8"/>
      <c r="AN13" s="9"/>
      <c r="AO13" s="35"/>
      <c r="AP13" s="5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59"/>
      <c r="BT13" s="59"/>
      <c r="BV13" s="8"/>
      <c r="BW13" s="8"/>
      <c r="BX13" s="9"/>
      <c r="BY13" s="35"/>
      <c r="BZ13" s="5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</row>
    <row r="14" spans="1:109">
      <c r="B14" s="8"/>
      <c r="C14" s="8"/>
      <c r="D14" s="9"/>
      <c r="E14" s="35"/>
      <c r="F14" s="5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L14" s="8"/>
      <c r="AM14" s="8"/>
      <c r="AN14" s="9"/>
      <c r="AO14" s="35"/>
      <c r="AP14" s="5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59"/>
      <c r="BT14" s="59"/>
      <c r="BV14" s="8"/>
      <c r="BW14" s="8"/>
      <c r="BX14" s="9"/>
      <c r="BY14" s="35"/>
      <c r="BZ14" s="5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</row>
    <row r="15" spans="1:109">
      <c r="B15" s="8"/>
      <c r="C15" s="8"/>
      <c r="D15" s="9"/>
      <c r="E15" s="35"/>
      <c r="F15" s="5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L15" s="8"/>
      <c r="AM15" s="8"/>
      <c r="AN15" s="9"/>
      <c r="AO15" s="35"/>
      <c r="AP15" s="5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59"/>
      <c r="BT15" s="59"/>
      <c r="BV15" s="8"/>
      <c r="BW15" s="8"/>
      <c r="BX15" s="9"/>
      <c r="BY15" s="35"/>
      <c r="BZ15" s="5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</row>
    <row r="16" spans="1:109">
      <c r="B16" s="8"/>
      <c r="C16" s="8"/>
      <c r="D16" s="9"/>
      <c r="E16" s="35"/>
      <c r="F16" s="5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L16" s="8"/>
      <c r="AM16" s="8"/>
      <c r="AN16" s="9"/>
      <c r="AO16" s="35"/>
      <c r="AP16" s="5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59"/>
      <c r="BT16" s="59"/>
      <c r="BV16" s="8"/>
      <c r="BW16" s="8"/>
      <c r="BX16" s="9"/>
      <c r="BY16" s="35"/>
      <c r="BZ16" s="5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</row>
    <row r="17" spans="1:108">
      <c r="B17" s="8"/>
      <c r="C17" s="8"/>
      <c r="D17" s="9"/>
      <c r="E17" s="35"/>
      <c r="F17" s="5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L17" s="8"/>
      <c r="AM17" s="8"/>
      <c r="AN17" s="9"/>
      <c r="AO17" s="35"/>
      <c r="AP17" s="5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59"/>
      <c r="BT17" s="59"/>
      <c r="BV17" s="8"/>
      <c r="BW17" s="8"/>
      <c r="BX17" s="9"/>
      <c r="BY17" s="35"/>
      <c r="BZ17" s="5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</row>
    <row r="18" spans="1:108">
      <c r="B18" s="8"/>
      <c r="C18" s="8"/>
      <c r="D18" s="9"/>
      <c r="E18" s="35"/>
      <c r="F18" s="5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L18" s="8"/>
      <c r="AM18" s="8"/>
      <c r="AN18" s="9"/>
      <c r="AO18" s="35"/>
      <c r="AP18" s="5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59"/>
      <c r="BT18" s="59"/>
      <c r="BV18" s="8"/>
      <c r="BW18" s="8"/>
      <c r="BX18" s="9"/>
      <c r="BY18" s="35"/>
      <c r="BZ18" s="5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</row>
    <row r="20" spans="1:108">
      <c r="A20" t="s">
        <v>43</v>
      </c>
    </row>
    <row r="21" spans="1:108">
      <c r="A21" t="s">
        <v>44</v>
      </c>
    </row>
  </sheetData>
  <conditionalFormatting sqref="F2:AJ18">
    <cfRule type="expression" dxfId="11" priority="7">
      <formula>F$4=1</formula>
    </cfRule>
    <cfRule type="expression" dxfId="10" priority="8">
      <formula>F$3=6</formula>
    </cfRule>
    <cfRule type="expression" dxfId="9" priority="9">
      <formula>F$3=7</formula>
    </cfRule>
  </conditionalFormatting>
  <conditionalFormatting sqref="AP2:BT18">
    <cfRule type="expression" dxfId="8" priority="4">
      <formula>AP$4=1</formula>
    </cfRule>
    <cfRule type="expression" dxfId="7" priority="5">
      <formula>AP$3=6</formula>
    </cfRule>
    <cfRule type="expression" dxfId="6" priority="6">
      <formula>AP$3=7</formula>
    </cfRule>
  </conditionalFormatting>
  <conditionalFormatting sqref="BZ2:DD18">
    <cfRule type="expression" dxfId="5" priority="1">
      <formula>BZ$4=1</formula>
    </cfRule>
    <cfRule type="expression" dxfId="4" priority="2">
      <formula>BZ$3=6</formula>
    </cfRule>
    <cfRule type="expression" dxfId="3" priority="3">
      <formula>BZ$3=7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E18"/>
  <sheetViews>
    <sheetView workbookViewId="0">
      <selection activeCell="S23" sqref="S23"/>
    </sheetView>
  </sheetViews>
  <sheetFormatPr baseColWidth="10" defaultRowHeight="15"/>
  <cols>
    <col min="2" max="36" width="2.85546875" customWidth="1"/>
    <col min="37" max="37" width="7.140625" customWidth="1"/>
    <col min="38" max="72" width="2.85546875" customWidth="1"/>
    <col min="73" max="73" width="7.140625" customWidth="1"/>
    <col min="74" max="108" width="2.85546875" customWidth="1"/>
  </cols>
  <sheetData>
    <row r="1" spans="1:109" ht="96" customHeight="1">
      <c r="A1" s="57" t="s">
        <v>2</v>
      </c>
      <c r="B1" s="54" t="s">
        <v>39</v>
      </c>
      <c r="C1" s="55" t="s">
        <v>40</v>
      </c>
      <c r="D1" s="55" t="s">
        <v>0</v>
      </c>
      <c r="E1" s="56" t="s">
        <v>1</v>
      </c>
      <c r="F1" s="48">
        <v>42736</v>
      </c>
      <c r="G1" s="48">
        <v>42737</v>
      </c>
      <c r="H1" s="48">
        <v>42738</v>
      </c>
      <c r="I1" s="48">
        <v>42739</v>
      </c>
      <c r="J1" s="48">
        <v>42740</v>
      </c>
      <c r="K1" s="48">
        <v>42741</v>
      </c>
      <c r="L1" s="48">
        <v>42742</v>
      </c>
      <c r="M1" s="48">
        <v>42743</v>
      </c>
      <c r="N1" s="48">
        <v>42744</v>
      </c>
      <c r="O1" s="48">
        <v>42745</v>
      </c>
      <c r="P1" s="48">
        <v>42746</v>
      </c>
      <c r="Q1" s="48">
        <v>42747</v>
      </c>
      <c r="R1" s="48">
        <v>42748</v>
      </c>
      <c r="S1" s="48">
        <v>42749</v>
      </c>
      <c r="T1" s="48">
        <v>42750</v>
      </c>
      <c r="U1" s="48">
        <v>42751</v>
      </c>
      <c r="V1" s="48">
        <v>42752</v>
      </c>
      <c r="W1" s="48">
        <v>42753</v>
      </c>
      <c r="X1" s="48">
        <v>42754</v>
      </c>
      <c r="Y1" s="48">
        <v>42755</v>
      </c>
      <c r="Z1" s="48">
        <v>42756</v>
      </c>
      <c r="AA1" s="48">
        <v>42757</v>
      </c>
      <c r="AB1" s="48">
        <v>42758</v>
      </c>
      <c r="AC1" s="48">
        <v>42759</v>
      </c>
      <c r="AD1" s="48">
        <v>42760</v>
      </c>
      <c r="AE1" s="48">
        <v>42761</v>
      </c>
      <c r="AF1" s="48">
        <v>42762</v>
      </c>
      <c r="AG1" s="48">
        <v>42763</v>
      </c>
      <c r="AH1" s="48">
        <v>42764</v>
      </c>
      <c r="AI1" s="48">
        <v>42765</v>
      </c>
      <c r="AJ1" s="48">
        <v>42766</v>
      </c>
      <c r="AK1" s="57" t="s">
        <v>3</v>
      </c>
      <c r="AL1" s="54" t="s">
        <v>39</v>
      </c>
      <c r="AM1" s="55" t="s">
        <v>40</v>
      </c>
      <c r="AN1" s="55" t="s">
        <v>0</v>
      </c>
      <c r="AO1" s="56" t="s">
        <v>1</v>
      </c>
      <c r="AP1" s="48">
        <v>42767</v>
      </c>
      <c r="AQ1" s="48">
        <v>42768</v>
      </c>
      <c r="AR1" s="48">
        <v>42769</v>
      </c>
      <c r="AS1" s="48">
        <v>42770</v>
      </c>
      <c r="AT1" s="48">
        <v>42771</v>
      </c>
      <c r="AU1" s="48">
        <v>42772</v>
      </c>
      <c r="AV1" s="48">
        <v>42773</v>
      </c>
      <c r="AW1" s="48">
        <v>42774</v>
      </c>
      <c r="AX1" s="48">
        <v>42775</v>
      </c>
      <c r="AY1" s="48">
        <v>42776</v>
      </c>
      <c r="AZ1" s="48">
        <v>42777</v>
      </c>
      <c r="BA1" s="48">
        <v>42778</v>
      </c>
      <c r="BB1" s="48">
        <v>42779</v>
      </c>
      <c r="BC1" s="48">
        <v>42780</v>
      </c>
      <c r="BD1" s="48">
        <v>42781</v>
      </c>
      <c r="BE1" s="48">
        <v>42782</v>
      </c>
      <c r="BF1" s="48">
        <v>42783</v>
      </c>
      <c r="BG1" s="48">
        <v>42784</v>
      </c>
      <c r="BH1" s="48">
        <v>42785</v>
      </c>
      <c r="BI1" s="48">
        <v>42786</v>
      </c>
      <c r="BJ1" s="48">
        <v>42787</v>
      </c>
      <c r="BK1" s="48">
        <v>42788</v>
      </c>
      <c r="BL1" s="48">
        <v>42789</v>
      </c>
      <c r="BM1" s="48">
        <v>42790</v>
      </c>
      <c r="BN1" s="48">
        <v>42791</v>
      </c>
      <c r="BO1" s="48">
        <v>42792</v>
      </c>
      <c r="BP1" s="48">
        <v>42793</v>
      </c>
      <c r="BQ1" s="48">
        <v>42794</v>
      </c>
      <c r="BR1" s="48"/>
      <c r="BS1" s="48"/>
      <c r="BT1" s="48"/>
      <c r="BU1" s="57" t="s">
        <v>4</v>
      </c>
      <c r="BV1" s="54" t="s">
        <v>39</v>
      </c>
      <c r="BW1" s="55" t="s">
        <v>40</v>
      </c>
      <c r="BX1" s="55" t="s">
        <v>0</v>
      </c>
      <c r="BY1" s="56" t="s">
        <v>1</v>
      </c>
      <c r="BZ1" s="48">
        <v>42795</v>
      </c>
      <c r="CA1" s="48">
        <v>42796</v>
      </c>
      <c r="CB1" s="48">
        <v>42797</v>
      </c>
      <c r="CC1" s="48">
        <v>42798</v>
      </c>
      <c r="CD1" s="48">
        <v>42799</v>
      </c>
      <c r="CE1" s="48">
        <v>42800</v>
      </c>
      <c r="CF1" s="48">
        <v>42801</v>
      </c>
      <c r="CG1" s="48">
        <v>42802</v>
      </c>
      <c r="CH1" s="48">
        <v>42803</v>
      </c>
      <c r="CI1" s="48">
        <v>42804</v>
      </c>
      <c r="CJ1" s="48">
        <v>42805</v>
      </c>
      <c r="CK1" s="48">
        <v>42806</v>
      </c>
      <c r="CL1" s="48">
        <v>42807</v>
      </c>
      <c r="CM1" s="48">
        <v>42808</v>
      </c>
      <c r="CN1" s="48">
        <v>42809</v>
      </c>
      <c r="CO1" s="48">
        <v>42810</v>
      </c>
      <c r="CP1" s="48">
        <v>42811</v>
      </c>
      <c r="CQ1" s="48">
        <v>42812</v>
      </c>
      <c r="CR1" s="48">
        <v>42813</v>
      </c>
      <c r="CS1" s="48">
        <v>42814</v>
      </c>
      <c r="CT1" s="48">
        <v>42815</v>
      </c>
      <c r="CU1" s="48">
        <v>42816</v>
      </c>
      <c r="CV1" s="48">
        <v>42817</v>
      </c>
      <c r="CW1" s="48">
        <v>42818</v>
      </c>
      <c r="CX1" s="48">
        <v>42819</v>
      </c>
      <c r="CY1" s="48">
        <v>42820</v>
      </c>
      <c r="CZ1" s="48">
        <v>42821</v>
      </c>
      <c r="DA1" s="48">
        <v>42822</v>
      </c>
      <c r="DB1" s="48">
        <v>42823</v>
      </c>
      <c r="DC1" s="48">
        <v>42824</v>
      </c>
      <c r="DD1" s="48">
        <v>42825</v>
      </c>
      <c r="DE1" s="57" t="s">
        <v>42</v>
      </c>
    </row>
    <row r="2" spans="1:109">
      <c r="B2" s="8"/>
      <c r="C2" s="8"/>
      <c r="D2" s="9"/>
      <c r="E2" s="35"/>
      <c r="F2" s="51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L2" s="8"/>
      <c r="AM2" s="8"/>
      <c r="AN2" s="9"/>
      <c r="AO2" s="35"/>
      <c r="AP2" s="51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8"/>
      <c r="BS2" s="58"/>
      <c r="BT2" s="58"/>
      <c r="BV2" s="8"/>
      <c r="BW2" s="8"/>
      <c r="BX2" s="9"/>
      <c r="BY2" s="35"/>
      <c r="BZ2" s="51"/>
      <c r="CA2" s="52"/>
      <c r="CB2" s="52"/>
      <c r="CC2" s="52"/>
      <c r="CD2" s="52"/>
      <c r="CE2" s="52"/>
      <c r="CF2" s="52"/>
      <c r="CG2" s="52"/>
      <c r="CH2" s="52"/>
      <c r="CI2" s="52"/>
      <c r="CJ2" s="52"/>
      <c r="CK2" s="52"/>
      <c r="CL2" s="52"/>
      <c r="CM2" s="52"/>
      <c r="CN2" s="52"/>
      <c r="CO2" s="52"/>
      <c r="CP2" s="52"/>
      <c r="CQ2" s="52"/>
      <c r="CR2" s="52"/>
      <c r="CS2" s="52"/>
      <c r="CT2" s="52"/>
      <c r="CU2" s="52"/>
      <c r="CV2" s="52"/>
      <c r="CW2" s="52"/>
      <c r="CX2" s="52"/>
      <c r="CY2" s="52"/>
      <c r="CZ2" s="52"/>
      <c r="DA2" s="52"/>
      <c r="DB2" s="52"/>
      <c r="DC2" s="52"/>
      <c r="DD2" s="52"/>
    </row>
    <row r="3" spans="1:109">
      <c r="B3" s="8"/>
      <c r="C3" s="8"/>
      <c r="D3" s="9"/>
      <c r="E3" s="35"/>
      <c r="F3" s="5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L3" s="8"/>
      <c r="AM3" s="8"/>
      <c r="AN3" s="9"/>
      <c r="AO3" s="35"/>
      <c r="AP3" s="5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59"/>
      <c r="BS3" s="59"/>
      <c r="BT3" s="59"/>
      <c r="BV3" s="8"/>
      <c r="BW3" s="8"/>
      <c r="BX3" s="9"/>
      <c r="BY3" s="35"/>
      <c r="BZ3" s="5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</row>
    <row r="4" spans="1:109">
      <c r="B4" s="8"/>
      <c r="C4" s="8"/>
      <c r="D4" s="9"/>
      <c r="E4" s="35"/>
      <c r="F4" s="5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L4" s="8"/>
      <c r="AM4" s="8"/>
      <c r="AN4" s="9"/>
      <c r="AO4" s="35"/>
      <c r="AP4" s="5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59"/>
      <c r="BS4" s="59"/>
      <c r="BT4" s="59"/>
      <c r="BV4" s="8"/>
      <c r="BW4" s="8"/>
      <c r="BX4" s="9"/>
      <c r="BY4" s="35"/>
      <c r="BZ4" s="5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</row>
    <row r="5" spans="1:109">
      <c r="B5" s="8"/>
      <c r="C5" s="8"/>
      <c r="D5" s="9"/>
      <c r="E5" s="35"/>
      <c r="F5" s="5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L5" s="8"/>
      <c r="AM5" s="8"/>
      <c r="AN5" s="9"/>
      <c r="AO5" s="35"/>
      <c r="AP5" s="5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59"/>
      <c r="BS5" s="59"/>
      <c r="BT5" s="59"/>
      <c r="BV5" s="8"/>
      <c r="BW5" s="8"/>
      <c r="BX5" s="9"/>
      <c r="BY5" s="35"/>
      <c r="BZ5" s="5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</row>
    <row r="6" spans="1:109">
      <c r="B6" s="8"/>
      <c r="C6" s="8"/>
      <c r="D6" s="9"/>
      <c r="E6" s="35"/>
      <c r="F6" s="5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L6" s="8"/>
      <c r="AM6" s="8"/>
      <c r="AN6" s="9"/>
      <c r="AO6" s="35"/>
      <c r="AP6" s="5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59"/>
      <c r="BS6" s="59"/>
      <c r="BT6" s="59"/>
      <c r="BV6" s="8"/>
      <c r="BW6" s="8"/>
      <c r="BX6" s="9"/>
      <c r="BY6" s="35"/>
      <c r="BZ6" s="5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</row>
    <row r="7" spans="1:109">
      <c r="B7" s="8"/>
      <c r="C7" s="8"/>
      <c r="D7" s="9"/>
      <c r="E7" s="35"/>
      <c r="F7" s="5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L7" s="8"/>
      <c r="AM7" s="8"/>
      <c r="AN7" s="9"/>
      <c r="AO7" s="35"/>
      <c r="AP7" s="5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59"/>
      <c r="BS7" s="59"/>
      <c r="BT7" s="59"/>
      <c r="BV7" s="8"/>
      <c r="BW7" s="8"/>
      <c r="BX7" s="9"/>
      <c r="BY7" s="35"/>
      <c r="BZ7" s="5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</row>
    <row r="8" spans="1:109">
      <c r="B8" s="8"/>
      <c r="C8" s="8"/>
      <c r="D8" s="9"/>
      <c r="E8" s="35"/>
      <c r="F8" s="5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L8" s="8"/>
      <c r="AM8" s="8"/>
      <c r="AN8" s="9"/>
      <c r="AO8" s="35"/>
      <c r="AP8" s="5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59"/>
      <c r="BS8" s="59"/>
      <c r="BT8" s="59"/>
      <c r="BV8" s="8"/>
      <c r="BW8" s="8"/>
      <c r="BX8" s="9"/>
      <c r="BY8" s="35"/>
      <c r="BZ8" s="5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</row>
    <row r="9" spans="1:109">
      <c r="B9" s="8"/>
      <c r="C9" s="8"/>
      <c r="D9" s="9"/>
      <c r="E9" s="35"/>
      <c r="F9" s="5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L9" s="8"/>
      <c r="AM9" s="8"/>
      <c r="AN9" s="9"/>
      <c r="AO9" s="35"/>
      <c r="AP9" s="5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59"/>
      <c r="BS9" s="59"/>
      <c r="BT9" s="59"/>
      <c r="BV9" s="8"/>
      <c r="BW9" s="8"/>
      <c r="BX9" s="9"/>
      <c r="BY9" s="35"/>
      <c r="BZ9" s="5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</row>
    <row r="10" spans="1:109">
      <c r="B10" s="8"/>
      <c r="C10" s="8"/>
      <c r="D10" s="9"/>
      <c r="E10" s="35"/>
      <c r="F10" s="5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L10" s="8"/>
      <c r="AM10" s="8"/>
      <c r="AN10" s="9"/>
      <c r="AO10" s="35"/>
      <c r="AP10" s="5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59"/>
      <c r="BS10" s="59"/>
      <c r="BT10" s="59"/>
      <c r="BV10" s="8"/>
      <c r="BW10" s="8"/>
      <c r="BX10" s="9"/>
      <c r="BY10" s="35"/>
      <c r="BZ10" s="5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</row>
    <row r="11" spans="1:109">
      <c r="B11" s="8"/>
      <c r="C11" s="8"/>
      <c r="D11" s="9"/>
      <c r="E11" s="35"/>
      <c r="F11" s="5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L11" s="8"/>
      <c r="AM11" s="8"/>
      <c r="AN11" s="9"/>
      <c r="AO11" s="35"/>
      <c r="AP11" s="5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59"/>
      <c r="BS11" s="59"/>
      <c r="BT11" s="59"/>
      <c r="BV11" s="8"/>
      <c r="BW11" s="8"/>
      <c r="BX11" s="9"/>
      <c r="BY11" s="35"/>
      <c r="BZ11" s="5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</row>
    <row r="12" spans="1:109">
      <c r="B12" s="8"/>
      <c r="C12" s="8"/>
      <c r="D12" s="9"/>
      <c r="E12" s="35"/>
      <c r="F12" s="5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L12" s="8"/>
      <c r="AM12" s="8"/>
      <c r="AN12" s="9"/>
      <c r="AO12" s="35"/>
      <c r="AP12" s="5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59"/>
      <c r="BS12" s="59"/>
      <c r="BT12" s="59"/>
      <c r="BV12" s="8"/>
      <c r="BW12" s="8"/>
      <c r="BX12" s="9"/>
      <c r="BY12" s="35"/>
      <c r="BZ12" s="5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</row>
    <row r="13" spans="1:109">
      <c r="B13" s="8"/>
      <c r="C13" s="8"/>
      <c r="D13" s="9"/>
      <c r="E13" s="35"/>
      <c r="F13" s="5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L13" s="8"/>
      <c r="AM13" s="8"/>
      <c r="AN13" s="9"/>
      <c r="AO13" s="35"/>
      <c r="AP13" s="5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59"/>
      <c r="BS13" s="59"/>
      <c r="BT13" s="59"/>
      <c r="BV13" s="8"/>
      <c r="BW13" s="8"/>
      <c r="BX13" s="9"/>
      <c r="BY13" s="35"/>
      <c r="BZ13" s="5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</row>
    <row r="14" spans="1:109">
      <c r="B14" s="8"/>
      <c r="C14" s="8"/>
      <c r="D14" s="9"/>
      <c r="E14" s="35"/>
      <c r="F14" s="5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L14" s="8"/>
      <c r="AM14" s="8"/>
      <c r="AN14" s="9"/>
      <c r="AO14" s="35"/>
      <c r="AP14" s="5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59"/>
      <c r="BS14" s="59"/>
      <c r="BT14" s="59"/>
      <c r="BV14" s="8"/>
      <c r="BW14" s="8"/>
      <c r="BX14" s="9"/>
      <c r="BY14" s="35"/>
      <c r="BZ14" s="5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</row>
    <row r="15" spans="1:109">
      <c r="B15" s="8"/>
      <c r="C15" s="8"/>
      <c r="D15" s="9"/>
      <c r="E15" s="35"/>
      <c r="F15" s="5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L15" s="8"/>
      <c r="AM15" s="8"/>
      <c r="AN15" s="9"/>
      <c r="AO15" s="35"/>
      <c r="AP15" s="5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59"/>
      <c r="BS15" s="59"/>
      <c r="BT15" s="59"/>
      <c r="BV15" s="8"/>
      <c r="BW15" s="8"/>
      <c r="BX15" s="9"/>
      <c r="BY15" s="35"/>
      <c r="BZ15" s="5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</row>
    <row r="16" spans="1:109">
      <c r="B16" s="8"/>
      <c r="C16" s="8"/>
      <c r="D16" s="9"/>
      <c r="E16" s="35"/>
      <c r="F16" s="5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L16" s="8"/>
      <c r="AM16" s="8"/>
      <c r="AN16" s="9"/>
      <c r="AO16" s="35"/>
      <c r="AP16" s="5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59"/>
      <c r="BS16" s="59"/>
      <c r="BT16" s="59"/>
      <c r="BV16" s="8"/>
      <c r="BW16" s="8"/>
      <c r="BX16" s="9"/>
      <c r="BY16" s="35"/>
      <c r="BZ16" s="5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</row>
    <row r="17" spans="2:108">
      <c r="B17" s="8"/>
      <c r="C17" s="8"/>
      <c r="D17" s="9"/>
      <c r="E17" s="35"/>
      <c r="F17" s="5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L17" s="8"/>
      <c r="AM17" s="8"/>
      <c r="AN17" s="9"/>
      <c r="AO17" s="35"/>
      <c r="AP17" s="5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59"/>
      <c r="BS17" s="59"/>
      <c r="BT17" s="59"/>
      <c r="BV17" s="8"/>
      <c r="BW17" s="8"/>
      <c r="BX17" s="9"/>
      <c r="BY17" s="35"/>
      <c r="BZ17" s="5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</row>
    <row r="18" spans="2:108">
      <c r="B18" s="8"/>
      <c r="C18" s="8"/>
      <c r="D18" s="9"/>
      <c r="E18" s="35"/>
      <c r="F18" s="5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L18" s="8"/>
      <c r="AM18" s="8"/>
      <c r="AN18" s="9"/>
      <c r="AO18" s="35"/>
      <c r="AP18" s="5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59"/>
      <c r="BS18" s="59"/>
      <c r="BT18" s="59"/>
      <c r="BV18" s="8"/>
      <c r="BW18" s="8"/>
      <c r="BX18" s="9"/>
      <c r="BY18" s="35"/>
      <c r="BZ18" s="5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</row>
  </sheetData>
  <conditionalFormatting sqref="F2:AJ18">
    <cfRule type="expression" dxfId="29" priority="7">
      <formula>F$4=1</formula>
    </cfRule>
    <cfRule type="expression" dxfId="28" priority="8">
      <formula>F$3=6</formula>
    </cfRule>
    <cfRule type="expression" dxfId="27" priority="9">
      <formula>F$3=7</formula>
    </cfRule>
  </conditionalFormatting>
  <conditionalFormatting sqref="AP2:BT18">
    <cfRule type="expression" dxfId="26" priority="4">
      <formula>AP$4=1</formula>
    </cfRule>
    <cfRule type="expression" dxfId="25" priority="5">
      <formula>AP$3=6</formula>
    </cfRule>
    <cfRule type="expression" dxfId="24" priority="6">
      <formula>AP$3=7</formula>
    </cfRule>
  </conditionalFormatting>
  <conditionalFormatting sqref="BZ2:DD18">
    <cfRule type="expression" dxfId="20" priority="1">
      <formula>BZ$4=1</formula>
    </cfRule>
    <cfRule type="expression" dxfId="19" priority="2">
      <formula>BZ$3=6</formula>
    </cfRule>
    <cfRule type="expression" dxfId="18" priority="3">
      <formula>BZ$3=7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Présence</vt:lpstr>
      <vt:lpstr>Données</vt:lpstr>
      <vt:lpstr>2016</vt:lpstr>
      <vt:lpstr>2017</vt:lpstr>
    </vt:vector>
  </TitlesOfParts>
  <Company>Volvo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Catteau Jeremie</dc:creator>
  <cp:lastModifiedBy>LouReeD</cp:lastModifiedBy>
  <dcterms:created xsi:type="dcterms:W3CDTF">2016-11-24T06:49:46Z</dcterms:created>
  <dcterms:modified xsi:type="dcterms:W3CDTF">2016-11-26T21:47:52Z</dcterms:modified>
</cp:coreProperties>
</file>