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drawings/drawing2.xml" ContentType="application/vnd.openxmlformats-officedocument.drawing+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Q:\Commun\1. Foyer d'Hebergement - Equipe éducative\2. Activités\Activités libres\h. Jardinage\2019\"/>
    </mc:Choice>
  </mc:AlternateContent>
  <bookViews>
    <workbookView xWindow="-15" yWindow="-15" windowWidth="14400" windowHeight="13005"/>
  </bookViews>
  <sheets>
    <sheet name="Rétro Planning de GANTT" sheetId="1" r:id="rId1"/>
    <sheet name="Système" sheetId="4" r:id="rId2"/>
  </sheets>
  <functionGroups builtInGroupCount="18"/>
  <definedNames>
    <definedName name="_CodeWE">Système!$F$10</definedName>
    <definedName name="_DD">Système!$C$2</definedName>
    <definedName name="_Livré">'Rétro Planning de GANTT'!$BR$13</definedName>
    <definedName name="_O">'Rétro Planning de GANTT'!$H$5</definedName>
    <definedName name="_Res">OFFSET(Système!$A$1,1,,COUNTA(Système!$A:$A)-1,)</definedName>
    <definedName name="_SD">Système!$B$2</definedName>
    <definedName name="An">Système!$C$6</definedName>
    <definedName name="Couleur_Vierge">Système!$L$1</definedName>
    <definedName name="Fériés">OFFSET(Système!$H$1,1,,COUNTA(Système!$H:$H)-1,)</definedName>
    <definedName name="Jours_chômés">Système!$F$2:$F$8</definedName>
    <definedName name="Le_Mois">Système!$F$9</definedName>
    <definedName name="Les_Projets">OFFSET('Rétro Planning de GANTT'!$BP$13,1,,COUNTA('Rétro Planning de GANTT'!$BO:$BO)-1,)</definedName>
    <definedName name="Les_Réf_Projets">OFFSET('Rétro Planning de GANTT'!$BP$13,1,,COUNTA('Rétro Planning de GANTT'!$BO:$BO)-1,2)</definedName>
    <definedName name="NB_Couleur">Système!$P$2</definedName>
    <definedName name="NB_Lignes">'Rétro Planning de GANTT'!$BP$13</definedName>
    <definedName name="Pourcentage">'Rétro Planning de GANTT'!$BN$2</definedName>
    <definedName name="Premier_mois">Système!$C$4</definedName>
  </definedNames>
  <calcPr calcId="162913"/>
</workbook>
</file>

<file path=xl/calcChain.xml><?xml version="1.0" encoding="utf-8"?>
<calcChain xmlns="http://schemas.openxmlformats.org/spreadsheetml/2006/main">
  <c r="BN44" i="1" l="1"/>
  <c r="G44" i="1"/>
  <c r="E44" i="1"/>
  <c r="E29" i="1" l="1"/>
  <c r="G29" i="1" l="1"/>
  <c r="BN29" i="1" s="1"/>
  <c r="E42" i="1"/>
  <c r="E40" i="1"/>
  <c r="E38" i="1"/>
  <c r="G38" i="1" s="1"/>
  <c r="E36" i="1"/>
  <c r="G36" i="1" s="1"/>
  <c r="E33" i="1"/>
  <c r="E31" i="1"/>
  <c r="G31" i="1" s="1"/>
  <c r="E28" i="1"/>
  <c r="G28" i="1" s="1"/>
  <c r="E25" i="1"/>
  <c r="G25" i="1" s="1"/>
  <c r="BN25" i="1" s="1"/>
  <c r="E22" i="1"/>
  <c r="G22" i="1" s="1"/>
  <c r="E21" i="1"/>
  <c r="G21" i="1" s="1"/>
  <c r="BN21" i="1" s="1"/>
  <c r="E20" i="1"/>
  <c r="G20" i="1" s="1"/>
  <c r="E15" i="1"/>
  <c r="G15" i="1" s="1"/>
  <c r="BN15" i="1" s="1"/>
  <c r="G37" i="1" l="1"/>
  <c r="E37" i="1"/>
  <c r="BN37" i="1" s="1"/>
  <c r="G40" i="1"/>
  <c r="E41" i="1" s="1"/>
  <c r="BN41" i="1" s="1"/>
  <c r="BN36" i="1"/>
  <c r="BN31" i="1"/>
  <c r="E32" i="1"/>
  <c r="G32" i="1"/>
  <c r="G33" i="1"/>
  <c r="BN38" i="1"/>
  <c r="G41" i="1"/>
  <c r="G42" i="1"/>
  <c r="BN42" i="1" s="1"/>
  <c r="BN28" i="1"/>
  <c r="BN22" i="1"/>
  <c r="BN20" i="1"/>
  <c r="BN40" i="1" l="1"/>
  <c r="G34" i="1"/>
  <c r="E34" i="1"/>
  <c r="BN32" i="1"/>
  <c r="BN33" i="1"/>
  <c r="E17" i="1"/>
  <c r="E26" i="1"/>
  <c r="G26" i="1" s="1"/>
  <c r="BN26" i="1" s="1"/>
  <c r="E23" i="1"/>
  <c r="BP23" i="1"/>
  <c r="B23" i="1"/>
  <c r="BT23" i="1" s="1"/>
  <c r="BN34" i="1" l="1"/>
  <c r="G17" i="1"/>
  <c r="BN17" i="1" s="1"/>
  <c r="G23" i="1"/>
  <c r="BN23" i="1" s="1"/>
  <c r="BP17" i="1"/>
  <c r="B17" i="1"/>
  <c r="BT17" i="1" s="1"/>
  <c r="E18" i="1" l="1"/>
  <c r="B18" i="1"/>
  <c r="BT18" i="1" s="1"/>
  <c r="E16" i="1"/>
  <c r="B16" i="1"/>
  <c r="BT16" i="1" s="1"/>
  <c r="BN30" i="1"/>
  <c r="G18" i="1" l="1"/>
  <c r="BN18" i="1" s="1"/>
  <c r="G16" i="1"/>
  <c r="BN16" i="1" s="1"/>
  <c r="B66" i="1"/>
  <c r="B15" i="1"/>
  <c r="B65" i="1"/>
  <c r="B64" i="1"/>
  <c r="B63" i="1"/>
  <c r="B62" i="1"/>
  <c r="B61" i="1"/>
  <c r="B60" i="1"/>
  <c r="B59" i="1"/>
  <c r="B58" i="1"/>
  <c r="B57" i="1"/>
  <c r="B56" i="1"/>
  <c r="B55" i="1"/>
  <c r="B54" i="1"/>
  <c r="B53" i="1"/>
  <c r="B52" i="1"/>
  <c r="B51" i="1"/>
  <c r="B50" i="1"/>
  <c r="B47" i="1"/>
  <c r="B45" i="1"/>
  <c r="B44" i="1"/>
  <c r="B42" i="1"/>
  <c r="B41" i="1"/>
  <c r="B40" i="1"/>
  <c r="B38" i="1"/>
  <c r="B36" i="1"/>
  <c r="B34" i="1"/>
  <c r="B33" i="1"/>
  <c r="B31" i="1"/>
  <c r="B21" i="1"/>
  <c r="B26" i="1"/>
  <c r="B25" i="1"/>
  <c r="BN14" i="1" l="1"/>
  <c r="BT66" i="1" l="1"/>
  <c r="BT15" i="1"/>
  <c r="BT65" i="1"/>
  <c r="BT64" i="1"/>
  <c r="BT63" i="1"/>
  <c r="BT62" i="1"/>
  <c r="BT61" i="1"/>
  <c r="BT60" i="1"/>
  <c r="BT59" i="1"/>
  <c r="BT58" i="1"/>
  <c r="BT57" i="1"/>
  <c r="BT56" i="1"/>
  <c r="BT55" i="1"/>
  <c r="BT54" i="1"/>
  <c r="BT53" i="1"/>
  <c r="BT52" i="1"/>
  <c r="BT51" i="1"/>
  <c r="BT50" i="1"/>
  <c r="BT47" i="1"/>
  <c r="BT45" i="1"/>
  <c r="BT44" i="1"/>
  <c r="BT42" i="1"/>
  <c r="BT41" i="1"/>
  <c r="BT40" i="1"/>
  <c r="BT38" i="1"/>
  <c r="BT36" i="1"/>
  <c r="BT34" i="1"/>
  <c r="BT33" i="1"/>
  <c r="BT31" i="1"/>
  <c r="BT26" i="1"/>
  <c r="BT25" i="1"/>
  <c r="BT21" i="1"/>
  <c r="L13" i="1" l="1"/>
  <c r="L12" i="1" l="1"/>
  <c r="L10" i="1"/>
  <c r="M13" i="1"/>
  <c r="M6" i="1" s="1"/>
  <c r="L6" i="1"/>
  <c r="L4" i="1" s="1"/>
  <c r="M4" i="1" l="1"/>
  <c r="M10" i="1"/>
  <c r="M12" i="1"/>
  <c r="N13" i="1"/>
  <c r="F10" i="4"/>
  <c r="N10" i="1" l="1"/>
  <c r="N6" i="1"/>
  <c r="N4" i="1" s="1"/>
  <c r="O13" i="1"/>
  <c r="N12" i="1"/>
  <c r="O12" i="1" l="1"/>
  <c r="O6" i="1"/>
  <c r="O4" i="1" s="1"/>
  <c r="P13" i="1"/>
  <c r="Q13" i="1" s="1"/>
  <c r="Q6" i="1" s="1"/>
  <c r="O10" i="1"/>
  <c r="C6" i="4"/>
  <c r="J12" i="4" s="1"/>
  <c r="H12" i="4" s="1"/>
  <c r="C4" i="4"/>
  <c r="F8" i="4"/>
  <c r="F7" i="4"/>
  <c r="F6" i="4"/>
  <c r="F5" i="4"/>
  <c r="F4" i="4"/>
  <c r="F3" i="4"/>
  <c r="F2" i="4"/>
  <c r="D1" i="4"/>
  <c r="P6" i="1" l="1"/>
  <c r="P4" i="1" s="1"/>
  <c r="P12" i="1"/>
  <c r="P10" i="1"/>
  <c r="Q4" i="1"/>
  <c r="Q10" i="1"/>
  <c r="Q12" i="1"/>
  <c r="R13" i="1"/>
  <c r="R6" i="1" s="1"/>
  <c r="J23" i="4"/>
  <c r="H23" i="4" s="1"/>
  <c r="G2" i="4"/>
  <c r="J13" i="4" s="1"/>
  <c r="H13" i="4" s="1"/>
  <c r="G3" i="4"/>
  <c r="J14" i="4" s="1"/>
  <c r="H14" i="4" s="1"/>
  <c r="G11" i="4"/>
  <c r="J22" i="4" s="1"/>
  <c r="H22" i="4" s="1"/>
  <c r="G9" i="4"/>
  <c r="J20" i="4" s="1"/>
  <c r="H20" i="4" s="1"/>
  <c r="G4" i="4"/>
  <c r="J15" i="4" s="1"/>
  <c r="H15" i="4" s="1"/>
  <c r="G5" i="4"/>
  <c r="J16" i="4" s="1"/>
  <c r="H16" i="4" s="1"/>
  <c r="G6" i="4"/>
  <c r="J6" i="4" s="1"/>
  <c r="H6" i="4" s="1"/>
  <c r="G7" i="4"/>
  <c r="J18" i="4" s="1"/>
  <c r="H18" i="4" s="1"/>
  <c r="G8" i="4"/>
  <c r="J8" i="4" s="1"/>
  <c r="H8" i="4" s="1"/>
  <c r="F9" i="4"/>
  <c r="G10" i="4"/>
  <c r="J21" i="4" s="1"/>
  <c r="H21" i="4" s="1"/>
  <c r="J5" i="4" l="1"/>
  <c r="H5" i="4" s="1"/>
  <c r="K2" i="4"/>
  <c r="J3" i="4"/>
  <c r="H3" i="4" s="1"/>
  <c r="J2" i="4"/>
  <c r="H2" i="4" s="1"/>
  <c r="J4" i="4"/>
  <c r="H4" i="4" s="1"/>
  <c r="R4" i="1"/>
  <c r="R10" i="1"/>
  <c r="R12" i="1"/>
  <c r="J7" i="4"/>
  <c r="H7" i="4" s="1"/>
  <c r="S13" i="1"/>
  <c r="S6" i="1" s="1"/>
  <c r="K13" i="4"/>
  <c r="J17" i="4"/>
  <c r="H17" i="4" s="1"/>
  <c r="J9" i="4"/>
  <c r="H9" i="4" s="1"/>
  <c r="K22" i="4"/>
  <c r="K11" i="4"/>
  <c r="J11" i="4"/>
  <c r="H11" i="4" s="1"/>
  <c r="J19" i="4"/>
  <c r="H19" i="4" s="1"/>
  <c r="J10" i="4"/>
  <c r="H10" i="4" s="1"/>
  <c r="S4" i="1" l="1"/>
  <c r="S10" i="1"/>
  <c r="S12" i="1"/>
  <c r="T13" i="1"/>
  <c r="T6" i="1" s="1"/>
  <c r="L1" i="1" a="1"/>
  <c r="L1" i="1" s="1"/>
  <c r="T4" i="1" l="1"/>
  <c r="T10" i="1"/>
  <c r="T12" i="1"/>
  <c r="U13" i="1"/>
  <c r="U6" i="1" s="1"/>
  <c r="M1" i="1" a="1"/>
  <c r="M1" i="1" s="1"/>
  <c r="N1" i="1" a="1"/>
  <c r="N1" i="1" s="1"/>
  <c r="U4" i="1" l="1"/>
  <c r="U10" i="1"/>
  <c r="U12" i="1"/>
  <c r="V13" i="1"/>
  <c r="V6" i="1" s="1"/>
  <c r="O1" i="1" a="1"/>
  <c r="O1" i="1" s="1"/>
  <c r="V4" i="1" l="1"/>
  <c r="V10" i="1"/>
  <c r="V12" i="1"/>
  <c r="W13" i="1"/>
  <c r="W6" i="1" s="1"/>
  <c r="P1" i="1" a="1"/>
  <c r="P1" i="1" s="1"/>
  <c r="W4" i="1" l="1"/>
  <c r="W10" i="1"/>
  <c r="W12" i="1"/>
  <c r="X13" i="1"/>
  <c r="X6" i="1" s="1"/>
  <c r="Q1" i="1" a="1"/>
  <c r="Q1" i="1" s="1"/>
  <c r="X4" i="1" l="1"/>
  <c r="X10" i="1"/>
  <c r="X12" i="1"/>
  <c r="Y13" i="1"/>
  <c r="Y6" i="1" s="1"/>
  <c r="Y4" i="1" l="1"/>
  <c r="Y10" i="1"/>
  <c r="Y12" i="1"/>
  <c r="Z13" i="1"/>
  <c r="Z6" i="1" s="1"/>
  <c r="S1" i="1" a="1"/>
  <c r="S1" i="1" s="1"/>
  <c r="R1" i="1" a="1"/>
  <c r="R1" i="1" s="1"/>
  <c r="Z4" i="1" l="1"/>
  <c r="Z10" i="1"/>
  <c r="Z12" i="1"/>
  <c r="AA13" i="1"/>
  <c r="AA6" i="1" s="1"/>
  <c r="T1" i="1" a="1"/>
  <c r="T1" i="1" s="1"/>
  <c r="AA4" i="1" l="1"/>
  <c r="AA10" i="1"/>
  <c r="AA12" i="1"/>
  <c r="AB13" i="1"/>
  <c r="AB6" i="1" s="1"/>
  <c r="U1" i="1" a="1"/>
  <c r="U1" i="1" s="1"/>
  <c r="AB4" i="1" l="1"/>
  <c r="AB10" i="1"/>
  <c r="AB12" i="1"/>
  <c r="AC13" i="1"/>
  <c r="AC6" i="1" s="1"/>
  <c r="V1" i="1" a="1"/>
  <c r="V1" i="1" s="1"/>
  <c r="AC4" i="1" l="1"/>
  <c r="AC10" i="1"/>
  <c r="AC12" i="1"/>
  <c r="AD13" i="1"/>
  <c r="AD6" i="1" s="1"/>
  <c r="W1" i="1" a="1"/>
  <c r="W1" i="1" s="1"/>
  <c r="AD4" i="1" l="1"/>
  <c r="AD10" i="1"/>
  <c r="AD12" i="1"/>
  <c r="AE13" i="1"/>
  <c r="AE6" i="1" s="1"/>
  <c r="X1" i="1" a="1"/>
  <c r="X1" i="1" s="1"/>
  <c r="AE4" i="1" l="1"/>
  <c r="AE10" i="1"/>
  <c r="AE12" i="1"/>
  <c r="AF13" i="1"/>
  <c r="AF6" i="1" s="1"/>
  <c r="AF4" i="1" l="1"/>
  <c r="AF10" i="1"/>
  <c r="AF12" i="1"/>
  <c r="AG13" i="1"/>
  <c r="AG6" i="1" s="1"/>
  <c r="Z1" i="1" a="1"/>
  <c r="Z1" i="1" s="1"/>
  <c r="Y1" i="1" a="1"/>
  <c r="Y1" i="1" s="1"/>
  <c r="AG4" i="1" l="1"/>
  <c r="AG10" i="1"/>
  <c r="AG12" i="1"/>
  <c r="AH13" i="1"/>
  <c r="AH6" i="1" s="1"/>
  <c r="AA1" i="1" a="1"/>
  <c r="AA1" i="1" s="1"/>
  <c r="AH4" i="1" l="1"/>
  <c r="AH10" i="1"/>
  <c r="AH12" i="1"/>
  <c r="AI13" i="1"/>
  <c r="AI6" i="1" s="1"/>
  <c r="AI4" i="1" l="1"/>
  <c r="AI10" i="1"/>
  <c r="AI12" i="1"/>
  <c r="AJ13" i="1"/>
  <c r="AJ6" i="1" s="1"/>
  <c r="AC1" i="1" a="1"/>
  <c r="AC1" i="1" s="1"/>
  <c r="AB1" i="1" a="1"/>
  <c r="AB1" i="1" s="1"/>
  <c r="AJ4" i="1" l="1"/>
  <c r="AJ10" i="1"/>
  <c r="AJ12" i="1"/>
  <c r="AK13" i="1"/>
  <c r="AK6" i="1" s="1"/>
  <c r="AK4" i="1" l="1"/>
  <c r="AK10" i="1"/>
  <c r="AK12" i="1"/>
  <c r="AL13" i="1"/>
  <c r="AL6" i="1" s="1"/>
  <c r="AE1" i="1" a="1"/>
  <c r="AE1" i="1" s="1"/>
  <c r="AD1" i="1" a="1"/>
  <c r="AD1" i="1" s="1"/>
  <c r="AL4" i="1" l="1"/>
  <c r="AL10" i="1"/>
  <c r="AL12" i="1"/>
  <c r="AM13" i="1"/>
  <c r="AM6" i="1" s="1"/>
  <c r="AF1" i="1" a="1"/>
  <c r="AF1" i="1" s="1"/>
  <c r="AM4" i="1" l="1"/>
  <c r="AM10" i="1"/>
  <c r="AM12" i="1"/>
  <c r="AN13" i="1"/>
  <c r="AN6" i="1" s="1"/>
  <c r="AN4" i="1" l="1"/>
  <c r="AN10" i="1"/>
  <c r="AN12" i="1"/>
  <c r="AO13" i="1"/>
  <c r="AO6" i="1" s="1"/>
  <c r="AH1" i="1" a="1"/>
  <c r="AH1" i="1" s="1"/>
  <c r="AG1" i="1" a="1"/>
  <c r="AG1" i="1" s="1"/>
  <c r="AO4" i="1" l="1"/>
  <c r="AO10" i="1"/>
  <c r="AO12" i="1"/>
  <c r="AP13" i="1"/>
  <c r="AP6" i="1" s="1"/>
  <c r="AP4" i="1" l="1"/>
  <c r="AP10" i="1"/>
  <c r="AP12" i="1"/>
  <c r="AQ13" i="1"/>
  <c r="AQ6" i="1" s="1"/>
  <c r="AJ1" i="1" a="1"/>
  <c r="AJ1" i="1" s="1"/>
  <c r="AI1" i="1" a="1"/>
  <c r="AI1" i="1" s="1"/>
  <c r="AQ4" i="1" l="1"/>
  <c r="AQ10" i="1"/>
  <c r="AQ12" i="1"/>
  <c r="AR13" i="1"/>
  <c r="AR6" i="1" s="1"/>
  <c r="AR4" i="1" l="1"/>
  <c r="AR10" i="1"/>
  <c r="AR12" i="1"/>
  <c r="AS13" i="1"/>
  <c r="AS6" i="1" s="1"/>
  <c r="AL1" i="1" a="1"/>
  <c r="AL1" i="1" s="1"/>
  <c r="AK1" i="1" a="1"/>
  <c r="AK1" i="1" s="1"/>
  <c r="AS4" i="1" l="1"/>
  <c r="AS10" i="1"/>
  <c r="AS12" i="1"/>
  <c r="AT13" i="1"/>
  <c r="AT6" i="1" s="1"/>
  <c r="AM1" i="1" a="1"/>
  <c r="AM1" i="1" s="1"/>
  <c r="AT4" i="1" l="1"/>
  <c r="AT10" i="1"/>
  <c r="AT12" i="1"/>
  <c r="AU13" i="1"/>
  <c r="AU6" i="1" s="1"/>
  <c r="AN1" i="1" a="1"/>
  <c r="AN1" i="1" s="1"/>
  <c r="AU4" i="1" l="1"/>
  <c r="AU10" i="1"/>
  <c r="AU12" i="1"/>
  <c r="AV13" i="1"/>
  <c r="AV6" i="1" s="1"/>
  <c r="AV4" i="1" l="1"/>
  <c r="AV10" i="1"/>
  <c r="AV12" i="1"/>
  <c r="AW13" i="1"/>
  <c r="AW6" i="1" s="1"/>
  <c r="AP1" i="1" a="1"/>
  <c r="AP1" i="1" s="1"/>
  <c r="AO1" i="1" a="1"/>
  <c r="AO1" i="1" s="1"/>
  <c r="AW4" i="1" l="1"/>
  <c r="AW10" i="1"/>
  <c r="AW12" i="1"/>
  <c r="AX13" i="1"/>
  <c r="AX6" i="1" s="1"/>
  <c r="AX4" i="1" l="1"/>
  <c r="AX10" i="1"/>
  <c r="AX12" i="1"/>
  <c r="AY13" i="1"/>
  <c r="AY6" i="1" s="1"/>
  <c r="AR1" i="1" a="1"/>
  <c r="AR1" i="1" s="1"/>
  <c r="AQ1" i="1" a="1"/>
  <c r="AQ1" i="1" s="1"/>
  <c r="AY4" i="1" l="1"/>
  <c r="AY10" i="1"/>
  <c r="AY12" i="1"/>
  <c r="AZ13" i="1"/>
  <c r="AZ6" i="1" s="1"/>
  <c r="AZ4" i="1" l="1"/>
  <c r="AZ10" i="1"/>
  <c r="AZ12" i="1"/>
  <c r="BA13" i="1"/>
  <c r="BA6" i="1" s="1"/>
  <c r="AT1" i="1" a="1"/>
  <c r="AT1" i="1" s="1"/>
  <c r="AS1" i="1" a="1"/>
  <c r="AS1" i="1" s="1"/>
  <c r="BA4" i="1" l="1"/>
  <c r="BA10" i="1"/>
  <c r="BA12" i="1"/>
  <c r="BB13" i="1"/>
  <c r="BB6" i="1" s="1"/>
  <c r="AU1" i="1" a="1"/>
  <c r="AU1" i="1" s="1"/>
  <c r="BB4" i="1" l="1"/>
  <c r="BB10" i="1"/>
  <c r="BB12" i="1"/>
  <c r="BC13" i="1"/>
  <c r="BC6" i="1" s="1"/>
  <c r="AV1" i="1" a="1"/>
  <c r="AV1" i="1" s="1"/>
  <c r="BC4" i="1" l="1"/>
  <c r="BC10" i="1"/>
  <c r="BC12" i="1"/>
  <c r="BD13" i="1"/>
  <c r="BD6" i="1" s="1"/>
  <c r="BD4" i="1" l="1"/>
  <c r="BD10" i="1"/>
  <c r="BD12" i="1"/>
  <c r="BE13" i="1"/>
  <c r="BE6" i="1" s="1"/>
  <c r="AX1" i="1" a="1"/>
  <c r="AX1" i="1" s="1"/>
  <c r="AW1" i="1" a="1"/>
  <c r="AW1" i="1" s="1"/>
  <c r="BE4" i="1" l="1"/>
  <c r="BE10" i="1"/>
  <c r="BE12" i="1"/>
  <c r="BF13" i="1"/>
  <c r="BF6" i="1" s="1"/>
  <c r="BF4" i="1" l="1"/>
  <c r="BF10" i="1"/>
  <c r="BF12" i="1"/>
  <c r="BG13" i="1"/>
  <c r="BG6" i="1" s="1"/>
  <c r="AZ1" i="1" a="1"/>
  <c r="AZ1" i="1" s="1"/>
  <c r="AY1" i="1" a="1"/>
  <c r="AY1" i="1" s="1"/>
  <c r="BG4" i="1" l="1"/>
  <c r="BG10" i="1"/>
  <c r="BG12" i="1"/>
  <c r="BH13" i="1"/>
  <c r="BH6" i="1" s="1"/>
  <c r="BH4" i="1" l="1"/>
  <c r="BH10" i="1"/>
  <c r="BH12" i="1"/>
  <c r="BI13" i="1"/>
  <c r="BI6" i="1" s="1"/>
  <c r="BB1" i="1" a="1"/>
  <c r="BB1" i="1" s="1"/>
  <c r="BA1" i="1" a="1"/>
  <c r="BA1" i="1" s="1"/>
  <c r="BI4" i="1" l="1"/>
  <c r="BI10" i="1"/>
  <c r="BI12" i="1"/>
  <c r="BJ13" i="1"/>
  <c r="BJ6" i="1" s="1"/>
  <c r="BC1" i="1" a="1"/>
  <c r="BC1" i="1" s="1"/>
  <c r="BJ4" i="1" l="1"/>
  <c r="BJ10" i="1"/>
  <c r="BJ12" i="1"/>
  <c r="BK13" i="1"/>
  <c r="BK6" i="1" s="1"/>
  <c r="BD1" i="1" a="1"/>
  <c r="BD1" i="1" s="1"/>
  <c r="BK4" i="1" l="1"/>
  <c r="BK10" i="1"/>
  <c r="BK12" i="1"/>
  <c r="BL13" i="1"/>
  <c r="BL6" i="1" s="1"/>
  <c r="BE1" i="1" a="1"/>
  <c r="BE1" i="1" s="1"/>
  <c r="BL4" i="1" l="1"/>
  <c r="BL10" i="1"/>
  <c r="BL12" i="1"/>
  <c r="BM13" i="1"/>
  <c r="BM6" i="1" s="1"/>
  <c r="BF1" i="1" a="1"/>
  <c r="BF1" i="1" s="1"/>
  <c r="BM4" i="1" l="1"/>
  <c r="BM10" i="1"/>
  <c r="BM12" i="1"/>
  <c r="BH1" i="1" l="1" a="1"/>
  <c r="BH1" i="1" s="1"/>
  <c r="BG1" i="1" a="1"/>
  <c r="BG1" i="1" s="1"/>
  <c r="BJ1" i="1" l="1" a="1"/>
  <c r="BJ1" i="1" s="1"/>
  <c r="BI1" i="1" a="1"/>
  <c r="BI1" i="1" s="1"/>
  <c r="BK1" i="1" l="1" a="1"/>
  <c r="BK1" i="1" s="1"/>
  <c r="BM1" i="1" l="1" a="1"/>
  <c r="BM1" i="1" s="1"/>
  <c r="BL1" i="1" a="1"/>
  <c r="BL1" i="1" s="1"/>
  <c r="B28" i="1" l="1"/>
  <c r="BT28" i="1" l="1"/>
  <c r="B29" i="1" l="1"/>
  <c r="BT29" i="1" l="1"/>
  <c r="BO14" i="1"/>
  <c r="BP15" i="1" l="1"/>
  <c r="BU14" i="1"/>
  <c r="BO15" i="1"/>
  <c r="BO16" i="1"/>
  <c r="B22" i="1" l="1"/>
  <c r="BO17" i="1"/>
  <c r="BO18" i="1"/>
  <c r="BO19" i="1"/>
  <c r="BT22" i="1" l="1"/>
  <c r="BO20" i="1"/>
  <c r="BO21" i="1"/>
  <c r="BO22" i="1"/>
  <c r="B32" i="1" l="1"/>
  <c r="BO23" i="1"/>
  <c r="BO24" i="1"/>
  <c r="BT32" i="1" l="1"/>
  <c r="BO25" i="1"/>
  <c r="B20" i="1" l="1"/>
  <c r="BO26" i="1"/>
  <c r="BO27" i="1" s="1"/>
  <c r="BO28" i="1"/>
  <c r="BT20" i="1" l="1"/>
  <c r="BO29" i="1"/>
  <c r="B37" i="1" l="1"/>
  <c r="B48" i="1"/>
  <c r="BO30" i="1"/>
  <c r="BT37" i="1" l="1"/>
  <c r="BT48" i="1"/>
  <c r="BO31" i="1"/>
  <c r="BP19" i="1" l="1"/>
  <c r="BP21" i="1"/>
  <c r="BO32" i="1"/>
  <c r="BP61" i="1" l="1"/>
  <c r="BP31" i="1"/>
  <c r="BP51" i="1"/>
  <c r="BP43" i="1"/>
  <c r="BP57" i="1"/>
  <c r="BP39" i="1"/>
  <c r="BP29" i="1"/>
  <c r="BP33" i="1"/>
  <c r="BP63" i="1"/>
  <c r="BP65" i="1"/>
  <c r="BP45" i="1"/>
  <c r="BP37" i="1"/>
  <c r="BP35" i="1"/>
  <c r="BP41" i="1"/>
  <c r="BP53" i="1"/>
  <c r="BP25" i="1"/>
  <c r="BP55" i="1"/>
  <c r="BP49" i="1"/>
  <c r="BP47" i="1"/>
  <c r="BP27" i="1"/>
  <c r="BP59" i="1"/>
  <c r="BO33" i="1"/>
  <c r="BO34" i="1" l="1"/>
  <c r="BO35" i="1"/>
  <c r="BO36" i="1" l="1"/>
  <c r="BO37" i="1"/>
  <c r="BO38" i="1" s="1"/>
  <c r="BO39" i="1" s="1"/>
  <c r="BO40" i="1" s="1"/>
  <c r="BO41" i="1" s="1"/>
  <c r="BO42" i="1" s="1"/>
  <c r="BO43" i="1"/>
  <c r="BO44" i="1"/>
  <c r="BO45" i="1" s="1"/>
  <c r="BO46" i="1" s="1"/>
  <c r="BO47" i="1" s="1"/>
  <c r="BO48" i="1"/>
  <c r="BO49" i="1"/>
  <c r="BO50" i="1"/>
  <c r="BO51" i="1"/>
  <c r="BO52" i="1"/>
  <c r="BO53" i="1"/>
  <c r="BO54" i="1"/>
  <c r="BO55" i="1" s="1"/>
  <c r="BO56" i="1" s="1"/>
  <c r="BO57" i="1" s="1"/>
  <c r="BO58" i="1" s="1"/>
  <c r="BO59" i="1" s="1"/>
  <c r="BO60" i="1" s="1"/>
  <c r="BO61" i="1" s="1"/>
  <c r="BO62" i="1" s="1"/>
  <c r="BO63" i="1" s="1"/>
  <c r="BO64" i="1" s="1"/>
  <c r="BO65" i="1" s="1"/>
  <c r="BO66" i="1" s="1"/>
  <c r="BP13" i="1" l="1"/>
  <c r="BP14" i="1"/>
  <c r="BP16" i="1"/>
  <c r="BQ14" i="1" a="1"/>
  <c r="BP18" i="1"/>
  <c r="BP20" i="1"/>
  <c r="BP22" i="1"/>
  <c r="BP24" i="1"/>
  <c r="BP26" i="1"/>
  <c r="BP28" i="1"/>
  <c r="BP30" i="1"/>
  <c r="BP32" i="1"/>
  <c r="BP34" i="1"/>
  <c r="BP54" i="1"/>
  <c r="BP52" i="1"/>
  <c r="BP36" i="1"/>
  <c r="BP48" i="1"/>
  <c r="BP62" i="1"/>
  <c r="BP58" i="1"/>
  <c r="BP60" i="1"/>
  <c r="BP50" i="1"/>
  <c r="BP44" i="1"/>
  <c r="BP38" i="1"/>
  <c r="BP56" i="1"/>
  <c r="BP66" i="1"/>
  <c r="BP42" i="1"/>
  <c r="BP46" i="1"/>
  <c r="BP40" i="1"/>
  <c r="BP64" i="1"/>
  <c r="BQ14" i="1" l="1"/>
  <c r="BU15" i="1"/>
  <c r="BQ15" i="1" s="1" a="1"/>
  <c r="BQ15" i="1" l="1"/>
  <c r="BU16" i="1"/>
  <c r="BQ16" i="1" s="1" a="1"/>
  <c r="BQ16" i="1" l="1"/>
  <c r="BU17" i="1"/>
  <c r="BQ17" i="1" s="1" a="1"/>
  <c r="B14" i="1"/>
  <c r="BT14" i="1" l="1"/>
  <c r="BQ17" i="1"/>
  <c r="BU18" i="1"/>
  <c r="BQ18" i="1" s="1" a="1"/>
  <c r="B19" i="1"/>
  <c r="BT19" i="1" l="1"/>
  <c r="BQ18" i="1"/>
  <c r="BU19" i="1"/>
  <c r="BQ19" i="1" s="1" a="1"/>
  <c r="BQ19" i="1" l="1"/>
  <c r="BU20" i="1"/>
  <c r="BQ20" i="1" s="1" a="1"/>
  <c r="B24" i="1"/>
  <c r="BT24" i="1" l="1"/>
  <c r="BQ20" i="1"/>
  <c r="BU21" i="1"/>
  <c r="BQ21" i="1" s="1" a="1"/>
  <c r="BQ21" i="1" l="1"/>
  <c r="BU22" i="1"/>
  <c r="BQ22" i="1" s="1" a="1"/>
  <c r="B27" i="1"/>
  <c r="BT27" i="1" l="1"/>
  <c r="BQ22" i="1"/>
  <c r="BU23" i="1"/>
  <c r="BQ23" i="1" s="1" a="1"/>
  <c r="BQ23" i="1" l="1"/>
  <c r="BU24" i="1"/>
  <c r="BQ24" i="1" s="1" a="1"/>
  <c r="B30" i="1"/>
  <c r="BT30" i="1" l="1"/>
  <c r="BQ24" i="1"/>
  <c r="BU25" i="1"/>
  <c r="BQ25" i="1" s="1" a="1"/>
  <c r="BQ25" i="1" l="1"/>
  <c r="BU26" i="1"/>
  <c r="BQ26" i="1" s="1" a="1"/>
  <c r="B35" i="1"/>
  <c r="BT35" i="1" l="1"/>
  <c r="BQ26" i="1"/>
  <c r="BU27" i="1"/>
  <c r="BQ27" i="1" s="1" a="1"/>
  <c r="BQ27" i="1" l="1"/>
  <c r="BU28" i="1"/>
  <c r="BQ28" i="1" s="1" a="1"/>
  <c r="B39" i="1"/>
  <c r="BT39" i="1" l="1"/>
  <c r="BQ28" i="1"/>
  <c r="BU29" i="1"/>
  <c r="BQ29" i="1" s="1" a="1"/>
  <c r="BQ29" i="1" l="1"/>
  <c r="BU30" i="1"/>
  <c r="BQ30" i="1" s="1" a="1"/>
  <c r="B43" i="1"/>
  <c r="BT43" i="1" l="1"/>
  <c r="BQ30" i="1"/>
  <c r="BU31" i="1"/>
  <c r="BQ31" i="1" s="1" a="1"/>
  <c r="BQ31" i="1" l="1"/>
  <c r="BU32" i="1"/>
  <c r="BQ32" i="1" s="1" a="1"/>
  <c r="B46" i="1"/>
  <c r="BT46" i="1" l="1"/>
  <c r="BQ32" i="1"/>
  <c r="BU33" i="1"/>
  <c r="BQ33" i="1" s="1" a="1"/>
  <c r="BQ33" i="1" l="1"/>
  <c r="BU34" i="1"/>
  <c r="BQ34" i="1" s="1" a="1"/>
  <c r="B49" i="1"/>
  <c r="BT49" i="1" l="1"/>
  <c r="BQ34" i="1"/>
  <c r="BU35" i="1"/>
  <c r="BQ35" i="1" s="1" a="1"/>
  <c r="BQ35" i="1" l="1"/>
  <c r="BU36" i="1"/>
  <c r="BQ36" i="1" s="1" a="1"/>
  <c r="BQ36" i="1" l="1"/>
  <c r="BU37" i="1"/>
  <c r="BQ37" i="1" s="1" a="1"/>
  <c r="BQ37" i="1" l="1"/>
  <c r="BU38" i="1"/>
  <c r="BQ38" i="1" s="1" a="1"/>
  <c r="BQ38" i="1" l="1"/>
  <c r="BU39" i="1"/>
  <c r="BQ39" i="1" s="1" a="1"/>
  <c r="BQ39" i="1" l="1"/>
  <c r="BU40" i="1"/>
  <c r="BQ40" i="1" s="1" a="1"/>
  <c r="BQ40" i="1" l="1"/>
  <c r="BU41" i="1"/>
  <c r="BQ41" i="1" s="1" a="1"/>
  <c r="BQ41" i="1" l="1"/>
  <c r="BU42" i="1"/>
  <c r="BQ42" i="1" s="1" a="1"/>
  <c r="BQ42" i="1" l="1"/>
  <c r="BU43" i="1"/>
  <c r="BQ43" i="1" s="1" a="1"/>
  <c r="BQ43" i="1" l="1"/>
  <c r="BU44" i="1"/>
  <c r="BQ44" i="1" s="1" a="1"/>
  <c r="BQ44" i="1" l="1"/>
  <c r="BU45" i="1"/>
  <c r="BQ45" i="1" s="1" a="1"/>
  <c r="BQ45" i="1" l="1"/>
  <c r="BU46" i="1"/>
  <c r="BQ46" i="1" s="1" a="1"/>
  <c r="BQ46" i="1" l="1"/>
  <c r="BU47" i="1"/>
  <c r="BQ47" i="1" s="1" a="1"/>
  <c r="BQ47" i="1" l="1"/>
  <c r="BU48" i="1"/>
  <c r="BQ48" i="1" s="1" a="1"/>
  <c r="BQ48" i="1" l="1"/>
  <c r="BU49" i="1"/>
  <c r="BQ49" i="1" s="1" a="1"/>
  <c r="BQ49" i="1" l="1"/>
  <c r="BU50" i="1"/>
  <c r="BQ50" i="1" s="1" a="1"/>
  <c r="BQ50" i="1" l="1"/>
  <c r="BU51" i="1"/>
  <c r="BQ51" i="1" s="1" a="1"/>
  <c r="BQ51" i="1" l="1"/>
  <c r="BU52" i="1"/>
  <c r="BQ52" i="1" s="1" a="1"/>
  <c r="BQ52" i="1" l="1"/>
  <c r="BU53" i="1"/>
  <c r="BQ53" i="1" s="1" a="1"/>
  <c r="BQ53" i="1" l="1"/>
  <c r="BU54" i="1"/>
  <c r="BQ54" i="1" s="1" a="1"/>
  <c r="BQ54" i="1" l="1"/>
  <c r="BU55" i="1"/>
  <c r="BQ55" i="1" s="1" a="1"/>
  <c r="BQ55" i="1" l="1"/>
  <c r="BU56" i="1"/>
  <c r="BQ56" i="1" s="1" a="1"/>
  <c r="BQ56" i="1" l="1"/>
  <c r="BU57" i="1"/>
  <c r="BQ57" i="1" s="1" a="1"/>
  <c r="BQ57" i="1" l="1"/>
  <c r="BU58" i="1"/>
  <c r="BQ58" i="1" s="1" a="1"/>
  <c r="BQ58" i="1" l="1"/>
  <c r="BU59" i="1"/>
  <c r="BQ59" i="1" s="1" a="1"/>
  <c r="BQ59" i="1" l="1"/>
  <c r="BU60" i="1"/>
  <c r="BQ60" i="1" s="1" a="1"/>
  <c r="BQ60" i="1" l="1"/>
  <c r="BU61" i="1"/>
  <c r="BQ61" i="1" s="1" a="1"/>
  <c r="BQ61" i="1" l="1"/>
  <c r="BU62" i="1"/>
  <c r="BQ62" i="1" s="1" a="1"/>
  <c r="BQ62" i="1" l="1"/>
  <c r="BU63" i="1"/>
  <c r="BQ63" i="1" s="1" a="1"/>
  <c r="BQ63" i="1" l="1"/>
  <c r="BU64" i="1"/>
  <c r="BQ64" i="1" s="1" a="1"/>
  <c r="BQ64" i="1" l="1"/>
  <c r="BU65" i="1"/>
  <c r="BQ65" i="1" s="1" a="1"/>
  <c r="BQ65" i="1" l="1"/>
  <c r="BU66" i="1"/>
  <c r="BQ66" i="1" s="1" a="1"/>
  <c r="BQ66" i="1" l="1"/>
</calcChain>
</file>

<file path=xl/sharedStrings.xml><?xml version="1.0" encoding="utf-8"?>
<sst xmlns="http://schemas.openxmlformats.org/spreadsheetml/2006/main" count="171" uniqueCount="103">
  <si>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</si>
  <si>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</si>
  <si>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</si>
  <si>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</si>
  <si>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</si>
  <si>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</si>
  <si>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</si>
  <si>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</si>
  <si>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</si>
  <si>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</si>
  <si>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</si>
  <si>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</si>
  <si>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</si>
  <si>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</si>
  <si>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</si>
  <si>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</si>
  <si>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</si>
  <si>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</si>
  <si>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</si>
  <si>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</si>
  <si>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</si>
  <si>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</si>
  <si>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</si>
  <si>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</si>
  <si>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</si>
  <si>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</si>
  <si>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</si>
  <si>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</si>
  <si>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Responsable(s)</t>
  </si>
  <si>
    <t>Tâche(s)</t>
  </si>
  <si>
    <t>Projet(s)</t>
  </si>
  <si>
    <t>Commentaire(s) :</t>
  </si>
  <si>
    <t>Type</t>
  </si>
  <si>
    <t>SUIVI PROJETS PAR RETRO PLANNING OU DIAGRAMME DE GANTT</t>
  </si>
  <si>
    <t>Date début</t>
  </si>
  <si>
    <t>Date fin</t>
  </si>
  <si>
    <t>Chômé</t>
  </si>
  <si>
    <t>Actif ou pas</t>
  </si>
  <si>
    <t>Chômés</t>
  </si>
  <si>
    <t>Date de départ du Planning</t>
  </si>
  <si>
    <t>Mise à jour</t>
  </si>
  <si>
    <t>Responsable</t>
  </si>
  <si>
    <t>Progression</t>
  </si>
  <si>
    <t>Date calculé du %</t>
  </si>
  <si>
    <t>Projet N°</t>
  </si>
  <si>
    <t>N° ligne première tâche</t>
  </si>
  <si>
    <t>N° ligne dernière tâche</t>
  </si>
  <si>
    <t>Codes des couleurs</t>
  </si>
  <si>
    <t>Nombre de couleurs</t>
  </si>
  <si>
    <t>Livré ?</t>
  </si>
  <si>
    <t>MFC</t>
  </si>
  <si>
    <t>calcul intermédiaire</t>
  </si>
  <si>
    <t>Version 4.1 du 01/06/2017 à 16h24</t>
  </si>
  <si>
    <t>GANTT</t>
  </si>
  <si>
    <t>Hélène ISNARD</t>
  </si>
  <si>
    <t>Valérie SOCQUET</t>
  </si>
  <si>
    <t>Tache 2</t>
  </si>
  <si>
    <t>Tache 3</t>
  </si>
  <si>
    <t>tttt</t>
  </si>
  <si>
    <t>Serre abri bois</t>
  </si>
  <si>
    <t>Grillage abri bois</t>
  </si>
  <si>
    <t>Sol abri bois</t>
  </si>
  <si>
    <t>Pépinière</t>
  </si>
  <si>
    <t>Aromatiques</t>
  </si>
  <si>
    <t>Bac terrasse 1</t>
  </si>
  <si>
    <t>Bac terrasse 2</t>
  </si>
  <si>
    <t>Bac studio 1</t>
  </si>
  <si>
    <t>Bac studio 2</t>
  </si>
  <si>
    <t>Bac studio 3</t>
  </si>
  <si>
    <t>Bac studio 4</t>
  </si>
  <si>
    <t>Bac studio 5</t>
  </si>
  <si>
    <t>Abri Jardin</t>
  </si>
  <si>
    <t>Bac abri jardin</t>
  </si>
  <si>
    <t>Bac jardin 1</t>
  </si>
  <si>
    <t>Bac jardin 2</t>
  </si>
  <si>
    <t>Grand bac jardin</t>
  </si>
  <si>
    <t>Grillage jardin</t>
  </si>
  <si>
    <t>Coin grillage jardin</t>
  </si>
  <si>
    <t>Coin grillage jardin 2</t>
  </si>
  <si>
    <t>Longueur 1 jardin</t>
  </si>
  <si>
    <t>Longueur 2 serre jardin</t>
  </si>
  <si>
    <t>Longueur 3 jardin</t>
  </si>
  <si>
    <t>Parcelle 1</t>
  </si>
  <si>
    <t>Parcelle 2 Valérie</t>
  </si>
  <si>
    <t>Parcelle 3</t>
  </si>
  <si>
    <t>Fraises longueur</t>
  </si>
  <si>
    <t>Framboises</t>
  </si>
  <si>
    <t>Fraises carré</t>
  </si>
  <si>
    <t>Radis</t>
  </si>
  <si>
    <t>Semis</t>
  </si>
  <si>
    <t>Roquette</t>
  </si>
  <si>
    <t>NB récolté</t>
  </si>
  <si>
    <t>Persil</t>
  </si>
  <si>
    <t>Céleri branche</t>
  </si>
  <si>
    <t>Repiquage</t>
  </si>
  <si>
    <t>Œillets d'inde</t>
  </si>
  <si>
    <t>Sauge</t>
  </si>
  <si>
    <t>Carotte</t>
  </si>
  <si>
    <t>Eclaircissage</t>
  </si>
  <si>
    <t>Poireaux</t>
  </si>
  <si>
    <t>Lavande</t>
  </si>
  <si>
    <t>Pois</t>
  </si>
  <si>
    <t>Butter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</si>
</sst>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d"/>
    <numFmt numFmtId="165" formatCode="dd"/>
  </numFmts>
  <fonts count="18" x14ac:knownFonts="1">
    <font>
      <sz val="11"/>
      <color theme="1"/>
      <name val="Calibri"/>
      <family val="2"/>
      <scheme val="minor"/>
    </font>
    <font>
      <sz val="8"/>
      <color theme="1"/>
      <name val="Calibri"/>
      <family val="2"/>
      <scheme val="minor"/>
    </font>
    <font>
      <sz val="8"/>
      <color theme="1"/>
      <name val="Calibri"/>
      <family val="2"/>
      <scheme val="minor"/>
    </font>
    <font>
      <sz val="8"/>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10"/>
      <name val="Calibri"/>
      <family val="2"/>
      <scheme val="minor"/>
    </font>
    <font>
      <b/>
      <sz val="19"/>
      <color theme="0"/>
      <name val="Calibri"/>
      <family val="2"/>
      <scheme val="minor"/>
    </font>
    <font>
      <sz val="11"/>
      <color theme="0"/>
      <name val="Calibri"/>
      <family val="2"/>
      <scheme val="minor"/>
    </font>
    <font>
      <b/>
      <sz val="11"/>
      <color theme="0"/>
      <name val="Calibri"/>
      <family val="2"/>
      <scheme val="minor"/>
    </font>
    <font>
      <b/>
      <sz val="8"/>
      <name val="Calibri"/>
      <family val="2"/>
      <scheme val="minor"/>
    </font>
    <font>
      <b/>
      <sz val="10"/>
      <color theme="0"/>
      <name val="Calibri"/>
      <family val="2"/>
      <scheme val="minor"/>
    </font>
    <font>
      <sz val="9"/>
      <color theme="1"/>
      <name val="Calibri"/>
      <family val="2"/>
      <scheme val="minor"/>
    </font>
    <font>
      <sz val="12"/>
      <name val="Calibri"/>
      <family val="2"/>
      <scheme val="minor"/>
    </font>
    <font>
      <sz val="12"/>
      <color theme="0" tint="-0.14999847407452621"/>
      <name val="Calibri"/>
      <family val="2"/>
      <scheme val="minor"/>
    </font>
    <font>
      <sz val="12"/>
      <color theme="8" tint="0.79998168889431442"/>
      <name val="Calibri"/>
      <family val="2"/>
      <scheme val="minor"/>
    </font>
    <font>
      <sz val="12"/>
      <color theme="1"/>
      <name val="Calibri"/>
      <family val="2"/>
      <scheme val="minor"/>
    </font>
  </fonts>
  <fills count="14">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4978CB"/>
        <bgColor indexed="64"/>
      </patternFill>
    </fill>
    <fill>
      <patternFill patternType="solid">
        <fgColor rgb="FF0D7312"/>
        <bgColor indexed="64"/>
      </patternFill>
    </fill>
    <fill>
      <patternFill patternType="solid">
        <fgColor rgb="FFB98C8D"/>
        <bgColor indexed="64"/>
      </patternFill>
    </fill>
    <fill>
      <patternFill patternType="solid">
        <fgColor rgb="FF6DD928"/>
        <bgColor indexed="64"/>
      </patternFill>
    </fill>
    <fill>
      <patternFill patternType="solid">
        <fgColor rgb="FF2DB4BF"/>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21">
    <xf numFmtId="0" fontId="0" fillId="0" borderId="0" xfId="0"/>
    <xf numFmtId="0" fontId="0" fillId="0" borderId="1" xfId="0" applyBorder="1"/>
    <xf numFmtId="0" fontId="0" fillId="0" borderId="2" xfId="0" applyBorder="1"/>
    <xf numFmtId="0" fontId="0" fillId="0" borderId="3" xfId="0" applyBorder="1"/>
    <xf numFmtId="0" fontId="6" fillId="2" borderId="7" xfId="0" applyFont="1" applyFill="1" applyBorder="1" applyAlignment="1">
      <alignment horizontal="center" vertical="center"/>
    </xf>
    <xf numFmtId="0" fontId="6" fillId="2" borderId="7" xfId="0" applyFont="1" applyFill="1" applyBorder="1" applyAlignment="1">
      <alignment vertical="center"/>
    </xf>
    <xf numFmtId="0" fontId="6"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7" fillId="3" borderId="7" xfId="0" applyNumberFormat="1" applyFont="1" applyFill="1" applyBorder="1" applyAlignment="1">
      <alignment horizontal="center" vertical="center"/>
    </xf>
    <xf numFmtId="0" fontId="7"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7"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7" fillId="3" borderId="7" xfId="0" applyNumberFormat="1" applyFont="1" applyFill="1" applyBorder="1" applyAlignment="1">
      <alignment horizontal="left" vertical="center" indent="1"/>
    </xf>
    <xf numFmtId="14" fontId="7" fillId="0" borderId="7" xfId="0" applyNumberFormat="1" applyFont="1" applyFill="1" applyBorder="1" applyAlignment="1">
      <alignment horizontal="center" vertical="center"/>
    </xf>
    <xf numFmtId="14" fontId="7" fillId="0" borderId="7" xfId="0" applyNumberFormat="1" applyFont="1" applyFill="1" applyBorder="1" applyAlignment="1">
      <alignment horizontal="left" vertical="center"/>
    </xf>
    <xf numFmtId="14" fontId="7" fillId="0" borderId="0" xfId="0" applyNumberFormat="1" applyFont="1" applyFill="1" applyBorder="1" applyAlignment="1">
      <alignment horizontal="center" vertical="center"/>
    </xf>
    <xf numFmtId="0" fontId="4"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0" fontId="0" fillId="0" borderId="0" xfId="0" applyAlignment="1">
      <alignment horizontal="center" vertical="center"/>
    </xf>
    <xf numFmtId="0" fontId="0" fillId="0" borderId="7" xfId="0" applyBorder="1" applyAlignment="1">
      <alignment horizontal="center"/>
    </xf>
    <xf numFmtId="14" fontId="0" fillId="3" borderId="7" xfId="0" applyNumberFormat="1" applyFill="1" applyBorder="1" applyAlignment="1">
      <alignment horizontal="center" vertical="center"/>
    </xf>
    <xf numFmtId="14" fontId="7" fillId="0" borderId="5" xfId="0" applyNumberFormat="1" applyFont="1" applyFill="1" applyBorder="1" applyAlignment="1">
      <alignment horizontal="center" vertical="center"/>
    </xf>
    <xf numFmtId="14" fontId="7" fillId="0" borderId="8" xfId="0" applyNumberFormat="1" applyFont="1" applyFill="1" applyBorder="1" applyAlignment="1">
      <alignment horizontal="center" vertical="center"/>
    </xf>
    <xf numFmtId="14" fontId="7" fillId="0" borderId="6" xfId="0" applyNumberFormat="1" applyFont="1" applyFill="1" applyBorder="1" applyAlignment="1">
      <alignment horizontal="center" vertical="center"/>
    </xf>
    <xf numFmtId="14" fontId="7" fillId="0" borderId="12" xfId="0" applyNumberFormat="1" applyFont="1" applyFill="1" applyBorder="1" applyAlignment="1">
      <alignment horizontal="center" vertical="center"/>
    </xf>
    <xf numFmtId="14" fontId="0" fillId="0" borderId="0" xfId="0" applyNumberFormat="1" applyAlignment="1">
      <alignment horizontal="center"/>
    </xf>
    <xf numFmtId="0" fontId="10" fillId="4" borderId="14" xfId="0" applyFont="1" applyFill="1" applyBorder="1" applyAlignment="1">
      <alignment horizontal="center" vertical="center"/>
    </xf>
    <xf numFmtId="0" fontId="11" fillId="8" borderId="14" xfId="0" applyFont="1" applyFill="1" applyBorder="1" applyAlignment="1">
      <alignment horizontal="center" vertical="center"/>
    </xf>
    <xf numFmtId="0" fontId="11" fillId="8" borderId="14" xfId="0" applyFont="1" applyFill="1" applyBorder="1" applyAlignment="1">
      <alignment horizontal="center" vertical="center" wrapText="1"/>
    </xf>
    <xf numFmtId="0" fontId="10" fillId="4" borderId="7"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xf numFmtId="0" fontId="13" fillId="5" borderId="7" xfId="0" applyFont="1" applyFill="1" applyBorder="1" applyAlignment="1">
      <alignment horizontal="center" vertical="center"/>
    </xf>
    <xf numFmtId="14" fontId="0" fillId="0" borderId="7" xfId="0" applyNumberFormat="1" applyBorder="1" applyProtection="1">
      <protection locked="0"/>
    </xf>
    <xf numFmtId="0" fontId="0" fillId="0" borderId="7" xfId="0" applyBorder="1"/>
    <xf numFmtId="0" fontId="6" fillId="5" borderId="7" xfId="0" applyFont="1" applyFill="1" applyBorder="1" applyAlignment="1">
      <alignment horizontal="center"/>
    </xf>
    <xf numFmtId="14" fontId="5" fillId="0" borderId="7" xfId="0" applyNumberFormat="1" applyFont="1" applyFill="1" applyBorder="1" applyAlignment="1" applyProtection="1">
      <alignment horizontal="center" vertical="center"/>
      <protection locked="0"/>
    </xf>
    <xf numFmtId="0" fontId="4" fillId="0" borderId="7" xfId="0" applyFont="1" applyFill="1" applyBorder="1" applyAlignment="1" applyProtection="1">
      <alignment horizontal="center" vertical="center"/>
      <protection locked="0"/>
    </xf>
    <xf numFmtId="0" fontId="4" fillId="0" borderId="7" xfId="0"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protection locked="0"/>
    </xf>
    <xf numFmtId="0" fontId="4" fillId="0" borderId="7" xfId="0" applyFont="1" applyFill="1" applyBorder="1" applyAlignment="1" applyProtection="1">
      <alignment horizontal="left" vertical="center"/>
      <protection locked="0"/>
    </xf>
    <xf numFmtId="0" fontId="4" fillId="0" borderId="7" xfId="0" applyFont="1" applyFill="1" applyBorder="1" applyAlignment="1" applyProtection="1">
      <alignment horizontal="left" vertical="center"/>
    </xf>
    <xf numFmtId="0" fontId="4" fillId="0" borderId="7" xfId="0" applyFont="1" applyFill="1" applyBorder="1" applyAlignment="1" applyProtection="1">
      <alignment horizontal="left" vertical="center" indent="1"/>
      <protection locked="0"/>
    </xf>
    <xf numFmtId="0" fontId="4" fillId="0" borderId="7" xfId="0" quotePrefix="1" applyFont="1" applyFill="1" applyBorder="1" applyAlignment="1" applyProtection="1">
      <alignment horizontal="left" vertical="center"/>
      <protection locked="0"/>
    </xf>
    <xf numFmtId="164" fontId="0" fillId="0" borderId="5" xfId="0" applyNumberFormat="1" applyFont="1" applyBorder="1" applyAlignment="1">
      <alignment horizontal="center" vertical="center"/>
    </xf>
    <xf numFmtId="164" fontId="0" fillId="0" borderId="4" xfId="0" applyNumberFormat="1" applyFont="1" applyBorder="1" applyAlignment="1">
      <alignment horizontal="center" vertical="center"/>
    </xf>
    <xf numFmtId="164" fontId="0" fillId="0" borderId="8" xfId="0" applyNumberFormat="1" applyFont="1" applyBorder="1" applyAlignment="1">
      <alignment horizontal="center" vertical="center"/>
    </xf>
    <xf numFmtId="165" fontId="0" fillId="0" borderId="15" xfId="0" applyNumberFormat="1" applyFont="1" applyBorder="1" applyAlignment="1">
      <alignment horizontal="center" vertical="center"/>
    </xf>
    <xf numFmtId="165" fontId="0" fillId="0" borderId="16" xfId="0" applyNumberFormat="1" applyFont="1" applyBorder="1" applyAlignment="1">
      <alignment horizontal="center" vertical="center"/>
    </xf>
    <xf numFmtId="165" fontId="0" fillId="0" borderId="17" xfId="0" applyNumberFormat="1" applyFont="1" applyBorder="1" applyAlignment="1">
      <alignment horizontal="center" vertical="center"/>
    </xf>
    <xf numFmtId="0" fontId="13" fillId="5" borderId="7" xfId="0" applyFont="1" applyFill="1" applyBorder="1" applyAlignment="1">
      <alignment horizontal="center" vertical="center"/>
    </xf>
    <xf numFmtId="0" fontId="0" fillId="0" borderId="7" xfId="0" applyNumberFormat="1" applyBorder="1"/>
    <xf numFmtId="0" fontId="13" fillId="5" borderId="7" xfId="0" applyFont="1" applyFill="1" applyBorder="1" applyAlignment="1">
      <alignment horizontal="center" vertical="center"/>
    </xf>
    <xf numFmtId="0" fontId="13" fillId="5" borderId="5" xfId="0" applyFont="1" applyFill="1" applyBorder="1" applyAlignment="1">
      <alignment vertical="center"/>
    </xf>
    <xf numFmtId="0" fontId="13" fillId="5" borderId="8" xfId="0" applyFont="1" applyFill="1" applyBorder="1" applyAlignment="1">
      <alignment vertical="center"/>
    </xf>
    <xf numFmtId="0" fontId="13" fillId="5" borderId="9" xfId="0" applyFont="1" applyFill="1" applyBorder="1" applyAlignment="1">
      <alignment vertical="center"/>
    </xf>
    <xf numFmtId="0" fontId="13" fillId="5" borderId="11" xfId="0" applyFont="1" applyFill="1" applyBorder="1" applyAlignment="1">
      <alignment horizontal="center" vertical="center"/>
    </xf>
    <xf numFmtId="0" fontId="3" fillId="0" borderId="7" xfId="0" applyFont="1" applyFill="1" applyBorder="1" applyAlignment="1" applyProtection="1">
      <alignment horizontal="left" vertical="center" indent="1"/>
      <protection locked="0"/>
    </xf>
    <xf numFmtId="0" fontId="0" fillId="0" borderId="19" xfId="0" applyFill="1" applyBorder="1" applyAlignment="1">
      <alignment horizontal="center"/>
    </xf>
    <xf numFmtId="0" fontId="2" fillId="0" borderId="7" xfId="0" applyFont="1" applyFill="1" applyBorder="1" applyAlignment="1" applyProtection="1">
      <alignment horizontal="left" vertical="center"/>
      <protection locked="0"/>
    </xf>
    <xf numFmtId="0" fontId="2" fillId="0" borderId="7" xfId="0" applyFont="1" applyFill="1" applyBorder="1" applyAlignment="1" applyProtection="1">
      <alignment horizontal="left" vertical="center" indent="1"/>
      <protection locked="0"/>
    </xf>
    <xf numFmtId="14" fontId="5" fillId="9" borderId="7" xfId="0" applyNumberFormat="1" applyFont="1" applyFill="1" applyBorder="1" applyAlignment="1" applyProtection="1">
      <alignment horizontal="center" vertical="center"/>
      <protection locked="0"/>
    </xf>
    <xf numFmtId="14" fontId="5" fillId="10" borderId="7" xfId="0" applyNumberFormat="1" applyFont="1" applyFill="1" applyBorder="1" applyAlignment="1" applyProtection="1">
      <alignment horizontal="center" vertical="center"/>
      <protection locked="0"/>
    </xf>
    <xf numFmtId="14" fontId="5" fillId="11" borderId="7" xfId="0" applyNumberFormat="1" applyFont="1" applyFill="1" applyBorder="1" applyAlignment="1" applyProtection="1">
      <alignment horizontal="center" vertical="center"/>
      <protection locked="0"/>
    </xf>
    <xf numFmtId="14" fontId="5" fillId="12" borderId="7" xfId="0" applyNumberFormat="1" applyFont="1" applyFill="1" applyBorder="1" applyAlignment="1" applyProtection="1">
      <alignment horizontal="center" vertical="center"/>
      <protection locked="0"/>
    </xf>
    <xf numFmtId="14" fontId="5" fillId="13" borderId="7" xfId="0" applyNumberFormat="1" applyFont="1" applyFill="1" applyBorder="1" applyAlignment="1" applyProtection="1">
      <alignment horizontal="center" vertical="center"/>
      <protection locked="0"/>
    </xf>
    <xf numFmtId="0" fontId="1" fillId="0" borderId="7" xfId="0" applyFont="1" applyFill="1" applyBorder="1" applyAlignment="1" applyProtection="1">
      <alignment horizontal="left" vertical="center"/>
      <protection locked="0"/>
    </xf>
    <xf numFmtId="0" fontId="1" fillId="0" borderId="7" xfId="0" applyFont="1" applyFill="1" applyBorder="1" applyAlignment="1" applyProtection="1">
      <alignment horizontal="left" vertical="center" indent="1"/>
      <protection locked="0"/>
    </xf>
    <xf numFmtId="0" fontId="7" fillId="0" borderId="2"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3" fillId="5" borderId="18"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6" fillId="5" borderId="4" xfId="0" applyFont="1" applyFill="1" applyBorder="1" applyAlignment="1">
      <alignment horizontal="center" vertical="center" textRotation="90"/>
    </xf>
    <xf numFmtId="0" fontId="16" fillId="5" borderId="0" xfId="0" applyFont="1" applyFill="1" applyBorder="1" applyAlignment="1">
      <alignment horizontal="center" vertical="center" textRotation="90"/>
    </xf>
    <xf numFmtId="0" fontId="16" fillId="5" borderId="12" xfId="0" applyNumberFormat="1" applyFont="1" applyFill="1" applyBorder="1" applyAlignment="1">
      <alignment horizontal="center" vertical="center" textRotation="90"/>
    </xf>
    <xf numFmtId="0" fontId="16" fillId="5" borderId="11" xfId="0" applyNumberFormat="1" applyFont="1" applyFill="1" applyBorder="1" applyAlignment="1">
      <alignment horizontal="center" vertical="center" textRotation="90"/>
    </xf>
    <xf numFmtId="0" fontId="16" fillId="5" borderId="0" xfId="0" applyNumberFormat="1" applyFont="1" applyFill="1" applyBorder="1" applyAlignment="1">
      <alignment horizontal="center" vertical="center" textRotation="90"/>
    </xf>
    <xf numFmtId="0" fontId="16" fillId="5" borderId="10" xfId="0" applyNumberFormat="1" applyFont="1" applyFill="1" applyBorder="1" applyAlignment="1">
      <alignment horizontal="center" vertical="center" textRotation="90"/>
    </xf>
    <xf numFmtId="0" fontId="14" fillId="5" borderId="5" xfId="0" applyFont="1" applyFill="1" applyBorder="1" applyAlignment="1">
      <alignment horizontal="center" vertical="center" textRotation="90"/>
    </xf>
    <xf numFmtId="0" fontId="14" fillId="5" borderId="6" xfId="0" applyFont="1" applyFill="1" applyBorder="1" applyAlignment="1">
      <alignment horizontal="center" vertical="center" textRotation="90"/>
    </xf>
    <xf numFmtId="0" fontId="16" fillId="5" borderId="8" xfId="0" applyFont="1" applyFill="1" applyBorder="1" applyAlignment="1">
      <alignment horizontal="center" vertical="center" textRotation="90"/>
    </xf>
    <xf numFmtId="0" fontId="16" fillId="5" borderId="12" xfId="0" applyFont="1" applyFill="1" applyBorder="1" applyAlignment="1">
      <alignment horizontal="center" vertical="center" textRotation="90"/>
    </xf>
    <xf numFmtId="0" fontId="14" fillId="7" borderId="5" xfId="0" applyFont="1" applyFill="1" applyBorder="1" applyAlignment="1">
      <alignment horizontal="center" vertical="center" textRotation="90"/>
    </xf>
    <xf numFmtId="0" fontId="14" fillId="7" borderId="9" xfId="0" applyFont="1" applyFill="1" applyBorder="1" applyAlignment="1">
      <alignment horizontal="center" vertical="center" textRotation="90"/>
    </xf>
    <xf numFmtId="0" fontId="15" fillId="7" borderId="4" xfId="0" applyFont="1" applyFill="1" applyBorder="1" applyAlignment="1">
      <alignment horizontal="center" vertical="center" textRotation="90"/>
    </xf>
    <xf numFmtId="0" fontId="15" fillId="7" borderId="10" xfId="0" applyFont="1" applyFill="1" applyBorder="1" applyAlignment="1">
      <alignment horizontal="center" vertical="center" textRotation="90"/>
    </xf>
    <xf numFmtId="0" fontId="14" fillId="5" borderId="6" xfId="0" applyNumberFormat="1" applyFont="1" applyFill="1" applyBorder="1" applyAlignment="1">
      <alignment horizontal="center" vertical="center" textRotation="90"/>
    </xf>
    <xf numFmtId="0" fontId="14" fillId="5" borderId="9" xfId="0" applyNumberFormat="1" applyFont="1" applyFill="1" applyBorder="1" applyAlignment="1">
      <alignment horizontal="center" vertical="center" textRotation="90"/>
    </xf>
    <xf numFmtId="0" fontId="15" fillId="7" borderId="8" xfId="0" applyFont="1" applyFill="1" applyBorder="1" applyAlignment="1">
      <alignment horizontal="center" vertical="center" textRotation="90"/>
    </xf>
    <xf numFmtId="0" fontId="15" fillId="7" borderId="11" xfId="0" applyFont="1" applyFill="1" applyBorder="1" applyAlignment="1">
      <alignment horizontal="center" vertical="center" textRotation="90"/>
    </xf>
    <xf numFmtId="0" fontId="8" fillId="4" borderId="5"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7" fillId="0" borderId="6" xfId="0" applyFont="1" applyBorder="1" applyAlignment="1" applyProtection="1">
      <alignment horizontal="left" vertical="top" wrapText="1"/>
      <protection locked="0"/>
    </xf>
    <xf numFmtId="0" fontId="17" fillId="0" borderId="0" xfId="0" applyFont="1" applyBorder="1" applyAlignment="1" applyProtection="1">
      <alignment horizontal="left" vertical="top" wrapText="1"/>
      <protection locked="0"/>
    </xf>
    <xf numFmtId="0" fontId="17" fillId="0" borderId="12" xfId="0" applyFont="1" applyBorder="1" applyAlignment="1" applyProtection="1">
      <alignment horizontal="left" vertical="top" wrapText="1"/>
      <protection locked="0"/>
    </xf>
    <xf numFmtId="0" fontId="17" fillId="0" borderId="9" xfId="0" applyFont="1" applyBorder="1" applyAlignment="1" applyProtection="1">
      <alignment horizontal="left" vertical="top" wrapText="1"/>
      <protection locked="0"/>
    </xf>
    <xf numFmtId="0" fontId="17" fillId="0" borderId="10" xfId="0" applyFont="1" applyBorder="1" applyAlignment="1" applyProtection="1">
      <alignment horizontal="left" vertical="top" wrapText="1"/>
      <protection locked="0"/>
    </xf>
    <xf numFmtId="0" fontId="17" fillId="0" borderId="11" xfId="0" applyFont="1" applyBorder="1" applyAlignment="1" applyProtection="1">
      <alignment horizontal="left" vertical="top" wrapText="1"/>
      <protection locked="0"/>
    </xf>
    <xf numFmtId="0" fontId="9" fillId="0" borderId="1" xfId="0" applyFont="1" applyFill="1" applyBorder="1" applyAlignment="1" applyProtection="1">
      <alignment horizontal="center" vertical="center"/>
      <protection locked="0"/>
    </xf>
    <xf numFmtId="0" fontId="9" fillId="0" borderId="3" xfId="0" applyFont="1" applyFill="1" applyBorder="1" applyAlignment="1" applyProtection="1">
      <alignment horizontal="center" vertical="center"/>
      <protection locked="0"/>
    </xf>
  </cellXfs>
  <cellStyles count="1">
    <cellStyle name="Normal" xfId="0" builtinId="0"/>
  </cellStyles>
  <dxfs count="83">
    <dxf>
      <fill>
        <patternFill>
          <bgColor theme="9" tint="0.39994506668294322"/>
        </patternFill>
      </fill>
      <border>
        <left style="thin">
          <color auto="1"/>
        </left>
        <right style="thin">
          <color auto="1"/>
        </right>
        <top style="thin">
          <color auto="1"/>
        </top>
        <bottom style="thin">
          <color auto="1"/>
        </bottom>
        <vertical/>
        <horizontal/>
      </border>
    </dxf>
    <dxf>
      <font>
        <b/>
        <i val="0"/>
        <color rgb="FFFFFF00"/>
      </font>
      <fill>
        <patternFill>
          <bgColor rgb="FFFF0000"/>
        </patternFill>
      </fill>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border>
        <left style="thin">
          <color auto="1"/>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border>
        <left style="thin">
          <color auto="1"/>
        </left>
        <vertical/>
        <horizontal/>
      </border>
    </dxf>
    <dxf>
      <fill>
        <patternFill>
          <bgColor rgb="FF0070C0"/>
        </patternFill>
      </fill>
      <border>
        <left/>
        <right/>
        <vertical/>
        <horizontal/>
      </border>
    </dxf>
    <dxf>
      <fill>
        <patternFill>
          <bgColor rgb="FFFF00FF"/>
        </patternFill>
      </fill>
    </dxf>
    <dxf>
      <border>
        <left style="thin">
          <color rgb="FFFF0000"/>
        </left>
        <vertical/>
        <horizontal/>
      </border>
    </dxf>
    <dxf>
      <fill>
        <patternFill>
          <bgColor rgb="FF7030A0"/>
        </patternFill>
      </fill>
    </dxf>
    <dxf>
      <fill>
        <patternFill>
          <bgColor rgb="FFFF0000"/>
        </patternFill>
      </fill>
    </dxf>
    <dxf>
      <fill>
        <patternFill>
          <bgColor rgb="FF00FF00"/>
        </patternFill>
      </fill>
    </dxf>
    <dxf>
      <fill>
        <patternFill>
          <bgColor theme="0" tint="-0.34998626667073579"/>
        </patternFill>
      </fill>
    </dxf>
    <dxf>
      <fill>
        <patternFill>
          <bgColor rgb="FF7030A0"/>
        </patternFill>
      </fill>
    </dxf>
    <dxf>
      <fill>
        <patternFill>
          <bgColor rgb="FFFF0000"/>
        </patternFill>
      </fill>
    </dxf>
    <dxf>
      <fill>
        <patternFill>
          <bgColor rgb="FF00FF00"/>
        </patternFill>
      </fill>
    </dxf>
    <dxf>
      <font>
        <b/>
        <i val="0"/>
        <color auto="1"/>
      </font>
      <fill>
        <patternFill>
          <bgColor rgb="FF0070C0"/>
        </patternFill>
      </fill>
    </dxf>
    <dxf>
      <fill>
        <patternFill>
          <bgColor rgb="FFFF00FF"/>
        </patternFill>
      </fill>
    </dxf>
    <dxf>
      <fill>
        <patternFill>
          <bgColor theme="7" tint="0.59996337778862885"/>
        </patternFill>
      </fill>
    </dxf>
    <dxf>
      <font>
        <color theme="7" tint="0.59996337778862885"/>
      </font>
      <fill>
        <patternFill>
          <bgColor theme="7" tint="0.59996337778862885"/>
        </patternFill>
      </fill>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FF00FF"/>
        </patternFill>
      </fill>
    </dxf>
    <dxf>
      <font>
        <color theme="1"/>
      </font>
      <border>
        <left style="thin">
          <color auto="1"/>
        </left>
        <vertical/>
        <horizontal/>
      </border>
    </dxf>
  </dxfs>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BR$20" lockText="1" noThreeD="1"/>
</file>

<file path=xl/ctrlProps/ctrlProp6.xml><?xml version="1.0" encoding="utf-8"?>
<formControlPr xmlns="http://schemas.microsoft.com/office/spreadsheetml/2009/9/main" objectType="CheckBox" fmlaLink="$BR$21" lockText="1" noThreeD="1"/>
</file>

<file path=xl/ctrlProps/ctrlProp7.xml><?xml version="1.0" encoding="utf-8"?>
<formControlPr xmlns="http://schemas.microsoft.com/office/spreadsheetml/2009/9/main" objectType="CheckBox" fmlaLink="$BR$22" lockText="1" noThreeD="1"/>
</file>

<file path=xl/ctrlProps/ctrlProp8.xml><?xml version="1.0" encoding="utf-8"?>
<formControlPr xmlns="http://schemas.microsoft.com/office/spreadsheetml/2009/9/main" objectType="CheckBox" fmlaLink="$BR$24" lockText="1" noThreeD="1"/>
</file>

<file path=xl/ctrlProps/ctrlProp9.xml><?xml version="1.0" encoding="utf-8"?>
<formControlPr xmlns="http://schemas.microsoft.com/office/spreadsheetml/2009/9/main" objectType="CheckBox" fmlaLink="$BR$25" lockText="1" noThreeD="1"/>
</file>

<file path=xl/ctrlProps/ctrlProp10.xml><?xml version="1.0" encoding="utf-8"?>
<formControlPr xmlns="http://schemas.microsoft.com/office/spreadsheetml/2009/9/main" objectType="CheckBox" fmlaLink="$BR$26" lockText="1" noThreeD="1"/>
</file>

<file path=xl/ctrlProps/ctrlProp11.xml><?xml version="1.0" encoding="utf-8"?>
<formControlPr xmlns="http://schemas.microsoft.com/office/spreadsheetml/2009/9/main" objectType="CheckBox" fmlaLink="$BR$27" lockText="1" noThreeD="1"/>
</file>

<file path=xl/ctrlProps/ctrlProp12.xml><?xml version="1.0" encoding="utf-8"?>
<formControlPr xmlns="http://schemas.microsoft.com/office/spreadsheetml/2009/9/main" objectType="CheckBox" fmlaLink="$BR$28" lockText="1" noThreeD="1"/>
</file>

<file path=xl/ctrlProps/ctrlProp13.xml><?xml version="1.0" encoding="utf-8"?>
<formControlPr xmlns="http://schemas.microsoft.com/office/spreadsheetml/2009/9/main" objectType="CheckBox" fmlaLink="$BR$15" lockText="1" noThreeD="1"/>
</file>

<file path=xl/ctrlProps/ctrlProp14.xml><?xml version="1.0" encoding="utf-8"?>
<formControlPr xmlns="http://schemas.microsoft.com/office/spreadsheetml/2009/9/main" objectType="CheckBox" fmlaLink="$BR$16" lockText="1" noThreeD="1"/>
</file>

<file path=xl/ctrlProps/ctrlProp15.xml><?xml version="1.0" encoding="utf-8"?>
<formControlPr xmlns="http://schemas.microsoft.com/office/spreadsheetml/2009/9/main" objectType="CheckBox" fmlaLink="#REF!" lockText="1" noThreeD="1"/>
</file>

<file path=xl/ctrlProps/ctrlProp16.xml><?xml version="1.0" encoding="utf-8"?>
<formControlPr xmlns="http://schemas.microsoft.com/office/spreadsheetml/2009/9/main" objectType="CheckBox" fmlaLink="#REF!"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fmlaLink="#REF!" lockText="1" noThreeD="1"/>
</file>

<file path=xl/ctrlProps/ctrlProp19.xml><?xml version="1.0" encoding="utf-8"?>
<formControlPr xmlns="http://schemas.microsoft.com/office/spreadsheetml/2009/9/main" objectType="CheckBox" fmlaLink="#REF!" lockText="1" noThreeD="1"/>
</file>

<file path=xl/ctrlProps/ctrlProp20.xml><?xml version="1.0" encoding="utf-8"?>
<formControlPr xmlns="http://schemas.microsoft.com/office/spreadsheetml/2009/9/main" objectType="CheckBox" fmlaLink="#REF!"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fmlaLink="#REF!"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BR$29" lockText="1" noThreeD="1"/>
</file>

<file path=xl/ctrlProps/ctrlProp27.xml><?xml version="1.0" encoding="utf-8"?>
<formControlPr xmlns="http://schemas.microsoft.com/office/spreadsheetml/2009/9/main" objectType="CheckBox" fmlaLink="$BR$30" lockText="1" noThreeD="1"/>
</file>

<file path=xl/ctrlProps/ctrlProp28.xml><?xml version="1.0" encoding="utf-8"?>
<formControlPr xmlns="http://schemas.microsoft.com/office/spreadsheetml/2009/9/main" objectType="CheckBox" fmlaLink="$BR$31" lockText="1" noThreeD="1"/>
</file>

<file path=xl/ctrlProps/ctrlProp29.xml><?xml version="1.0" encoding="utf-8"?>
<formControlPr xmlns="http://schemas.microsoft.com/office/spreadsheetml/2009/9/main" objectType="CheckBox" fmlaLink="$BR$32" lockText="1" noThreeD="1"/>
</file>

<file path=xl/ctrlProps/ctrlProp30.xml><?xml version="1.0" encoding="utf-8"?>
<formControlPr xmlns="http://schemas.microsoft.com/office/spreadsheetml/2009/9/main" objectType="CheckBox" fmlaLink="$BR$33" lockText="1" noThreeD="1"/>
</file>

<file path=xl/ctrlProps/ctrlProp31.xml><?xml version="1.0" encoding="utf-8"?>
<formControlPr xmlns="http://schemas.microsoft.com/office/spreadsheetml/2009/9/main" objectType="CheckBox" fmlaLink="$BR$34" lockText="1" noThreeD="1"/>
</file>

<file path=xl/ctrlProps/ctrlProp32.xml><?xml version="1.0" encoding="utf-8"?>
<formControlPr xmlns="http://schemas.microsoft.com/office/spreadsheetml/2009/9/main" objectType="CheckBox" fmlaLink="$BR$35" lockText="1" noThreeD="1"/>
</file>

<file path=xl/ctrlProps/ctrlProp33.xml><?xml version="1.0" encoding="utf-8"?>
<formControlPr xmlns="http://schemas.microsoft.com/office/spreadsheetml/2009/9/main" objectType="CheckBox" fmlaLink="$BR$36" lockText="1" noThreeD="1"/>
</file>

<file path=xl/ctrlProps/ctrlProp34.xml><?xml version="1.0" encoding="utf-8"?>
<formControlPr xmlns="http://schemas.microsoft.com/office/spreadsheetml/2009/9/main" objectType="CheckBox" fmlaLink="$BR$37" lockText="1" noThreeD="1"/>
</file>

<file path=xl/ctrlProps/ctrlProp35.xml><?xml version="1.0" encoding="utf-8"?>
<formControlPr xmlns="http://schemas.microsoft.com/office/spreadsheetml/2009/9/main" objectType="CheckBox" fmlaLink="$BR$38" lockText="1" noThreeD="1"/>
</file>

<file path=xl/ctrlProps/ctrlProp36.xml><?xml version="1.0" encoding="utf-8"?>
<formControlPr xmlns="http://schemas.microsoft.com/office/spreadsheetml/2009/9/main" objectType="CheckBox" fmlaLink="$BR$39" lockText="1" noThreeD="1"/>
</file>

<file path=xl/ctrlProps/ctrlProp37.xml><?xml version="1.0" encoding="utf-8"?>
<formControlPr xmlns="http://schemas.microsoft.com/office/spreadsheetml/2009/9/main" objectType="CheckBox" fmlaLink="$BR$40" lockText="1" noThreeD="1"/>
</file>

<file path=xl/ctrlProps/ctrlProp38.xml><?xml version="1.0" encoding="utf-8"?>
<formControlPr xmlns="http://schemas.microsoft.com/office/spreadsheetml/2009/9/main" objectType="CheckBox" fmlaLink="$BR$41" lockText="1" noThreeD="1"/>
</file>

<file path=xl/ctrlProps/ctrlProp39.xml><?xml version="1.0" encoding="utf-8"?>
<formControlPr xmlns="http://schemas.microsoft.com/office/spreadsheetml/2009/9/main" objectType="CheckBox" fmlaLink="$BR$42" lockText="1" noThreeD="1"/>
</file>

<file path=xl/ctrlProps/ctrlProp40.xml><?xml version="1.0" encoding="utf-8"?>
<formControlPr xmlns="http://schemas.microsoft.com/office/spreadsheetml/2009/9/main" objectType="CheckBox" fmlaLink="$BR$43" lockText="1" noThreeD="1"/>
</file>

<file path=xl/ctrlProps/ctrlProp41.xml><?xml version="1.0" encoding="utf-8"?>
<formControlPr xmlns="http://schemas.microsoft.com/office/spreadsheetml/2009/9/main" objectType="CheckBox" fmlaLink="$BR$44" lockText="1" noThreeD="1"/>
</file>

<file path=xl/ctrlProps/ctrlProp42.xml><?xml version="1.0" encoding="utf-8"?>
<formControlPr xmlns="http://schemas.microsoft.com/office/spreadsheetml/2009/9/main" objectType="CheckBox" fmlaLink="$BR$45" lockText="1" noThreeD="1"/>
</file>

<file path=xl/ctrlProps/ctrlProp43.xml><?xml version="1.0" encoding="utf-8"?>
<formControlPr xmlns="http://schemas.microsoft.com/office/spreadsheetml/2009/9/main" objectType="CheckBox" fmlaLink="$BR$46" lockText="1" noThreeD="1"/>
</file>

<file path=xl/ctrlProps/ctrlProp44.xml><?xml version="1.0" encoding="utf-8"?>
<formControlPr xmlns="http://schemas.microsoft.com/office/spreadsheetml/2009/9/main" objectType="CheckBox" fmlaLink="$BR$47" lockText="1" noThreeD="1"/>
</file>

<file path=xl/ctrlProps/ctrlProp45.xml><?xml version="1.0" encoding="utf-8"?>
<formControlPr xmlns="http://schemas.microsoft.com/office/spreadsheetml/2009/9/main" objectType="CheckBox" fmlaLink="$BR$48" lockText="1" noThreeD="1"/>
</file>

<file path=xl/ctrlProps/ctrlProp46.xml><?xml version="1.0" encoding="utf-8"?>
<formControlPr xmlns="http://schemas.microsoft.com/office/spreadsheetml/2009/9/main" objectType="CheckBox" fmlaLink="$BR$49" lockText="1" noThreeD="1"/>
</file>

<file path=xl/ctrlProps/ctrlProp47.xml><?xml version="1.0" encoding="utf-8"?>
<formControlPr xmlns="http://schemas.microsoft.com/office/spreadsheetml/2009/9/main" objectType="CheckBox" fmlaLink="$BR$50" lockText="1" noThreeD="1"/>
</file>

<file path=xl/ctrlProps/ctrlProp48.xml><?xml version="1.0" encoding="utf-8"?>
<formControlPr xmlns="http://schemas.microsoft.com/office/spreadsheetml/2009/9/main" objectType="CheckBox" fmlaLink="$BR$51" lockText="1" noThreeD="1"/>
</file>

<file path=xl/ctrlProps/ctrlProp49.xml><?xml version="1.0" encoding="utf-8"?>
<formControlPr xmlns="http://schemas.microsoft.com/office/spreadsheetml/2009/9/main" objectType="CheckBox" fmlaLink="$BR$52" lockText="1" noThreeD="1"/>
</file>

<file path=xl/ctrlProps/ctrlProp50.xml><?xml version="1.0" encoding="utf-8"?>
<formControlPr xmlns="http://schemas.microsoft.com/office/spreadsheetml/2009/9/main" objectType="CheckBox" fmlaLink="$BR$53" lockText="1" noThreeD="1"/>
</file>

<file path=xl/ctrlProps/ctrlProp51.xml><?xml version="1.0" encoding="utf-8"?>
<formControlPr xmlns="http://schemas.microsoft.com/office/spreadsheetml/2009/9/main" objectType="CheckBox" fmlaLink="$BR$54" lockText="1" noThreeD="1"/>
</file>

<file path=xl/ctrlProps/ctrlProp52.xml><?xml version="1.0" encoding="utf-8"?>
<formControlPr xmlns="http://schemas.microsoft.com/office/spreadsheetml/2009/9/main" objectType="CheckBox" fmlaLink="$BR$55" lockText="1" noThreeD="1"/>
</file>

<file path=xl/ctrlProps/ctrlProp53.xml><?xml version="1.0" encoding="utf-8"?>
<formControlPr xmlns="http://schemas.microsoft.com/office/spreadsheetml/2009/9/main" objectType="CheckBox" fmlaLink="$BR$56" lockText="1" noThreeD="1"/>
</file>

<file path=xl/ctrlProps/ctrlProp54.xml><?xml version="1.0" encoding="utf-8"?>
<formControlPr xmlns="http://schemas.microsoft.com/office/spreadsheetml/2009/9/main" objectType="CheckBox" fmlaLink="$BR$57" lockText="1" noThreeD="1"/>
</file>

<file path=xl/ctrlProps/ctrlProp55.xml><?xml version="1.0" encoding="utf-8"?>
<formControlPr xmlns="http://schemas.microsoft.com/office/spreadsheetml/2009/9/main" objectType="CheckBox" fmlaLink="$BR$58" lockText="1" noThreeD="1"/>
</file>

<file path=xl/ctrlProps/ctrlProp56.xml><?xml version="1.0" encoding="utf-8"?>
<formControlPr xmlns="http://schemas.microsoft.com/office/spreadsheetml/2009/9/main" objectType="CheckBox" fmlaLink="$BR$59" lockText="1" noThreeD="1"/>
</file>

<file path=xl/ctrlProps/ctrlProp57.xml><?xml version="1.0" encoding="utf-8"?>
<formControlPr xmlns="http://schemas.microsoft.com/office/spreadsheetml/2009/9/main" objectType="CheckBox" fmlaLink="$BR$60" lockText="1" noThreeD="1"/>
</file>

<file path=xl/ctrlProps/ctrlProp58.xml><?xml version="1.0" encoding="utf-8"?>
<formControlPr xmlns="http://schemas.microsoft.com/office/spreadsheetml/2009/9/main" objectType="CheckBox" fmlaLink="$BR$61" lockText="1" noThreeD="1"/>
</file>

<file path=xl/ctrlProps/ctrlProp59.xml><?xml version="1.0" encoding="utf-8"?>
<formControlPr xmlns="http://schemas.microsoft.com/office/spreadsheetml/2009/9/main" objectType="CheckBox" fmlaLink="$BR$62" lockText="1" noThreeD="1"/>
</file>

<file path=xl/ctrlProps/ctrlProp60.xml><?xml version="1.0" encoding="utf-8"?>
<formControlPr xmlns="http://schemas.microsoft.com/office/spreadsheetml/2009/9/main" objectType="CheckBox" fmlaLink="$BR$63" lockText="1" noThreeD="1"/>
</file>

<file path=xl/ctrlProps/ctrlProp61.xml><?xml version="1.0" encoding="utf-8"?>
<formControlPr xmlns="http://schemas.microsoft.com/office/spreadsheetml/2009/9/main" objectType="CheckBox" fmlaLink="$BR$15" lockText="1" noThreeD="1"/>
</file>

<file path=xl/ctrlProps/ctrlProp62.xml><?xml version="1.0" encoding="utf-8"?>
<formControlPr xmlns="http://schemas.microsoft.com/office/spreadsheetml/2009/9/main" objectType="CheckBox" fmlaLink="$BR$16" lockText="1" noThreeD="1"/>
</file>

<file path=xl/ctrlProps/ctrlProp63.xml><?xml version="1.0" encoding="utf-8"?>
<formControlPr xmlns="http://schemas.microsoft.com/office/spreadsheetml/2009/9/main" objectType="CheckBox" fmlaLink="$BR$20" lockText="1" noThreeD="1"/>
</file>

<file path=xl/ctrlProps/ctrlProp64.xml><?xml version="1.0" encoding="utf-8"?>
<formControlPr xmlns="http://schemas.microsoft.com/office/spreadsheetml/2009/9/main" objectType="CheckBox" fmlaLink="$BR$21" lockText="1" noThreeD="1"/>
</file>

<file path=xl/ctrlProps/ctrlProp65.xml><?xml version="1.0" encoding="utf-8"?>
<formControlPr xmlns="http://schemas.microsoft.com/office/spreadsheetml/2009/9/main" objectType="CheckBox" fmlaLink="$BR$22" lockText="1" noThreeD="1"/>
</file>

<file path=xl/ctrlProps/ctrlProp66.xml><?xml version="1.0" encoding="utf-8"?>
<formControlPr xmlns="http://schemas.microsoft.com/office/spreadsheetml/2009/9/main" objectType="CheckBox" fmlaLink="$BR$24" lockText="1" noThreeD="1"/>
</file>

<file path=xl/ctrlProps/ctrlProp67.xml><?xml version="1.0" encoding="utf-8"?>
<formControlPr xmlns="http://schemas.microsoft.com/office/spreadsheetml/2009/9/main" objectType="CheckBox" fmlaLink="$BR$25" lockText="1" noThreeD="1"/>
</file>

<file path=xl/ctrlProps/ctrlProp68.xml><?xml version="1.0" encoding="utf-8"?>
<formControlPr xmlns="http://schemas.microsoft.com/office/spreadsheetml/2009/9/main" objectType="CheckBox" fmlaLink="$BR$26" lockText="1" noThreeD="1"/>
</file>

<file path=xl/ctrlProps/ctrlProp69.xml><?xml version="1.0" encoding="utf-8"?>
<formControlPr xmlns="http://schemas.microsoft.com/office/spreadsheetml/2009/9/main" objectType="CheckBox" fmlaLink="$BR$27" lockText="1" noThreeD="1"/>
</file>

<file path=xl/ctrlProps/ctrlProp70.xml><?xml version="1.0" encoding="utf-8"?>
<formControlPr xmlns="http://schemas.microsoft.com/office/spreadsheetml/2009/9/main" objectType="CheckBox" fmlaLink="$BR$28" lockText="1" noThreeD="1"/>
</file>

<file path=xl/ctrlProps/ctrlProp71.xml><?xml version="1.0" encoding="utf-8"?>
<formControlPr xmlns="http://schemas.microsoft.com/office/spreadsheetml/2009/9/main" objectType="CheckBox" fmlaLink="#REF!" lockText="1" noThreeD="1"/>
</file>

<file path=xl/ctrlProps/ctrlProp72.xml><?xml version="1.0" encoding="utf-8"?>
<formControlPr xmlns="http://schemas.microsoft.com/office/spreadsheetml/2009/9/main" objectType="CheckBox" fmlaLink="#REF!" lockText="1" noThreeD="1"/>
</file>

<file path=xl/ctrlProps/ctrlProp73.xml><?xml version="1.0" encoding="utf-8"?>
<formControlPr xmlns="http://schemas.microsoft.com/office/spreadsheetml/2009/9/main" objectType="CheckBox" fmlaLink="#REF!" lockText="1" noThreeD="1"/>
</file>

<file path=xl/ctrlProps/ctrlProp74.xml><?xml version="1.0" encoding="utf-8"?>
<formControlPr xmlns="http://schemas.microsoft.com/office/spreadsheetml/2009/9/main" objectType="CheckBox" fmlaLink="#REF!" lockText="1" noThreeD="1"/>
</file>

<file path=xl/ctrlProps/ctrlProp75.xml><?xml version="1.0" encoding="utf-8"?>
<formControlPr xmlns="http://schemas.microsoft.com/office/spreadsheetml/2009/9/main" objectType="CheckBox" fmlaLink="#REF!" lockText="1" noThreeD="1"/>
</file>

<file path=xl/ctrlProps/ctrlProp76.xml><?xml version="1.0" encoding="utf-8"?>
<formControlPr xmlns="http://schemas.microsoft.com/office/spreadsheetml/2009/9/main" objectType="CheckBox" fmlaLink="#REF!" lockText="1" noThreeD="1"/>
</file>

<file path=xl/ctrlProps/ctrlProp77.xml><?xml version="1.0" encoding="utf-8"?>
<formControlPr xmlns="http://schemas.microsoft.com/office/spreadsheetml/2009/9/main" objectType="CheckBox" fmlaLink="#REF!" lockText="1" noThreeD="1"/>
</file>

<file path=xl/ctrlProps/ctrlProp78.xml><?xml version="1.0" encoding="utf-8"?>
<formControlPr xmlns="http://schemas.microsoft.com/office/spreadsheetml/2009/9/main" objectType="CheckBox" fmlaLink="#REF!" lockText="1" noThreeD="1"/>
</file>

<file path=xl/ctrlProps/ctrlProp79.xml><?xml version="1.0" encoding="utf-8"?>
<formControlPr xmlns="http://schemas.microsoft.com/office/spreadsheetml/2009/9/main" objectType="CheckBox" fmlaLink="#REF!" lockText="1" noThreeD="1"/>
</file>

<file path=xl/ctrlProps/ctrlProp80.xml><?xml version="1.0" encoding="utf-8"?>
<formControlPr xmlns="http://schemas.microsoft.com/office/spreadsheetml/2009/9/main" objectType="CheckBox" fmlaLink="#REF!" lockText="1" noThreeD="1"/>
</file>

<file path=xl/ctrlProps/ctrlProp81.xml><?xml version="1.0" encoding="utf-8"?>
<formControlPr xmlns="http://schemas.microsoft.com/office/spreadsheetml/2009/9/main" objectType="CheckBox" fmlaLink="#REF!" lockText="1" noThreeD="1"/>
</file>

<file path=xl/ctrlProps/ctrlProp82.xml><?xml version="1.0" encoding="utf-8"?>
<formControlPr xmlns="http://schemas.microsoft.com/office/spreadsheetml/2009/9/main" objectType="CheckBox" fmlaLink="$BR$29" lockText="1" noThreeD="1"/>
</file>

<file path=xl/ctrlProps/ctrlProp83.xml><?xml version="1.0" encoding="utf-8"?>
<formControlPr xmlns="http://schemas.microsoft.com/office/spreadsheetml/2009/9/main" objectType="CheckBox" fmlaLink="$BR$30" lockText="1" noThreeD="1"/>
</file>

<file path=xl/ctrlProps/ctrlProp84.xml><?xml version="1.0" encoding="utf-8"?>
<formControlPr xmlns="http://schemas.microsoft.com/office/spreadsheetml/2009/9/main" objectType="CheckBox" fmlaLink="$BR$31" lockText="1" noThreeD="1"/>
</file>

<file path=xl/ctrlProps/ctrlProp85.xml><?xml version="1.0" encoding="utf-8"?>
<formControlPr xmlns="http://schemas.microsoft.com/office/spreadsheetml/2009/9/main" objectType="CheckBox" fmlaLink="$BR$32" lockText="1" noThreeD="1"/>
</file>

<file path=xl/ctrlProps/ctrlProp86.xml><?xml version="1.0" encoding="utf-8"?>
<formControlPr xmlns="http://schemas.microsoft.com/office/spreadsheetml/2009/9/main" objectType="CheckBox" fmlaLink="$BR$33" lockText="1" noThreeD="1"/>
</file>

<file path=xl/ctrlProps/ctrlProp87.xml><?xml version="1.0" encoding="utf-8"?>
<formControlPr xmlns="http://schemas.microsoft.com/office/spreadsheetml/2009/9/main" objectType="CheckBox" fmlaLink="$BR$34" lockText="1" noThreeD="1"/>
</file>

<file path=xl/ctrlProps/ctrlProp88.xml><?xml version="1.0" encoding="utf-8"?>
<formControlPr xmlns="http://schemas.microsoft.com/office/spreadsheetml/2009/9/main" objectType="CheckBox" fmlaLink="$BR$35" lockText="1" noThreeD="1"/>
</file>

<file path=xl/ctrlProps/ctrlProp89.xml><?xml version="1.0" encoding="utf-8"?>
<formControlPr xmlns="http://schemas.microsoft.com/office/spreadsheetml/2009/9/main" objectType="CheckBox" fmlaLink="$BR$36" lockText="1" noThreeD="1"/>
</file>

<file path=xl/ctrlProps/ctrlProp90.xml><?xml version="1.0" encoding="utf-8"?>
<formControlPr xmlns="http://schemas.microsoft.com/office/spreadsheetml/2009/9/main" objectType="CheckBox" fmlaLink="$BR$37" lockText="1" noThreeD="1"/>
</file>

<file path=xl/ctrlProps/ctrlProp91.xml><?xml version="1.0" encoding="utf-8"?>
<formControlPr xmlns="http://schemas.microsoft.com/office/spreadsheetml/2009/9/main" objectType="CheckBox" fmlaLink="$BR$38" lockText="1" noThreeD="1"/>
</file>

<file path=xl/ctrlProps/ctrlProp92.xml><?xml version="1.0" encoding="utf-8"?>
<formControlPr xmlns="http://schemas.microsoft.com/office/spreadsheetml/2009/9/main" objectType="CheckBox" fmlaLink="$BR$39" lockText="1" noThreeD="1"/>
</file>

<file path=xl/ctrlProps/ctrlProp93.xml><?xml version="1.0" encoding="utf-8"?>
<formControlPr xmlns="http://schemas.microsoft.com/office/spreadsheetml/2009/9/main" objectType="CheckBox" fmlaLink="$BR$40" lockText="1" noThreeD="1"/>
</file>

<file path=xl/ctrlProps/ctrlProp94.xml><?xml version="1.0" encoding="utf-8"?>
<formControlPr xmlns="http://schemas.microsoft.com/office/spreadsheetml/2009/9/main" objectType="CheckBox" fmlaLink="$BR$41" lockText="1" noThreeD="1"/>
</file>

<file path=xl/ctrlProps/ctrlProp95.xml><?xml version="1.0" encoding="utf-8"?>
<formControlPr xmlns="http://schemas.microsoft.com/office/spreadsheetml/2009/9/main" objectType="CheckBox" fmlaLink="$BR$42" lockText="1" noThreeD="1"/>
</file>

<file path=xl/ctrlProps/ctrlProp96.xml><?xml version="1.0" encoding="utf-8"?>
<formControlPr xmlns="http://schemas.microsoft.com/office/spreadsheetml/2009/9/main" objectType="CheckBox" fmlaLink="$BR$43" lockText="1" noThreeD="1"/>
</file>

<file path=xl/ctrlProps/ctrlProp97.xml><?xml version="1.0" encoding="utf-8"?>
<formControlPr xmlns="http://schemas.microsoft.com/office/spreadsheetml/2009/9/main" objectType="CheckBox" fmlaLink="$BR$44" lockText="1" noThreeD="1"/>
</file>

<file path=xl/ctrlProps/ctrlProp98.xml><?xml version="1.0" encoding="utf-8"?>
<formControlPr xmlns="http://schemas.microsoft.com/office/spreadsheetml/2009/9/main" objectType="CheckBox" fmlaLink="$BR$45" lockText="1" noThreeD="1"/>
</file>

<file path=xl/ctrlProps/ctrlProp99.xml><?xml version="1.0" encoding="utf-8"?>
<formControlPr xmlns="http://schemas.microsoft.com/office/spreadsheetml/2009/9/main" objectType="CheckBox" fmlaLink="$BR$46" lockText="1" noThreeD="1"/>
</file>

<file path=xl/ctrlProps/ctrlProp100.xml><?xml version="1.0" encoding="utf-8"?>
<formControlPr xmlns="http://schemas.microsoft.com/office/spreadsheetml/2009/9/main" objectType="CheckBox" fmlaLink="$BR$47" lockText="1" noThreeD="1"/>
</file>

<file path=xl/ctrlProps/ctrlProp101.xml><?xml version="1.0" encoding="utf-8"?>
<formControlPr xmlns="http://schemas.microsoft.com/office/spreadsheetml/2009/9/main" objectType="CheckBox" fmlaLink="$BR$48" lockText="1" noThreeD="1"/>
</file>

<file path=xl/ctrlProps/ctrlProp102.xml><?xml version="1.0" encoding="utf-8"?>
<formControlPr xmlns="http://schemas.microsoft.com/office/spreadsheetml/2009/9/main" objectType="CheckBox" fmlaLink="$BR$49" lockText="1" noThreeD="1"/>
</file>

<file path=xl/ctrlProps/ctrlProp103.xml><?xml version="1.0" encoding="utf-8"?>
<formControlPr xmlns="http://schemas.microsoft.com/office/spreadsheetml/2009/9/main" objectType="CheckBox" fmlaLink="$BR$50" lockText="1" noThreeD="1"/>
</file>

<file path=xl/ctrlProps/ctrlProp104.xml><?xml version="1.0" encoding="utf-8"?>
<formControlPr xmlns="http://schemas.microsoft.com/office/spreadsheetml/2009/9/main" objectType="CheckBox" fmlaLink="$BR$51" lockText="1" noThreeD="1"/>
</file>

<file path=xl/ctrlProps/ctrlProp105.xml><?xml version="1.0" encoding="utf-8"?>
<formControlPr xmlns="http://schemas.microsoft.com/office/spreadsheetml/2009/9/main" objectType="CheckBox" fmlaLink="$BR$52" lockText="1" noThreeD="1"/>
</file>

<file path=xl/ctrlProps/ctrlProp106.xml><?xml version="1.0" encoding="utf-8"?>
<formControlPr xmlns="http://schemas.microsoft.com/office/spreadsheetml/2009/9/main" objectType="CheckBox" fmlaLink="$BR$53" lockText="1" noThreeD="1"/>
</file>

<file path=xl/ctrlProps/ctrlProp107.xml><?xml version="1.0" encoding="utf-8"?>
<formControlPr xmlns="http://schemas.microsoft.com/office/spreadsheetml/2009/9/main" objectType="CheckBox" fmlaLink="$BR$54" lockText="1" noThreeD="1"/>
</file>

<file path=xl/ctrlProps/ctrlProp108.xml><?xml version="1.0" encoding="utf-8"?>
<formControlPr xmlns="http://schemas.microsoft.com/office/spreadsheetml/2009/9/main" objectType="CheckBox" fmlaLink="$BR$55" lockText="1" noThreeD="1"/>
</file>

<file path=xl/ctrlProps/ctrlProp109.xml><?xml version="1.0" encoding="utf-8"?>
<formControlPr xmlns="http://schemas.microsoft.com/office/spreadsheetml/2009/9/main" objectType="CheckBox" fmlaLink="$BR$56" lockText="1" noThreeD="1"/>
</file>

<file path=xl/ctrlProps/ctrlProp110.xml><?xml version="1.0" encoding="utf-8"?>
<formControlPr xmlns="http://schemas.microsoft.com/office/spreadsheetml/2009/9/main" objectType="CheckBox" fmlaLink="$BR$57" lockText="1" noThreeD="1"/>
</file>

<file path=xl/ctrlProps/ctrlProp111.xml><?xml version="1.0" encoding="utf-8"?>
<formControlPr xmlns="http://schemas.microsoft.com/office/spreadsheetml/2009/9/main" objectType="CheckBox" fmlaLink="$BR$58" lockText="1" noThreeD="1"/>
</file>

<file path=xl/ctrlProps/ctrlProp112.xml><?xml version="1.0" encoding="utf-8"?>
<formControlPr xmlns="http://schemas.microsoft.com/office/spreadsheetml/2009/9/main" objectType="CheckBox" fmlaLink="$BR$59" lockText="1" noThreeD="1"/>
</file>

<file path=xl/ctrlProps/ctrlProp113.xml><?xml version="1.0" encoding="utf-8"?>
<formControlPr xmlns="http://schemas.microsoft.com/office/spreadsheetml/2009/9/main" objectType="CheckBox" fmlaLink="$BR$60" lockText="1" noThreeD="1"/>
</file>

<file path=xl/ctrlProps/ctrlProp114.xml><?xml version="1.0" encoding="utf-8"?>
<formControlPr xmlns="http://schemas.microsoft.com/office/spreadsheetml/2009/9/main" objectType="CheckBox" fmlaLink="$BR$61" lockText="1" noThreeD="1"/>
</file>

<file path=xl/ctrlProps/ctrlProp115.xml><?xml version="1.0" encoding="utf-8"?>
<formControlPr xmlns="http://schemas.microsoft.com/office/spreadsheetml/2009/9/main" objectType="CheckBox" fmlaLink="$BR$62" lockText="1" noThreeD="1"/>
</file>

<file path=xl/ctrlProps/ctrlProp116.xml><?xml version="1.0" encoding="utf-8"?>
<formControlPr xmlns="http://schemas.microsoft.com/office/spreadsheetml/2009/9/main" objectType="CheckBox" fmlaLink="$BR$63" lockText="1" noThreeD="1"/>
</file>

<file path=xl/ctrlProps/ctrlProp117.xml><?xml version="1.0" encoding="utf-8"?>
<formControlPr xmlns="http://schemas.microsoft.com/office/spreadsheetml/2009/9/main" objectType="CheckBox" fmlaLink="$BR$64" lockText="1" noThreeD="1"/>
</file>

<file path=xl/ctrlProps/ctrlProp118.xml><?xml version="1.0" encoding="utf-8"?>
<formControlPr xmlns="http://schemas.microsoft.com/office/spreadsheetml/2009/9/main" objectType="CheckBox" fmlaLink="$BR$65" lockText="1" noThreeD="1"/>
</file>

<file path=xl/ctrlProps/ctrlProp119.xml><?xml version="1.0" encoding="utf-8"?>
<formControlPr xmlns="http://schemas.microsoft.com/office/spreadsheetml/2009/9/main" objectType="CheckBox" fmlaLink="$BR$66" lockText="1" noThreeD="1"/>
</file>

<file path=xl/ctrlProps/ctrlProp120.xml><?xml version="1.0" encoding="utf-8"?>
<formControlPr xmlns="http://schemas.microsoft.com/office/spreadsheetml/2009/9/main" objectType="CheckBox" fmlaLink="#REF!" lockText="1" noThreeD="1"/>
</file>

<file path=xl/ctrlProps/ctrlProp121.xml><?xml version="1.0" encoding="utf-8"?>
<formControlPr xmlns="http://schemas.microsoft.com/office/spreadsheetml/2009/9/main" objectType="CheckBox" fmlaLink="#REF!" lockText="1" noThreeD="1"/>
</file>

<file path=xl/ctrlProps/ctrlProp122.xml><?xml version="1.0" encoding="utf-8"?>
<formControlPr xmlns="http://schemas.microsoft.com/office/spreadsheetml/2009/9/main" objectType="CheckBox" fmlaLink="#REF!" lockText="1" noThreeD="1"/>
</file>

<file path=xl/ctrlProps/ctrlProp123.xml><?xml version="1.0" encoding="utf-8"?>
<formControlPr xmlns="http://schemas.microsoft.com/office/spreadsheetml/2009/9/main" objectType="CheckBox" fmlaLink="#REF!" lockText="1" noThreeD="1"/>
</file>

<file path=xl/ctrlProps/ctrlProp124.xml><?xml version="1.0" encoding="utf-8"?>
<formControlPr xmlns="http://schemas.microsoft.com/office/spreadsheetml/2009/9/main" objectType="CheckBox" fmlaLink="$BR$22" lockText="1" noThreeD="1"/>
</file>

<file path=xl/ctrlProps/ctrlProp125.xml><?xml version="1.0" encoding="utf-8"?>
<formControlPr xmlns="http://schemas.microsoft.com/office/spreadsheetml/2009/9/main" objectType="CheckBox" fmlaLink="$BR$24" lockText="1" noThreeD="1"/>
</file>

<file path=xl/ctrlProps/ctrlProp126.xml><?xml version="1.0" encoding="utf-8"?>
<formControlPr xmlns="http://schemas.microsoft.com/office/spreadsheetml/2009/9/main" objectType="CheckBox" fmlaLink="$BR$25" lockText="1" noThreeD="1"/>
</file>

<file path=xl/ctrlProps/ctrlProp127.xml><?xml version="1.0" encoding="utf-8"?>
<formControlPr xmlns="http://schemas.microsoft.com/office/spreadsheetml/2009/9/main" objectType="CheckBox" fmlaLink="$BR$26" lockText="1" noThreeD="1"/>
</file>

<file path=xl/ctrlProps/ctrlProp128.xml><?xml version="1.0" encoding="utf-8"?>
<formControlPr xmlns="http://schemas.microsoft.com/office/spreadsheetml/2009/9/main" objectType="CheckBox" fmlaLink="$BR$27" lockText="1" noThreeD="1"/>
</file>

<file path=xl/ctrlProps/ctrlProp129.xml><?xml version="1.0" encoding="utf-8"?>
<formControlPr xmlns="http://schemas.microsoft.com/office/spreadsheetml/2009/9/main" objectType="CheckBox" fmlaLink="#REF!" lockText="1" noThreeD="1"/>
</file>

<file path=xl/ctrlProps/ctrlProp130.xml><?xml version="1.0" encoding="utf-8"?>
<formControlPr xmlns="http://schemas.microsoft.com/office/spreadsheetml/2009/9/main" objectType="CheckBox" fmlaLink="#REF!" lockText="1" noThreeD="1"/>
</file>

<file path=xl/ctrlProps/ctrlProp131.xml><?xml version="1.0" encoding="utf-8"?>
<formControlPr xmlns="http://schemas.microsoft.com/office/spreadsheetml/2009/9/main" objectType="CheckBox" fmlaLink="#REF!" lockText="1" noThreeD="1"/>
</file>

<file path=xl/ctrlProps/ctrlProp132.xml><?xml version="1.0" encoding="utf-8"?>
<formControlPr xmlns="http://schemas.microsoft.com/office/spreadsheetml/2009/9/main" objectType="CheckBox" fmlaLink="#REF!" lockText="1" noThreeD="1"/>
</file>

<file path=xl/ctrlProps/ctrlProp133.xml><?xml version="1.0" encoding="utf-8"?>
<formControlPr xmlns="http://schemas.microsoft.com/office/spreadsheetml/2009/9/main" objectType="CheckBox" fmlaLink="$BR$22" lockText="1" noThreeD="1"/>
</file>

<file path=xl/ctrlProps/ctrlProp134.xml><?xml version="1.0" encoding="utf-8"?>
<formControlPr xmlns="http://schemas.microsoft.com/office/spreadsheetml/2009/9/main" objectType="CheckBox" fmlaLink="$BR$24" lockText="1" noThreeD="1"/>
</file>

<file path=xl/ctrlProps/ctrlProp135.xml><?xml version="1.0" encoding="utf-8"?>
<formControlPr xmlns="http://schemas.microsoft.com/office/spreadsheetml/2009/9/main" objectType="CheckBox" fmlaLink="$BR$25" lockText="1" noThreeD="1"/>
</file>

<file path=xl/ctrlProps/ctrlProp136.xml><?xml version="1.0" encoding="utf-8"?>
<formControlPr xmlns="http://schemas.microsoft.com/office/spreadsheetml/2009/9/main" objectType="CheckBox" fmlaLink="$BR$26" lockText="1" noThreeD="1"/>
</file>

<file path=xl/ctrlProps/ctrlProp137.xml><?xml version="1.0" encoding="utf-8"?>
<formControlPr xmlns="http://schemas.microsoft.com/office/spreadsheetml/2009/9/main" objectType="CheckBox" fmlaLink="$BR$27" lockText="1" noThreeD="1"/>
</file>

<file path=xl/ctrlProps/ctrlProp138.xml><?xml version="1.0" encoding="utf-8"?>
<formControlPr xmlns="http://schemas.microsoft.com/office/spreadsheetml/2009/9/main" objectType="CheckBox" fmlaLink="#REF!" lockText="1" noThreeD="1"/>
</file>

<file path=xl/ctrlProps/ctrlProp139.xml><?xml version="1.0" encoding="utf-8"?>
<formControlPr xmlns="http://schemas.microsoft.com/office/spreadsheetml/2009/9/main" objectType="CheckBox" fmlaLink="#REF!" lockText="1" noThreeD="1"/>
</file>

<file path=xl/ctrlProps/ctrlProp140.xml><?xml version="1.0" encoding="utf-8"?>
<formControlPr xmlns="http://schemas.microsoft.com/office/spreadsheetml/2009/9/main" objectType="CheckBox" fmlaLink="#REF!" lockText="1" noThreeD="1"/>
</file>

<file path=xl/ctrlProps/ctrlProp141.xml><?xml version="1.0" encoding="utf-8"?>
<formControlPr xmlns="http://schemas.microsoft.com/office/spreadsheetml/2009/9/main" objectType="CheckBox" fmlaLink="#REF!" lockText="1" noThreeD="1"/>
</file>

<file path=xl/ctrlProps/ctrlProp142.xml><?xml version="1.0" encoding="utf-8"?>
<formControlPr xmlns="http://schemas.microsoft.com/office/spreadsheetml/2009/9/main" objectType="CheckBox" fmlaLink="$BR$22" lockText="1" noThreeD="1"/>
</file>

<file path=xl/ctrlProps/ctrlProp143.xml><?xml version="1.0" encoding="utf-8"?>
<formControlPr xmlns="http://schemas.microsoft.com/office/spreadsheetml/2009/9/main" objectType="CheckBox" fmlaLink="$BR$24" lockText="1" noThreeD="1"/>
</file>

<file path=xl/ctrlProps/ctrlProp144.xml><?xml version="1.0" encoding="utf-8"?>
<formControlPr xmlns="http://schemas.microsoft.com/office/spreadsheetml/2009/9/main" objectType="CheckBox" fmlaLink="$BR$25" lockText="1" noThreeD="1"/>
</file>

<file path=xl/ctrlProps/ctrlProp145.xml><?xml version="1.0" encoding="utf-8"?>
<formControlPr xmlns="http://schemas.microsoft.com/office/spreadsheetml/2009/9/main" objectType="CheckBox" fmlaLink="$BR$26" lockText="1" noThreeD="1"/>
</file>

<file path=xl/ctrlProps/ctrlProp146.xml><?xml version="1.0" encoding="utf-8"?>
<formControlPr xmlns="http://schemas.microsoft.com/office/spreadsheetml/2009/9/main" objectType="CheckBox" fmlaLink="$BR$27" lockText="1" noThreeD="1"/>
</file>

<file path=xl/ctrlProps/ctrlProp147.xml><?xml version="1.0" encoding="utf-8"?>
<formControlPr xmlns="http://schemas.microsoft.com/office/spreadsheetml/2009/9/main" objectType="CheckBox" fmlaLink="#REF!" lockText="1" noThreeD="1"/>
</file>

<file path=xl/ctrlProps/ctrlProp148.xml><?xml version="1.0" encoding="utf-8"?>
<formControlPr xmlns="http://schemas.microsoft.com/office/spreadsheetml/2009/9/main" objectType="CheckBox" fmlaLink="#REF!" lockText="1" noThreeD="1"/>
</file>

<file path=xl/ctrlProps/ctrlProp149.xml><?xml version="1.0" encoding="utf-8"?>
<formControlPr xmlns="http://schemas.microsoft.com/office/spreadsheetml/2009/9/main" objectType="CheckBox" fmlaLink="#REF!" lockText="1" noThreeD="1"/>
</file>

<file path=xl/ctrlProps/ctrlProp150.xml><?xml version="1.0" encoding="utf-8"?>
<formControlPr xmlns="http://schemas.microsoft.com/office/spreadsheetml/2009/9/main" objectType="CheckBox" fmlaLink="#REF!" lockText="1" noThreeD="1"/>
</file>

<file path=xl/ctrlProps/ctrlProp151.xml><?xml version="1.0" encoding="utf-8"?>
<formControlPr xmlns="http://schemas.microsoft.com/office/spreadsheetml/2009/9/main" objectType="CheckBox" fmlaLink="$BR$22" lockText="1" noThreeD="1"/>
</file>

<file path=xl/ctrlProps/ctrlProp152.xml><?xml version="1.0" encoding="utf-8"?>
<formControlPr xmlns="http://schemas.microsoft.com/office/spreadsheetml/2009/9/main" objectType="CheckBox" fmlaLink="$BR$24" lockText="1" noThreeD="1"/>
</file>

<file path=xl/ctrlProps/ctrlProp153.xml><?xml version="1.0" encoding="utf-8"?>
<formControlPr xmlns="http://schemas.microsoft.com/office/spreadsheetml/2009/9/main" objectType="CheckBox" fmlaLink="$BR$25" lockText="1" noThreeD="1"/>
</file>

<file path=xl/ctrlProps/ctrlProp154.xml><?xml version="1.0" encoding="utf-8"?>
<formControlPr xmlns="http://schemas.microsoft.com/office/spreadsheetml/2009/9/main" objectType="CheckBox" fmlaLink="$BR$26" lockText="1" noThreeD="1"/>
</file>

<file path=xl/ctrlProps/ctrlProp155.xml><?xml version="1.0" encoding="utf-8"?>
<formControlPr xmlns="http://schemas.microsoft.com/office/spreadsheetml/2009/9/main" objectType="CheckBox" fmlaLink="$BR$27" lockText="1" noThreeD="1"/>
</file>

<file path=xl/ctrlProps/ctrlProp156.xml><?xml version="1.0" encoding="utf-8"?>
<formControlPr xmlns="http://schemas.microsoft.com/office/spreadsheetml/2009/9/main" objectType="CheckBox" fmlaLink="$BR$28" lockText="1" noThreeD="1"/>
</file>

<file path=xl/ctrlProps/ctrlProp157.xml><?xml version="1.0" encoding="utf-8"?>
<formControlPr xmlns="http://schemas.microsoft.com/office/spreadsheetml/2009/9/main" objectType="CheckBox" fmlaLink="#REF!" lockText="1" noThreeD="1"/>
</file>

<file path=xl/ctrlProps/ctrlProp158.xml><?xml version="1.0" encoding="utf-8"?>
<formControlPr xmlns="http://schemas.microsoft.com/office/spreadsheetml/2009/9/main" objectType="CheckBox" fmlaLink="#REF!" lockText="1" noThreeD="1"/>
</file>

<file path=xl/ctrlProps/ctrlProp159.xml><?xml version="1.0" encoding="utf-8"?>
<formControlPr xmlns="http://schemas.microsoft.com/office/spreadsheetml/2009/9/main" objectType="CheckBox" fmlaLink="#REF!" lockText="1" noThreeD="1"/>
</file>

<file path=xl/ctrlProps/ctrlProp160.xml><?xml version="1.0" encoding="utf-8"?>
<formControlPr xmlns="http://schemas.microsoft.com/office/spreadsheetml/2009/9/main" objectType="CheckBox" fmlaLink="#REF!" lockText="1" noThreeD="1"/>
</file>

<file path=xl/ctrlProps/ctrlProp161.xml><?xml version="1.0" encoding="utf-8"?>
<formControlPr xmlns="http://schemas.microsoft.com/office/spreadsheetml/2009/9/main" objectType="CheckBox" fmlaLink="$BR$15" lockText="1" noThreeD="1"/>
</file>

<file path=xl/ctrlProps/ctrlProp162.xml><?xml version="1.0" encoding="utf-8"?>
<formControlPr xmlns="http://schemas.microsoft.com/office/spreadsheetml/2009/9/main" objectType="CheckBox" fmlaLink="$BR$16" lockText="1" noThreeD="1"/>
</file>

<file path=xl/ctrlProps/ctrlProp163.xml><?xml version="1.0" encoding="utf-8"?>
<formControlPr xmlns="http://schemas.microsoft.com/office/spreadsheetml/2009/9/main" objectType="CheckBox" fmlaLink="$BR$19" lockText="1" noThreeD="1"/>
</file>

<file path=xl/ctrlProps/ctrlProp164.xml><?xml version="1.0" encoding="utf-8"?>
<formControlPr xmlns="http://schemas.microsoft.com/office/spreadsheetml/2009/9/main" objectType="CheckBox" fmlaLink="$BR$20" lockText="1" noThreeD="1"/>
</file>

<file path=xl/ctrlProps/ctrlProp165.xml><?xml version="1.0" encoding="utf-8"?>
<formControlPr xmlns="http://schemas.microsoft.com/office/spreadsheetml/2009/9/main" objectType="CheckBox" fmlaLink="$BR$21" lockText="1" noThreeD="1"/>
</file>

<file path=xl/ctrlProps/ctrlProp166.xml><?xml version="1.0" encoding="utf-8"?>
<formControlPr xmlns="http://schemas.microsoft.com/office/spreadsheetml/2009/9/main" objectType="CheckBox" fmlaLink="$BR$24" lockText="1" noThreeD="1"/>
</file>

<file path=xl/ctrlProps/ctrlProp167.xml><?xml version="1.0" encoding="utf-8"?>
<formControlPr xmlns="http://schemas.microsoft.com/office/spreadsheetml/2009/9/main" objectType="CheckBox" fmlaLink="$BR$25" lockText="1" noThreeD="1"/>
</file>

<file path=xl/ctrlProps/ctrlProp168.xml><?xml version="1.0" encoding="utf-8"?>
<formControlPr xmlns="http://schemas.microsoft.com/office/spreadsheetml/2009/9/main" objectType="CheckBox" fmlaLink="$BR$26" lockText="1" noThreeD="1"/>
</file>

<file path=xl/ctrlProps/ctrlProp169.xml><?xml version="1.0" encoding="utf-8"?>
<formControlPr xmlns="http://schemas.microsoft.com/office/spreadsheetml/2009/9/main" objectType="CheckBox" fmlaLink="$BR$27" lockText="1" noThreeD="1"/>
</file>

<file path=xl/ctrlProps/ctrlProp170.xml><?xml version="1.0" encoding="utf-8"?>
<formControlPr xmlns="http://schemas.microsoft.com/office/spreadsheetml/2009/9/main" objectType="CheckBox" fmlaLink="$BR$28" lockText="1" noThreeD="1"/>
</file>

<file path=xl/ctrlProps/ctrlProp171.xml><?xml version="1.0" encoding="utf-8"?>
<formControlPr xmlns="http://schemas.microsoft.com/office/spreadsheetml/2009/9/main" objectType="CheckBox" fmlaLink="$BR$29" lockText="1" noThreeD="1"/>
</file>

<file path=xl/ctrlProps/ctrlProp172.xml><?xml version="1.0" encoding="utf-8"?>
<formControlPr xmlns="http://schemas.microsoft.com/office/spreadsheetml/2009/9/main" objectType="CheckBox" fmlaLink="$BR$30" lockText="1" noThreeD="1"/>
</file>

<file path=xl/ctrlProps/ctrlProp173.xml><?xml version="1.0" encoding="utf-8"?>
<formControlPr xmlns="http://schemas.microsoft.com/office/spreadsheetml/2009/9/main" objectType="CheckBox" fmlaLink="$BR$31" lockText="1" noThreeD="1"/>
</file>

<file path=xl/ctrlProps/ctrlProp174.xml><?xml version="1.0" encoding="utf-8"?>
<formControlPr xmlns="http://schemas.microsoft.com/office/spreadsheetml/2009/9/main" objectType="CheckBox" fmlaLink="$BR$32" lockText="1" noThreeD="1"/>
</file>

<file path=xl/ctrlProps/ctrlProp175.xml><?xml version="1.0" encoding="utf-8"?>
<formControlPr xmlns="http://schemas.microsoft.com/office/spreadsheetml/2009/9/main" objectType="CheckBox" fmlaLink="$BR$33" lockText="1" noThreeD="1"/>
</file>

<file path=xl/ctrlProps/ctrlProp176.xml><?xml version="1.0" encoding="utf-8"?>
<formControlPr xmlns="http://schemas.microsoft.com/office/spreadsheetml/2009/9/main" objectType="CheckBox" fmlaLink="$BR$34" lockText="1" noThreeD="1"/>
</file>

<file path=xl/ctrlProps/ctrlProp177.xml><?xml version="1.0" encoding="utf-8"?>
<formControlPr xmlns="http://schemas.microsoft.com/office/spreadsheetml/2009/9/main" objectType="CheckBox" fmlaLink="$BR$35" lockText="1" noThreeD="1"/>
</file>

<file path=xl/ctrlProps/ctrlProp178.xml><?xml version="1.0" encoding="utf-8"?>
<formControlPr xmlns="http://schemas.microsoft.com/office/spreadsheetml/2009/9/main" objectType="CheckBox" fmlaLink="$BR$36" lockText="1" noThreeD="1"/>
</file>

<file path=xl/ctrlProps/ctrlProp179.xml><?xml version="1.0" encoding="utf-8"?>
<formControlPr xmlns="http://schemas.microsoft.com/office/spreadsheetml/2009/9/main" objectType="CheckBox" fmlaLink="$BR$37" lockText="1" noThreeD="1"/>
</file>

<file path=xl/ctrlProps/ctrlProp180.xml><?xml version="1.0" encoding="utf-8"?>
<formControlPr xmlns="http://schemas.microsoft.com/office/spreadsheetml/2009/9/main" objectType="CheckBox" fmlaLink="$BR$38" lockText="1" noThreeD="1"/>
</file>

<file path=xl/ctrlProps/ctrlProp181.xml><?xml version="1.0" encoding="utf-8"?>
<formControlPr xmlns="http://schemas.microsoft.com/office/spreadsheetml/2009/9/main" objectType="CheckBox" fmlaLink="$BR$39" lockText="1" noThreeD="1"/>
</file>

<file path=xl/ctrlProps/ctrlProp182.xml><?xml version="1.0" encoding="utf-8"?>
<formControlPr xmlns="http://schemas.microsoft.com/office/spreadsheetml/2009/9/main" objectType="CheckBox" fmlaLink="$BR$40" lockText="1" noThreeD="1"/>
</file>

<file path=xl/ctrlProps/ctrlProp183.xml><?xml version="1.0" encoding="utf-8"?>
<formControlPr xmlns="http://schemas.microsoft.com/office/spreadsheetml/2009/9/main" objectType="CheckBox" fmlaLink="$BR$41" lockText="1" noThreeD="1"/>
</file>

<file path=xl/ctrlProps/ctrlProp184.xml><?xml version="1.0" encoding="utf-8"?>
<formControlPr xmlns="http://schemas.microsoft.com/office/spreadsheetml/2009/9/main" objectType="CheckBox" fmlaLink="$BR$42" lockText="1" noThreeD="1"/>
</file>

<file path=xl/ctrlProps/ctrlProp185.xml><?xml version="1.0" encoding="utf-8"?>
<formControlPr xmlns="http://schemas.microsoft.com/office/spreadsheetml/2009/9/main" objectType="CheckBox" fmlaLink="$BR$43" lockText="1" noThreeD="1"/>
</file>

<file path=xl/ctrlProps/ctrlProp186.xml><?xml version="1.0" encoding="utf-8"?>
<formControlPr xmlns="http://schemas.microsoft.com/office/spreadsheetml/2009/9/main" objectType="CheckBox" fmlaLink="$BR$44" lockText="1" noThreeD="1"/>
</file>

<file path=xl/ctrlProps/ctrlProp187.xml><?xml version="1.0" encoding="utf-8"?>
<formControlPr xmlns="http://schemas.microsoft.com/office/spreadsheetml/2009/9/main" objectType="CheckBox" fmlaLink="$BR$45" lockText="1" noThreeD="1"/>
</file>

<file path=xl/ctrlProps/ctrlProp188.xml><?xml version="1.0" encoding="utf-8"?>
<formControlPr xmlns="http://schemas.microsoft.com/office/spreadsheetml/2009/9/main" objectType="CheckBox" fmlaLink="$BR$46" lockText="1" noThreeD="1"/>
</file>

<file path=xl/ctrlProps/ctrlProp189.xml><?xml version="1.0" encoding="utf-8"?>
<formControlPr xmlns="http://schemas.microsoft.com/office/spreadsheetml/2009/9/main" objectType="CheckBox" fmlaLink="$BR$47" lockText="1" noThreeD="1"/>
</file>

<file path=xl/ctrlProps/ctrlProp190.xml><?xml version="1.0" encoding="utf-8"?>
<formControlPr xmlns="http://schemas.microsoft.com/office/spreadsheetml/2009/9/main" objectType="CheckBox" fmlaLink="$BR$48" lockText="1" noThreeD="1"/>
</file>

<file path=xl/ctrlProps/ctrlProp191.xml><?xml version="1.0" encoding="utf-8"?>
<formControlPr xmlns="http://schemas.microsoft.com/office/spreadsheetml/2009/9/main" objectType="CheckBox" fmlaLink="$BR$49" lockText="1" noThreeD="1"/>
</file>

<file path=xl/ctrlProps/ctrlProp192.xml><?xml version="1.0" encoding="utf-8"?>
<formControlPr xmlns="http://schemas.microsoft.com/office/spreadsheetml/2009/9/main" objectType="CheckBox" fmlaLink="$BR$50" lockText="1" noThreeD="1"/>
</file>

<file path=xl/ctrlProps/ctrlProp193.xml><?xml version="1.0" encoding="utf-8"?>
<formControlPr xmlns="http://schemas.microsoft.com/office/spreadsheetml/2009/9/main" objectType="CheckBox" fmlaLink="$BR$51" lockText="1" noThreeD="1"/>
</file>

<file path=xl/ctrlProps/ctrlProp194.xml><?xml version="1.0" encoding="utf-8"?>
<formControlPr xmlns="http://schemas.microsoft.com/office/spreadsheetml/2009/9/main" objectType="CheckBox" fmlaLink="$BR$52" lockText="1" noThreeD="1"/>
</file>

<file path=xl/ctrlProps/ctrlProp195.xml><?xml version="1.0" encoding="utf-8"?>
<formControlPr xmlns="http://schemas.microsoft.com/office/spreadsheetml/2009/9/main" objectType="CheckBox" fmlaLink="$BR$53" lockText="1" noThreeD="1"/>
</file>

<file path=xl/ctrlProps/ctrlProp196.xml><?xml version="1.0" encoding="utf-8"?>
<formControlPr xmlns="http://schemas.microsoft.com/office/spreadsheetml/2009/9/main" objectType="CheckBox" fmlaLink="$BR$54" lockText="1" noThreeD="1"/>
</file>

<file path=xl/ctrlProps/ctrlProp197.xml><?xml version="1.0" encoding="utf-8"?>
<formControlPr xmlns="http://schemas.microsoft.com/office/spreadsheetml/2009/9/main" objectType="CheckBox" fmlaLink="$BR$55" lockText="1" noThreeD="1"/>
</file>

<file path=xl/ctrlProps/ctrlProp198.xml><?xml version="1.0" encoding="utf-8"?>
<formControlPr xmlns="http://schemas.microsoft.com/office/spreadsheetml/2009/9/main" objectType="CheckBox" fmlaLink="$BR$56" lockText="1" noThreeD="1"/>
</file>

<file path=xl/ctrlProps/ctrlProp199.xml><?xml version="1.0" encoding="utf-8"?>
<formControlPr xmlns="http://schemas.microsoft.com/office/spreadsheetml/2009/9/main" objectType="CheckBox" fmlaLink="$BR$57" lockText="1" noThreeD="1"/>
</file>

<file path=xl/ctrlProps/ctrlProp200.xml><?xml version="1.0" encoding="utf-8"?>
<formControlPr xmlns="http://schemas.microsoft.com/office/spreadsheetml/2009/9/main" objectType="CheckBox" fmlaLink="$BR$58" lockText="1" noThreeD="1"/>
</file>

<file path=xl/ctrlProps/ctrlProp201.xml><?xml version="1.0" encoding="utf-8"?>
<formControlPr xmlns="http://schemas.microsoft.com/office/spreadsheetml/2009/9/main" objectType="CheckBox" fmlaLink="$BR$59" lockText="1" noThreeD="1"/>
</file>

<file path=xl/ctrlProps/ctrlProp202.xml><?xml version="1.0" encoding="utf-8"?>
<formControlPr xmlns="http://schemas.microsoft.com/office/spreadsheetml/2009/9/main" objectType="CheckBox" fmlaLink="$BR$60" lockText="1" noThreeD="1"/>
</file>

<file path=xl/ctrlProps/ctrlProp203.xml><?xml version="1.0" encoding="utf-8"?>
<formControlPr xmlns="http://schemas.microsoft.com/office/spreadsheetml/2009/9/main" objectType="CheckBox" fmlaLink="$BR$61" lockText="1" noThreeD="1"/>
</file>

<file path=xl/ctrlProps/ctrlProp204.xml><?xml version="1.0" encoding="utf-8"?>
<formControlPr xmlns="http://schemas.microsoft.com/office/spreadsheetml/2009/9/main" objectType="CheckBox" fmlaLink="$BR$62" lockText="1" noThreeD="1"/>
</file>

<file path=xl/ctrlProps/ctrlProp205.xml><?xml version="1.0" encoding="utf-8"?>
<formControlPr xmlns="http://schemas.microsoft.com/office/spreadsheetml/2009/9/main" objectType="CheckBox" fmlaLink="$BR$63" lockText="1" noThreeD="1"/>
</file>

<file path=xl/ctrlProps/ctrlProp206.xml><?xml version="1.0" encoding="utf-8"?>
<formControlPr xmlns="http://schemas.microsoft.com/office/spreadsheetml/2009/9/main" objectType="CheckBox" fmlaLink="$BR$64" lockText="1" noThreeD="1"/>
</file>

<file path=xl/ctrlProps/ctrlProp207.xml><?xml version="1.0" encoding="utf-8"?>
<formControlPr xmlns="http://schemas.microsoft.com/office/spreadsheetml/2009/9/main" objectType="CheckBox" fmlaLink="$BR$65" lockText="1" noThreeD="1"/>
</file>

<file path=xl/ctrlProps/ctrlProp208.xml><?xml version="1.0" encoding="utf-8"?>
<formControlPr xmlns="http://schemas.microsoft.com/office/spreadsheetml/2009/9/main" objectType="CheckBox" fmlaLink="$BR$66" lockText="1" noThreeD="1"/>
</file>

<file path=xl/ctrlProps/ctrlProp209.xml><?xml version="1.0" encoding="utf-8"?>
<formControlPr xmlns="http://schemas.microsoft.com/office/spreadsheetml/2009/9/main" objectType="CheckBox" fmlaLink="$BR$15" lockText="1" noThreeD="1"/>
</file>

<file path=xl/ctrlProps/ctrlProp210.xml><?xml version="1.0" encoding="utf-8"?>
<formControlPr xmlns="http://schemas.microsoft.com/office/spreadsheetml/2009/9/main" objectType="CheckBox" fmlaLink="$BR$16" lockText="1" noThreeD="1"/>
</file>

<file path=xl/ctrlProps/ctrlProp211.xml><?xml version="1.0" encoding="utf-8"?>
<formControlPr xmlns="http://schemas.microsoft.com/office/spreadsheetml/2009/9/main" objectType="CheckBox" fmlaLink="$BR$19" lockText="1" noThreeD="1"/>
</file>

<file path=xl/ctrlProps/ctrlProp212.xml><?xml version="1.0" encoding="utf-8"?>
<formControlPr xmlns="http://schemas.microsoft.com/office/spreadsheetml/2009/9/main" objectType="CheckBox" fmlaLink="$BR$20" lockText="1" noThreeD="1"/>
</file>

<file path=xl/ctrlProps/ctrlProp213.xml><?xml version="1.0" encoding="utf-8"?>
<formControlPr xmlns="http://schemas.microsoft.com/office/spreadsheetml/2009/9/main" objectType="CheckBox" fmlaLink="$BR$21" lockText="1" noThreeD="1"/>
</file>

<file path=xl/ctrlProps/ctrlProp214.xml><?xml version="1.0" encoding="utf-8"?>
<formControlPr xmlns="http://schemas.microsoft.com/office/spreadsheetml/2009/9/main" objectType="CheckBox" fmlaLink="$BR$24" lockText="1" noThreeD="1"/>
</file>

<file path=xl/ctrlProps/ctrlProp215.xml><?xml version="1.0" encoding="utf-8"?>
<formControlPr xmlns="http://schemas.microsoft.com/office/spreadsheetml/2009/9/main" objectType="CheckBox" fmlaLink="$BR$25" lockText="1" noThreeD="1"/>
</file>

<file path=xl/ctrlProps/ctrlProp216.xml><?xml version="1.0" encoding="utf-8"?>
<formControlPr xmlns="http://schemas.microsoft.com/office/spreadsheetml/2009/9/main" objectType="CheckBox" fmlaLink="$BR$26" lockText="1" noThreeD="1"/>
</file>

<file path=xl/ctrlProps/ctrlProp217.xml><?xml version="1.0" encoding="utf-8"?>
<formControlPr xmlns="http://schemas.microsoft.com/office/spreadsheetml/2009/9/main" objectType="CheckBox" fmlaLink="$BR$28" lockText="1" noThreeD="1"/>
</file>

<file path=xl/ctrlProps/ctrlProp218.xml><?xml version="1.0" encoding="utf-8"?>
<formControlPr xmlns="http://schemas.microsoft.com/office/spreadsheetml/2009/9/main" objectType="CheckBox" fmlaLink="$BR$29" lockText="1" noThreeD="1"/>
</file>

<file path=xl/ctrlProps/ctrlProp219.xml><?xml version="1.0" encoding="utf-8"?>
<formControlPr xmlns="http://schemas.microsoft.com/office/spreadsheetml/2009/9/main" objectType="CheckBox" fmlaLink="$BR$30" lockText="1" noThreeD="1"/>
</file>

<file path=xl/ctrlProps/ctrlProp220.xml><?xml version="1.0" encoding="utf-8"?>
<formControlPr xmlns="http://schemas.microsoft.com/office/spreadsheetml/2009/9/main" objectType="CheckBox" fmlaLink="$BR$31" lockText="1" noThreeD="1"/>
</file>

<file path=xl/ctrlProps/ctrlProp221.xml><?xml version="1.0" encoding="utf-8"?>
<formControlPr xmlns="http://schemas.microsoft.com/office/spreadsheetml/2009/9/main" objectType="CheckBox" fmlaLink="$BR$32" lockText="1" noThreeD="1"/>
</file>

<file path=xl/ctrlProps/ctrlProp222.xml><?xml version="1.0" encoding="utf-8"?>
<formControlPr xmlns="http://schemas.microsoft.com/office/spreadsheetml/2009/9/main" objectType="CheckBox" fmlaLink="$BR$33" lockText="1" noThreeD="1"/>
</file>

<file path=xl/ctrlProps/ctrlProp223.xml><?xml version="1.0" encoding="utf-8"?>
<formControlPr xmlns="http://schemas.microsoft.com/office/spreadsheetml/2009/9/main" objectType="CheckBox" fmlaLink="$BR$34" lockText="1" noThreeD="1"/>
</file>

<file path=xl/ctrlProps/ctrlProp224.xml><?xml version="1.0" encoding="utf-8"?>
<formControlPr xmlns="http://schemas.microsoft.com/office/spreadsheetml/2009/9/main" objectType="CheckBox" fmlaLink="$BR$35" lockText="1" noThreeD="1"/>
</file>

<file path=xl/ctrlProps/ctrlProp225.xml><?xml version="1.0" encoding="utf-8"?>
<formControlPr xmlns="http://schemas.microsoft.com/office/spreadsheetml/2009/9/main" objectType="CheckBox" fmlaLink="$BR$36" lockText="1" noThreeD="1"/>
</file>

<file path=xl/ctrlProps/ctrlProp226.xml><?xml version="1.0" encoding="utf-8"?>
<formControlPr xmlns="http://schemas.microsoft.com/office/spreadsheetml/2009/9/main" objectType="CheckBox" fmlaLink="$BR$37" lockText="1" noThreeD="1"/>
</file>

<file path=xl/ctrlProps/ctrlProp227.xml><?xml version="1.0" encoding="utf-8"?>
<formControlPr xmlns="http://schemas.microsoft.com/office/spreadsheetml/2009/9/main" objectType="CheckBox" fmlaLink="$BR$38" lockText="1" noThreeD="1"/>
</file>

<file path=xl/ctrlProps/ctrlProp228.xml><?xml version="1.0" encoding="utf-8"?>
<formControlPr xmlns="http://schemas.microsoft.com/office/spreadsheetml/2009/9/main" objectType="CheckBox" fmlaLink="$BR$39" lockText="1" noThreeD="1"/>
</file>

<file path=xl/ctrlProps/ctrlProp229.xml><?xml version="1.0" encoding="utf-8"?>
<formControlPr xmlns="http://schemas.microsoft.com/office/spreadsheetml/2009/9/main" objectType="CheckBox" fmlaLink="$BR$40" lockText="1" noThreeD="1"/>
</file>

<file path=xl/ctrlProps/ctrlProp230.xml><?xml version="1.0" encoding="utf-8"?>
<formControlPr xmlns="http://schemas.microsoft.com/office/spreadsheetml/2009/9/main" objectType="CheckBox" fmlaLink="$BR$41" lockText="1" noThreeD="1"/>
</file>

<file path=xl/ctrlProps/ctrlProp231.xml><?xml version="1.0" encoding="utf-8"?>
<formControlPr xmlns="http://schemas.microsoft.com/office/spreadsheetml/2009/9/main" objectType="CheckBox" fmlaLink="$BR$42" lockText="1" noThreeD="1"/>
</file>

<file path=xl/ctrlProps/ctrlProp232.xml><?xml version="1.0" encoding="utf-8"?>
<formControlPr xmlns="http://schemas.microsoft.com/office/spreadsheetml/2009/9/main" objectType="CheckBox" fmlaLink="$BR$43" lockText="1" noThreeD="1"/>
</file>

<file path=xl/ctrlProps/ctrlProp233.xml><?xml version="1.0" encoding="utf-8"?>
<formControlPr xmlns="http://schemas.microsoft.com/office/spreadsheetml/2009/9/main" objectType="CheckBox" fmlaLink="$BR$44" lockText="1" noThreeD="1"/>
</file>

<file path=xl/ctrlProps/ctrlProp234.xml><?xml version="1.0" encoding="utf-8"?>
<formControlPr xmlns="http://schemas.microsoft.com/office/spreadsheetml/2009/9/main" objectType="CheckBox" fmlaLink="$BR$45" lockText="1" noThreeD="1"/>
</file>

<file path=xl/ctrlProps/ctrlProp235.xml><?xml version="1.0" encoding="utf-8"?>
<formControlPr xmlns="http://schemas.microsoft.com/office/spreadsheetml/2009/9/main" objectType="CheckBox" fmlaLink="$BR$46" lockText="1" noThreeD="1"/>
</file>

<file path=xl/ctrlProps/ctrlProp236.xml><?xml version="1.0" encoding="utf-8"?>
<formControlPr xmlns="http://schemas.microsoft.com/office/spreadsheetml/2009/9/main" objectType="CheckBox" fmlaLink="$BR$47" lockText="1" noThreeD="1"/>
</file>

<file path=xl/ctrlProps/ctrlProp237.xml><?xml version="1.0" encoding="utf-8"?>
<formControlPr xmlns="http://schemas.microsoft.com/office/spreadsheetml/2009/9/main" objectType="CheckBox" fmlaLink="$BR$48" lockText="1" noThreeD="1"/>
</file>

<file path=xl/ctrlProps/ctrlProp238.xml><?xml version="1.0" encoding="utf-8"?>
<formControlPr xmlns="http://schemas.microsoft.com/office/spreadsheetml/2009/9/main" objectType="CheckBox" fmlaLink="$BR$49" lockText="1" noThreeD="1"/>
</file>

<file path=xl/ctrlProps/ctrlProp239.xml><?xml version="1.0" encoding="utf-8"?>
<formControlPr xmlns="http://schemas.microsoft.com/office/spreadsheetml/2009/9/main" objectType="CheckBox" fmlaLink="$BR$50" lockText="1" noThreeD="1"/>
</file>

<file path=xl/ctrlProps/ctrlProp240.xml><?xml version="1.0" encoding="utf-8"?>
<formControlPr xmlns="http://schemas.microsoft.com/office/spreadsheetml/2009/9/main" objectType="CheckBox" fmlaLink="$BR$51" lockText="1" noThreeD="1"/>
</file>

<file path=xl/ctrlProps/ctrlProp241.xml><?xml version="1.0" encoding="utf-8"?>
<formControlPr xmlns="http://schemas.microsoft.com/office/spreadsheetml/2009/9/main" objectType="CheckBox" fmlaLink="$BR$52" lockText="1" noThreeD="1"/>
</file>

<file path=xl/ctrlProps/ctrlProp242.xml><?xml version="1.0" encoding="utf-8"?>
<formControlPr xmlns="http://schemas.microsoft.com/office/spreadsheetml/2009/9/main" objectType="CheckBox" fmlaLink="$BR$53" lockText="1" noThreeD="1"/>
</file>

<file path=xl/ctrlProps/ctrlProp243.xml><?xml version="1.0" encoding="utf-8"?>
<formControlPr xmlns="http://schemas.microsoft.com/office/spreadsheetml/2009/9/main" objectType="CheckBox" fmlaLink="$BR$54" lockText="1" noThreeD="1"/>
</file>

<file path=xl/ctrlProps/ctrlProp244.xml><?xml version="1.0" encoding="utf-8"?>
<formControlPr xmlns="http://schemas.microsoft.com/office/spreadsheetml/2009/9/main" objectType="CheckBox" fmlaLink="$BR$55" lockText="1" noThreeD="1"/>
</file>

<file path=xl/ctrlProps/ctrlProp245.xml><?xml version="1.0" encoding="utf-8"?>
<formControlPr xmlns="http://schemas.microsoft.com/office/spreadsheetml/2009/9/main" objectType="CheckBox" fmlaLink="$BR$56" lockText="1" noThreeD="1"/>
</file>

<file path=xl/ctrlProps/ctrlProp246.xml><?xml version="1.0" encoding="utf-8"?>
<formControlPr xmlns="http://schemas.microsoft.com/office/spreadsheetml/2009/9/main" objectType="CheckBox" fmlaLink="$BR$57" lockText="1" noThreeD="1"/>
</file>

<file path=xl/ctrlProps/ctrlProp247.xml><?xml version="1.0" encoding="utf-8"?>
<formControlPr xmlns="http://schemas.microsoft.com/office/spreadsheetml/2009/9/main" objectType="CheckBox" fmlaLink="$BR$58" lockText="1" noThreeD="1"/>
</file>

<file path=xl/ctrlProps/ctrlProp248.xml><?xml version="1.0" encoding="utf-8"?>
<formControlPr xmlns="http://schemas.microsoft.com/office/spreadsheetml/2009/9/main" objectType="CheckBox" fmlaLink="$BR$59" lockText="1" noThreeD="1"/>
</file>

<file path=xl/ctrlProps/ctrlProp249.xml><?xml version="1.0" encoding="utf-8"?>
<formControlPr xmlns="http://schemas.microsoft.com/office/spreadsheetml/2009/9/main" objectType="CheckBox" fmlaLink="$BR$60" lockText="1" noThreeD="1"/>
</file>

<file path=xl/ctrlProps/ctrlProp250.xml><?xml version="1.0" encoding="utf-8"?>
<formControlPr xmlns="http://schemas.microsoft.com/office/spreadsheetml/2009/9/main" objectType="CheckBox" fmlaLink="$BR$61" lockText="1" noThreeD="1"/>
</file>

<file path=xl/ctrlProps/ctrlProp251.xml><?xml version="1.0" encoding="utf-8"?>
<formControlPr xmlns="http://schemas.microsoft.com/office/spreadsheetml/2009/9/main" objectType="CheckBox" fmlaLink="$BR$62" lockText="1" noThreeD="1"/>
</file>

<file path=xl/ctrlProps/ctrlProp252.xml><?xml version="1.0" encoding="utf-8"?>
<formControlPr xmlns="http://schemas.microsoft.com/office/spreadsheetml/2009/9/main" objectType="CheckBox" fmlaLink="$BR$63" lockText="1" noThreeD="1"/>
</file>

<file path=xl/ctrlProps/ctrlProp253.xml><?xml version="1.0" encoding="utf-8"?>
<formControlPr xmlns="http://schemas.microsoft.com/office/spreadsheetml/2009/9/main" objectType="CheckBox" fmlaLink="$BR$64" lockText="1" noThreeD="1"/>
</file>

<file path=xl/ctrlProps/ctrlProp254.xml><?xml version="1.0" encoding="utf-8"?>
<formControlPr xmlns="http://schemas.microsoft.com/office/spreadsheetml/2009/9/main" objectType="CheckBox" fmlaLink="$BR$65" lockText="1" noThreeD="1"/>
</file>

<file path=xl/ctrlProps/ctrlProp255.xml><?xml version="1.0" encoding="utf-8"?>
<formControlPr xmlns="http://schemas.microsoft.com/office/spreadsheetml/2009/9/main" objectType="CheckBox" fmlaLink="$BR$66" lockText="1" noThreeD="1"/>
</file>

<file path=xl/ctrlProps/ctrlProp256.xml><?xml version="1.0" encoding="utf-8"?>
<formControlPr xmlns="http://schemas.microsoft.com/office/spreadsheetml/2009/9/main" objectType="CheckBox" fmlaLink="$BR$15" lockText="1" noThreeD="1"/>
</file>

<file path=xl/ctrlProps/ctrlProp257.xml><?xml version="1.0" encoding="utf-8"?>
<formControlPr xmlns="http://schemas.microsoft.com/office/spreadsheetml/2009/9/main" objectType="CheckBox" fmlaLink="$BR$16" lockText="1" noThreeD="1"/>
</file>

<file path=xl/ctrlProps/ctrlProp258.xml><?xml version="1.0" encoding="utf-8"?>
<formControlPr xmlns="http://schemas.microsoft.com/office/spreadsheetml/2009/9/main" objectType="CheckBox" fmlaLink="$BR$19" lockText="1" noThreeD="1"/>
</file>

<file path=xl/ctrlProps/ctrlProp259.xml><?xml version="1.0" encoding="utf-8"?>
<formControlPr xmlns="http://schemas.microsoft.com/office/spreadsheetml/2009/9/main" objectType="CheckBox" fmlaLink="$BR$20" lockText="1" noThreeD="1"/>
</file>

<file path=xl/ctrlProps/ctrlProp260.xml><?xml version="1.0" encoding="utf-8"?>
<formControlPr xmlns="http://schemas.microsoft.com/office/spreadsheetml/2009/9/main" objectType="CheckBox" fmlaLink="$BR$21" lockText="1" noThreeD="1"/>
</file>

<file path=xl/ctrlProps/ctrlProp261.xml><?xml version="1.0" encoding="utf-8"?>
<formControlPr xmlns="http://schemas.microsoft.com/office/spreadsheetml/2009/9/main" objectType="CheckBox" fmlaLink="$BR$24" lockText="1" noThreeD="1"/>
</file>

<file path=xl/ctrlProps/ctrlProp262.xml><?xml version="1.0" encoding="utf-8"?>
<formControlPr xmlns="http://schemas.microsoft.com/office/spreadsheetml/2009/9/main" objectType="CheckBox" fmlaLink="$BR$25" lockText="1" noThreeD="1"/>
</file>

<file path=xl/ctrlProps/ctrlProp263.xml><?xml version="1.0" encoding="utf-8"?>
<formControlPr xmlns="http://schemas.microsoft.com/office/spreadsheetml/2009/9/main" objectType="CheckBox" fmlaLink="$BR$26" lockText="1" noThreeD="1"/>
</file>

<file path=xl/ctrlProps/ctrlProp264.xml><?xml version="1.0" encoding="utf-8"?>
<formControlPr xmlns="http://schemas.microsoft.com/office/spreadsheetml/2009/9/main" objectType="CheckBox" fmlaLink="$BR$28" lockText="1" noThreeD="1"/>
</file>

<file path=xl/ctrlProps/ctrlProp265.xml><?xml version="1.0" encoding="utf-8"?>
<formControlPr xmlns="http://schemas.microsoft.com/office/spreadsheetml/2009/9/main" objectType="CheckBox" fmlaLink="$BR$29" lockText="1" noThreeD="1"/>
</file>

<file path=xl/ctrlProps/ctrlProp266.xml><?xml version="1.0" encoding="utf-8"?>
<formControlPr xmlns="http://schemas.microsoft.com/office/spreadsheetml/2009/9/main" objectType="CheckBox" fmlaLink="$BR$30" lockText="1" noThreeD="1"/>
</file>

<file path=xl/ctrlProps/ctrlProp267.xml><?xml version="1.0" encoding="utf-8"?>
<formControlPr xmlns="http://schemas.microsoft.com/office/spreadsheetml/2009/9/main" objectType="CheckBox" fmlaLink="$BR$31" lockText="1" noThreeD="1"/>
</file>

<file path=xl/ctrlProps/ctrlProp268.xml><?xml version="1.0" encoding="utf-8"?>
<formControlPr xmlns="http://schemas.microsoft.com/office/spreadsheetml/2009/9/main" objectType="CheckBox" fmlaLink="$BR$33" lockText="1" noThreeD="1"/>
</file>

<file path=xl/ctrlProps/ctrlProp269.xml><?xml version="1.0" encoding="utf-8"?>
<formControlPr xmlns="http://schemas.microsoft.com/office/spreadsheetml/2009/9/main" objectType="CheckBox" fmlaLink="$BR$34" lockText="1" noThreeD="1"/>
</file>

<file path=xl/ctrlProps/ctrlProp270.xml><?xml version="1.0" encoding="utf-8"?>
<formControlPr xmlns="http://schemas.microsoft.com/office/spreadsheetml/2009/9/main" objectType="CheckBox" fmlaLink="$BR$35" lockText="1" noThreeD="1"/>
</file>

<file path=xl/ctrlProps/ctrlProp271.xml><?xml version="1.0" encoding="utf-8"?>
<formControlPr xmlns="http://schemas.microsoft.com/office/spreadsheetml/2009/9/main" objectType="CheckBox" fmlaLink="$BR$36" lockText="1" noThreeD="1"/>
</file>

<file path=xl/ctrlProps/ctrlProp272.xml><?xml version="1.0" encoding="utf-8"?>
<formControlPr xmlns="http://schemas.microsoft.com/office/spreadsheetml/2009/9/main" objectType="CheckBox" fmlaLink="$BR$37" lockText="1" noThreeD="1"/>
</file>

<file path=xl/ctrlProps/ctrlProp273.xml><?xml version="1.0" encoding="utf-8"?>
<formControlPr xmlns="http://schemas.microsoft.com/office/spreadsheetml/2009/9/main" objectType="CheckBox" fmlaLink="$BR$38" lockText="1" noThreeD="1"/>
</file>

<file path=xl/ctrlProps/ctrlProp274.xml><?xml version="1.0" encoding="utf-8"?>
<formControlPr xmlns="http://schemas.microsoft.com/office/spreadsheetml/2009/9/main" objectType="CheckBox" fmlaLink="$BR$39" lockText="1" noThreeD="1"/>
</file>

<file path=xl/ctrlProps/ctrlProp275.xml><?xml version="1.0" encoding="utf-8"?>
<formControlPr xmlns="http://schemas.microsoft.com/office/spreadsheetml/2009/9/main" objectType="CheckBox" fmlaLink="$BR$40" lockText="1" noThreeD="1"/>
</file>

<file path=xl/ctrlProps/ctrlProp276.xml><?xml version="1.0" encoding="utf-8"?>
<formControlPr xmlns="http://schemas.microsoft.com/office/spreadsheetml/2009/9/main" objectType="CheckBox" fmlaLink="$BR$41" lockText="1" noThreeD="1"/>
</file>

<file path=xl/ctrlProps/ctrlProp277.xml><?xml version="1.0" encoding="utf-8"?>
<formControlPr xmlns="http://schemas.microsoft.com/office/spreadsheetml/2009/9/main" objectType="CheckBox" fmlaLink="$BR$42" lockText="1" noThreeD="1"/>
</file>

<file path=xl/ctrlProps/ctrlProp278.xml><?xml version="1.0" encoding="utf-8"?>
<formControlPr xmlns="http://schemas.microsoft.com/office/spreadsheetml/2009/9/main" objectType="CheckBox" fmlaLink="$BR$43" lockText="1" noThreeD="1"/>
</file>

<file path=xl/ctrlProps/ctrlProp279.xml><?xml version="1.0" encoding="utf-8"?>
<formControlPr xmlns="http://schemas.microsoft.com/office/spreadsheetml/2009/9/main" objectType="CheckBox" fmlaLink="$BR$44" lockText="1" noThreeD="1"/>
</file>

<file path=xl/ctrlProps/ctrlProp280.xml><?xml version="1.0" encoding="utf-8"?>
<formControlPr xmlns="http://schemas.microsoft.com/office/spreadsheetml/2009/9/main" objectType="CheckBox" fmlaLink="$BR$45" lockText="1" noThreeD="1"/>
</file>

<file path=xl/ctrlProps/ctrlProp281.xml><?xml version="1.0" encoding="utf-8"?>
<formControlPr xmlns="http://schemas.microsoft.com/office/spreadsheetml/2009/9/main" objectType="CheckBox" fmlaLink="$BR$46" lockText="1" noThreeD="1"/>
</file>

<file path=xl/ctrlProps/ctrlProp282.xml><?xml version="1.0" encoding="utf-8"?>
<formControlPr xmlns="http://schemas.microsoft.com/office/spreadsheetml/2009/9/main" objectType="CheckBox" fmlaLink="$BR$47" lockText="1" noThreeD="1"/>
</file>

<file path=xl/ctrlProps/ctrlProp283.xml><?xml version="1.0" encoding="utf-8"?>
<formControlPr xmlns="http://schemas.microsoft.com/office/spreadsheetml/2009/9/main" objectType="CheckBox" fmlaLink="$BR$48" lockText="1" noThreeD="1"/>
</file>

<file path=xl/ctrlProps/ctrlProp284.xml><?xml version="1.0" encoding="utf-8"?>
<formControlPr xmlns="http://schemas.microsoft.com/office/spreadsheetml/2009/9/main" objectType="CheckBox" fmlaLink="$BR$49" lockText="1" noThreeD="1"/>
</file>

<file path=xl/ctrlProps/ctrlProp285.xml><?xml version="1.0" encoding="utf-8"?>
<formControlPr xmlns="http://schemas.microsoft.com/office/spreadsheetml/2009/9/main" objectType="CheckBox" fmlaLink="$BR$50" lockText="1" noThreeD="1"/>
</file>

<file path=xl/ctrlProps/ctrlProp286.xml><?xml version="1.0" encoding="utf-8"?>
<formControlPr xmlns="http://schemas.microsoft.com/office/spreadsheetml/2009/9/main" objectType="CheckBox" fmlaLink="$BR$51" lockText="1" noThreeD="1"/>
</file>

<file path=xl/ctrlProps/ctrlProp287.xml><?xml version="1.0" encoding="utf-8"?>
<formControlPr xmlns="http://schemas.microsoft.com/office/spreadsheetml/2009/9/main" objectType="CheckBox" fmlaLink="$BR$52" lockText="1" noThreeD="1"/>
</file>

<file path=xl/ctrlProps/ctrlProp288.xml><?xml version="1.0" encoding="utf-8"?>
<formControlPr xmlns="http://schemas.microsoft.com/office/spreadsheetml/2009/9/main" objectType="CheckBox" fmlaLink="$BR$53" lockText="1" noThreeD="1"/>
</file>

<file path=xl/ctrlProps/ctrlProp289.xml><?xml version="1.0" encoding="utf-8"?>
<formControlPr xmlns="http://schemas.microsoft.com/office/spreadsheetml/2009/9/main" objectType="CheckBox" fmlaLink="$BR$54" lockText="1" noThreeD="1"/>
</file>

<file path=xl/ctrlProps/ctrlProp290.xml><?xml version="1.0" encoding="utf-8"?>
<formControlPr xmlns="http://schemas.microsoft.com/office/spreadsheetml/2009/9/main" objectType="CheckBox" fmlaLink="$BR$55" lockText="1" noThreeD="1"/>
</file>

<file path=xl/ctrlProps/ctrlProp291.xml><?xml version="1.0" encoding="utf-8"?>
<formControlPr xmlns="http://schemas.microsoft.com/office/spreadsheetml/2009/9/main" objectType="CheckBox" fmlaLink="$BR$56" lockText="1" noThreeD="1"/>
</file>

<file path=xl/ctrlProps/ctrlProp292.xml><?xml version="1.0" encoding="utf-8"?>
<formControlPr xmlns="http://schemas.microsoft.com/office/spreadsheetml/2009/9/main" objectType="CheckBox" fmlaLink="$BR$57" lockText="1" noThreeD="1"/>
</file>

<file path=xl/ctrlProps/ctrlProp293.xml><?xml version="1.0" encoding="utf-8"?>
<formControlPr xmlns="http://schemas.microsoft.com/office/spreadsheetml/2009/9/main" objectType="CheckBox" fmlaLink="$BR$58" lockText="1" noThreeD="1"/>
</file>

<file path=xl/ctrlProps/ctrlProp294.xml><?xml version="1.0" encoding="utf-8"?>
<formControlPr xmlns="http://schemas.microsoft.com/office/spreadsheetml/2009/9/main" objectType="CheckBox" fmlaLink="$BR$59" lockText="1" noThreeD="1"/>
</file>

<file path=xl/ctrlProps/ctrlProp295.xml><?xml version="1.0" encoding="utf-8"?>
<formControlPr xmlns="http://schemas.microsoft.com/office/spreadsheetml/2009/9/main" objectType="CheckBox" fmlaLink="$BR$60" lockText="1" noThreeD="1"/>
</file>

<file path=xl/ctrlProps/ctrlProp296.xml><?xml version="1.0" encoding="utf-8"?>
<formControlPr xmlns="http://schemas.microsoft.com/office/spreadsheetml/2009/9/main" objectType="CheckBox" fmlaLink="$BR$61" lockText="1" noThreeD="1"/>
</file>

<file path=xl/ctrlProps/ctrlProp297.xml><?xml version="1.0" encoding="utf-8"?>
<formControlPr xmlns="http://schemas.microsoft.com/office/spreadsheetml/2009/9/main" objectType="CheckBox" fmlaLink="$BR$62" lockText="1" noThreeD="1"/>
</file>

<file path=xl/ctrlProps/ctrlProp298.xml><?xml version="1.0" encoding="utf-8"?>
<formControlPr xmlns="http://schemas.microsoft.com/office/spreadsheetml/2009/9/main" objectType="CheckBox" fmlaLink="$BR$63" lockText="1" noThreeD="1"/>
</file>

<file path=xl/ctrlProps/ctrlProp299.xml><?xml version="1.0" encoding="utf-8"?>
<formControlPr xmlns="http://schemas.microsoft.com/office/spreadsheetml/2009/9/main" objectType="CheckBox" fmlaLink="$BR$64" lockText="1" noThreeD="1"/>
</file>

<file path=xl/ctrlProps/ctrlProp300.xml><?xml version="1.0" encoding="utf-8"?>
<formControlPr xmlns="http://schemas.microsoft.com/office/spreadsheetml/2009/9/main" objectType="CheckBox" fmlaLink="$BR$65" lockText="1" noThreeD="1"/>
</file>

<file path=xl/ctrlProps/ctrlProp301.xml><?xml version="1.0" encoding="utf-8"?>
<formControlPr xmlns="http://schemas.microsoft.com/office/spreadsheetml/2009/9/main" objectType="CheckBox" fmlaLink="$BR$66" lockText="1" noThreeD="1"/>
</file>

<file path=xl/ctrlProps/ctrlProp302.xml><?xml version="1.0" encoding="utf-8"?>
<formControlPr xmlns="http://schemas.microsoft.com/office/spreadsheetml/2009/9/main" objectType="CheckBox" fmlaLink="$BR$15" lockText="1" noThreeD="1"/>
</file>

<file path=xl/ctrlProps/ctrlProp303.xml><?xml version="1.0" encoding="utf-8"?>
<formControlPr xmlns="http://schemas.microsoft.com/office/spreadsheetml/2009/9/main" objectType="CheckBox" fmlaLink="$BR$16" lockText="1" noThreeD="1"/>
</file>

<file path=xl/ctrlProps/ctrlProp304.xml><?xml version="1.0" encoding="utf-8"?>
<formControlPr xmlns="http://schemas.microsoft.com/office/spreadsheetml/2009/9/main" objectType="CheckBox" fmlaLink="$BR$19" lockText="1" noThreeD="1"/>
</file>

<file path=xl/ctrlProps/ctrlProp305.xml><?xml version="1.0" encoding="utf-8"?>
<formControlPr xmlns="http://schemas.microsoft.com/office/spreadsheetml/2009/9/main" objectType="CheckBox" fmlaLink="$BR$20" lockText="1" noThreeD="1"/>
</file>

<file path=xl/ctrlProps/ctrlProp306.xml><?xml version="1.0" encoding="utf-8"?>
<formControlPr xmlns="http://schemas.microsoft.com/office/spreadsheetml/2009/9/main" objectType="CheckBox" fmlaLink="$BR$21" lockText="1" noThreeD="1"/>
</file>

<file path=xl/ctrlProps/ctrlProp307.xml><?xml version="1.0" encoding="utf-8"?>
<formControlPr xmlns="http://schemas.microsoft.com/office/spreadsheetml/2009/9/main" objectType="CheckBox" fmlaLink="$BR$22" lockText="1" noThreeD="1"/>
</file>

<file path=xl/ctrlProps/ctrlProp308.xml><?xml version="1.0" encoding="utf-8"?>
<formControlPr xmlns="http://schemas.microsoft.com/office/spreadsheetml/2009/9/main" objectType="CheckBox" fmlaLink="$BR$24" lockText="1" noThreeD="1"/>
</file>

<file path=xl/ctrlProps/ctrlProp309.xml><?xml version="1.0" encoding="utf-8"?>
<formControlPr xmlns="http://schemas.microsoft.com/office/spreadsheetml/2009/9/main" objectType="CheckBox" fmlaLink="$BR$25" lockText="1" noThreeD="1"/>
</file>

<file path=xl/ctrlProps/ctrlProp310.xml><?xml version="1.0" encoding="utf-8"?>
<formControlPr xmlns="http://schemas.microsoft.com/office/spreadsheetml/2009/9/main" objectType="CheckBox" fmlaLink="$BR$26" lockText="1" noThreeD="1"/>
</file>

<file path=xl/ctrlProps/ctrlProp311.xml><?xml version="1.0" encoding="utf-8"?>
<formControlPr xmlns="http://schemas.microsoft.com/office/spreadsheetml/2009/9/main" objectType="CheckBox" fmlaLink="$BR$27" lockText="1" noThreeD="1"/>
</file>

<file path=xl/ctrlProps/ctrlProp312.xml><?xml version="1.0" encoding="utf-8"?>
<formControlPr xmlns="http://schemas.microsoft.com/office/spreadsheetml/2009/9/main" objectType="CheckBox" fmlaLink="$BR$28" lockText="1" noThreeD="1"/>
</file>

<file path=xl/ctrlProps/ctrlProp313.xml><?xml version="1.0" encoding="utf-8"?>
<formControlPr xmlns="http://schemas.microsoft.com/office/spreadsheetml/2009/9/main" objectType="CheckBox" fmlaLink="$BR$29" lockText="1" noThreeD="1"/>
</file>

<file path=xl/ctrlProps/ctrlProp314.xml><?xml version="1.0" encoding="utf-8"?>
<formControlPr xmlns="http://schemas.microsoft.com/office/spreadsheetml/2009/9/main" objectType="CheckBox" fmlaLink="$BR$30" lockText="1" noThreeD="1"/>
</file>

<file path=xl/ctrlProps/ctrlProp315.xml><?xml version="1.0" encoding="utf-8"?>
<formControlPr xmlns="http://schemas.microsoft.com/office/spreadsheetml/2009/9/main" objectType="CheckBox" fmlaLink="$BR$31" lockText="1" noThreeD="1"/>
</file>

<file path=xl/ctrlProps/ctrlProp316.xml><?xml version="1.0" encoding="utf-8"?>
<formControlPr xmlns="http://schemas.microsoft.com/office/spreadsheetml/2009/9/main" objectType="CheckBox" fmlaLink="$BR$32" lockText="1" noThreeD="1"/>
</file>

<file path=xl/ctrlProps/ctrlProp317.xml><?xml version="1.0" encoding="utf-8"?>
<formControlPr xmlns="http://schemas.microsoft.com/office/spreadsheetml/2009/9/main" objectType="CheckBox" fmlaLink="$BR$33" lockText="1" noThreeD="1"/>
</file>

<file path=xl/ctrlProps/ctrlProp318.xml><?xml version="1.0" encoding="utf-8"?>
<formControlPr xmlns="http://schemas.microsoft.com/office/spreadsheetml/2009/9/main" objectType="CheckBox" fmlaLink="$BR$34" lockText="1" noThreeD="1"/>
</file>

<file path=xl/ctrlProps/ctrlProp319.xml><?xml version="1.0" encoding="utf-8"?>
<formControlPr xmlns="http://schemas.microsoft.com/office/spreadsheetml/2009/9/main" objectType="CheckBox" fmlaLink="$BR$35" lockText="1" noThreeD="1"/>
</file>

<file path=xl/ctrlProps/ctrlProp320.xml><?xml version="1.0" encoding="utf-8"?>
<formControlPr xmlns="http://schemas.microsoft.com/office/spreadsheetml/2009/9/main" objectType="CheckBox" fmlaLink="$BR$36" lockText="1" noThreeD="1"/>
</file>

<file path=xl/ctrlProps/ctrlProp321.xml><?xml version="1.0" encoding="utf-8"?>
<formControlPr xmlns="http://schemas.microsoft.com/office/spreadsheetml/2009/9/main" objectType="CheckBox" fmlaLink="$BR$37" lockText="1" noThreeD="1"/>
</file>

<file path=xl/ctrlProps/ctrlProp322.xml><?xml version="1.0" encoding="utf-8"?>
<formControlPr xmlns="http://schemas.microsoft.com/office/spreadsheetml/2009/9/main" objectType="CheckBox" fmlaLink="$BR$38" lockText="1" noThreeD="1"/>
</file>

<file path=xl/ctrlProps/ctrlProp323.xml><?xml version="1.0" encoding="utf-8"?>
<formControlPr xmlns="http://schemas.microsoft.com/office/spreadsheetml/2009/9/main" objectType="CheckBox" fmlaLink="$BR$39" lockText="1" noThreeD="1"/>
</file>

<file path=xl/ctrlProps/ctrlProp324.xml><?xml version="1.0" encoding="utf-8"?>
<formControlPr xmlns="http://schemas.microsoft.com/office/spreadsheetml/2009/9/main" objectType="CheckBox" fmlaLink="$BR$40" lockText="1" noThreeD="1"/>
</file>

<file path=xl/ctrlProps/ctrlProp325.xml><?xml version="1.0" encoding="utf-8"?>
<formControlPr xmlns="http://schemas.microsoft.com/office/spreadsheetml/2009/9/main" objectType="CheckBox" fmlaLink="$BR$41" lockText="1" noThreeD="1"/>
</file>

<file path=xl/ctrlProps/ctrlProp326.xml><?xml version="1.0" encoding="utf-8"?>
<formControlPr xmlns="http://schemas.microsoft.com/office/spreadsheetml/2009/9/main" objectType="CheckBox" fmlaLink="$BR$42" lockText="1" noThreeD="1"/>
</file>

<file path=xl/ctrlProps/ctrlProp327.xml><?xml version="1.0" encoding="utf-8"?>
<formControlPr xmlns="http://schemas.microsoft.com/office/spreadsheetml/2009/9/main" objectType="CheckBox" fmlaLink="$BR$43" lockText="1" noThreeD="1"/>
</file>

<file path=xl/ctrlProps/ctrlProp328.xml><?xml version="1.0" encoding="utf-8"?>
<formControlPr xmlns="http://schemas.microsoft.com/office/spreadsheetml/2009/9/main" objectType="CheckBox" fmlaLink="$BR$44" lockText="1" noThreeD="1"/>
</file>

<file path=xl/ctrlProps/ctrlProp329.xml><?xml version="1.0" encoding="utf-8"?>
<formControlPr xmlns="http://schemas.microsoft.com/office/spreadsheetml/2009/9/main" objectType="CheckBox" fmlaLink="$BR$45" lockText="1" noThreeD="1"/>
</file>

<file path=xl/ctrlProps/ctrlProp330.xml><?xml version="1.0" encoding="utf-8"?>
<formControlPr xmlns="http://schemas.microsoft.com/office/spreadsheetml/2009/9/main" objectType="CheckBox" fmlaLink="$BR$46" lockText="1" noThreeD="1"/>
</file>

<file path=xl/ctrlProps/ctrlProp331.xml><?xml version="1.0" encoding="utf-8"?>
<formControlPr xmlns="http://schemas.microsoft.com/office/spreadsheetml/2009/9/main" objectType="CheckBox" fmlaLink="$BR$47" lockText="1" noThreeD="1"/>
</file>

<file path=xl/ctrlProps/ctrlProp332.xml><?xml version="1.0" encoding="utf-8"?>
<formControlPr xmlns="http://schemas.microsoft.com/office/spreadsheetml/2009/9/main" objectType="CheckBox" fmlaLink="$BR$48" lockText="1" noThreeD="1"/>
</file>

<file path=xl/ctrlProps/ctrlProp333.xml><?xml version="1.0" encoding="utf-8"?>
<formControlPr xmlns="http://schemas.microsoft.com/office/spreadsheetml/2009/9/main" objectType="CheckBox" fmlaLink="$BR$49" lockText="1" noThreeD="1"/>
</file>

<file path=xl/ctrlProps/ctrlProp334.xml><?xml version="1.0" encoding="utf-8"?>
<formControlPr xmlns="http://schemas.microsoft.com/office/spreadsheetml/2009/9/main" objectType="CheckBox" fmlaLink="$BR$50" lockText="1" noThreeD="1"/>
</file>

<file path=xl/ctrlProps/ctrlProp335.xml><?xml version="1.0" encoding="utf-8"?>
<formControlPr xmlns="http://schemas.microsoft.com/office/spreadsheetml/2009/9/main" objectType="CheckBox" fmlaLink="$BR$51" lockText="1" noThreeD="1"/>
</file>

<file path=xl/ctrlProps/ctrlProp336.xml><?xml version="1.0" encoding="utf-8"?>
<formControlPr xmlns="http://schemas.microsoft.com/office/spreadsheetml/2009/9/main" objectType="CheckBox" fmlaLink="$BR$52" lockText="1" noThreeD="1"/>
</file>

<file path=xl/ctrlProps/ctrlProp337.xml><?xml version="1.0" encoding="utf-8"?>
<formControlPr xmlns="http://schemas.microsoft.com/office/spreadsheetml/2009/9/main" objectType="CheckBox" fmlaLink="$BR$53" lockText="1" noThreeD="1"/>
</file>

<file path=xl/ctrlProps/ctrlProp338.xml><?xml version="1.0" encoding="utf-8"?>
<formControlPr xmlns="http://schemas.microsoft.com/office/spreadsheetml/2009/9/main" objectType="CheckBox" fmlaLink="$BR$54" lockText="1" noThreeD="1"/>
</file>

<file path=xl/ctrlProps/ctrlProp339.xml><?xml version="1.0" encoding="utf-8"?>
<formControlPr xmlns="http://schemas.microsoft.com/office/spreadsheetml/2009/9/main" objectType="CheckBox" fmlaLink="$BR$55" lockText="1" noThreeD="1"/>
</file>

<file path=xl/ctrlProps/ctrlProp340.xml><?xml version="1.0" encoding="utf-8"?>
<formControlPr xmlns="http://schemas.microsoft.com/office/spreadsheetml/2009/9/main" objectType="CheckBox" fmlaLink="$BR$56" lockText="1" noThreeD="1"/>
</file>

<file path=xl/ctrlProps/ctrlProp341.xml><?xml version="1.0" encoding="utf-8"?>
<formControlPr xmlns="http://schemas.microsoft.com/office/spreadsheetml/2009/9/main" objectType="CheckBox" fmlaLink="$BR$57" lockText="1" noThreeD="1"/>
</file>

<file path=xl/ctrlProps/ctrlProp342.xml><?xml version="1.0" encoding="utf-8"?>
<formControlPr xmlns="http://schemas.microsoft.com/office/spreadsheetml/2009/9/main" objectType="CheckBox" fmlaLink="$BR$58" lockText="1" noThreeD="1"/>
</file>

<file path=xl/ctrlProps/ctrlProp343.xml><?xml version="1.0" encoding="utf-8"?>
<formControlPr xmlns="http://schemas.microsoft.com/office/spreadsheetml/2009/9/main" objectType="CheckBox" fmlaLink="$BR$59" lockText="1" noThreeD="1"/>
</file>

<file path=xl/ctrlProps/ctrlProp344.xml><?xml version="1.0" encoding="utf-8"?>
<formControlPr xmlns="http://schemas.microsoft.com/office/spreadsheetml/2009/9/main" objectType="CheckBox" fmlaLink="$BR$60" lockText="1" noThreeD="1"/>
</file>

<file path=xl/ctrlProps/ctrlProp345.xml><?xml version="1.0" encoding="utf-8"?>
<formControlPr xmlns="http://schemas.microsoft.com/office/spreadsheetml/2009/9/main" objectType="CheckBox" fmlaLink="$BR$61" lockText="1" noThreeD="1"/>
</file>

<file path=xl/ctrlProps/ctrlProp346.xml><?xml version="1.0" encoding="utf-8"?>
<formControlPr xmlns="http://schemas.microsoft.com/office/spreadsheetml/2009/9/main" objectType="CheckBox" fmlaLink="$BR$62" lockText="1" noThreeD="1"/>
</file>

<file path=xl/ctrlProps/ctrlProp347.xml><?xml version="1.0" encoding="utf-8"?>
<formControlPr xmlns="http://schemas.microsoft.com/office/spreadsheetml/2009/9/main" objectType="CheckBox" fmlaLink="$BR$63" lockText="1" noThreeD="1"/>
</file>

<file path=xl/ctrlProps/ctrlProp348.xml><?xml version="1.0" encoding="utf-8"?>
<formControlPr xmlns="http://schemas.microsoft.com/office/spreadsheetml/2009/9/main" objectType="CheckBox" fmlaLink="$BR$64" lockText="1" noThreeD="1"/>
</file>

<file path=xl/ctrlProps/ctrlProp349.xml><?xml version="1.0" encoding="utf-8"?>
<formControlPr xmlns="http://schemas.microsoft.com/office/spreadsheetml/2009/9/main" objectType="CheckBox" fmlaLink="$BR$65" lockText="1" noThreeD="1"/>
</file>

<file path=xl/ctrlProps/ctrlProp350.xml><?xml version="1.0" encoding="utf-8"?>
<formControlPr xmlns="http://schemas.microsoft.com/office/spreadsheetml/2009/9/main" objectType="CheckBox" fmlaLink="$BR$66" lockText="1" noThreeD="1"/>
</file>

<file path=xl/ctrlProps/ctrlProp351.xml><?xml version="1.0" encoding="utf-8"?>
<formControlPr xmlns="http://schemas.microsoft.com/office/spreadsheetml/2009/9/main" objectType="CheckBox" fmlaLink="$BR$15" lockText="1" noThreeD="1"/>
</file>

<file path=xl/ctrlProps/ctrlProp352.xml><?xml version="1.0" encoding="utf-8"?>
<formControlPr xmlns="http://schemas.microsoft.com/office/spreadsheetml/2009/9/main" objectType="CheckBox" fmlaLink="$BR$16" lockText="1" noThreeD="1"/>
</file>

<file path=xl/ctrlProps/ctrlProp353.xml><?xml version="1.0" encoding="utf-8"?>
<formControlPr xmlns="http://schemas.microsoft.com/office/spreadsheetml/2009/9/main" objectType="CheckBox" fmlaLink="$BR$19" lockText="1" noThreeD="1"/>
</file>

<file path=xl/ctrlProps/ctrlProp354.xml><?xml version="1.0" encoding="utf-8"?>
<formControlPr xmlns="http://schemas.microsoft.com/office/spreadsheetml/2009/9/main" objectType="CheckBox" fmlaLink="$BR$20" lockText="1" noThreeD="1"/>
</file>

<file path=xl/ctrlProps/ctrlProp355.xml><?xml version="1.0" encoding="utf-8"?>
<formControlPr xmlns="http://schemas.microsoft.com/office/spreadsheetml/2009/9/main" objectType="CheckBox" fmlaLink="$BR$21" lockText="1" noThreeD="1"/>
</file>

<file path=xl/ctrlProps/ctrlProp356.xml><?xml version="1.0" encoding="utf-8"?>
<formControlPr xmlns="http://schemas.microsoft.com/office/spreadsheetml/2009/9/main" objectType="CheckBox" fmlaLink="$BR$22" lockText="1" noThreeD="1"/>
</file>

<file path=xl/ctrlProps/ctrlProp357.xml><?xml version="1.0" encoding="utf-8"?>
<formControlPr xmlns="http://schemas.microsoft.com/office/spreadsheetml/2009/9/main" objectType="CheckBox" fmlaLink="$BR$24" lockText="1" noThreeD="1"/>
</file>

<file path=xl/ctrlProps/ctrlProp358.xml><?xml version="1.0" encoding="utf-8"?>
<formControlPr xmlns="http://schemas.microsoft.com/office/spreadsheetml/2009/9/main" objectType="CheckBox" fmlaLink="$BR$25" lockText="1" noThreeD="1"/>
</file>

<file path=xl/ctrlProps/ctrlProp359.xml><?xml version="1.0" encoding="utf-8"?>
<formControlPr xmlns="http://schemas.microsoft.com/office/spreadsheetml/2009/9/main" objectType="CheckBox" fmlaLink="$BR$26" lockText="1" noThreeD="1"/>
</file>

<file path=xl/ctrlProps/ctrlProp360.xml><?xml version="1.0" encoding="utf-8"?>
<formControlPr xmlns="http://schemas.microsoft.com/office/spreadsheetml/2009/9/main" objectType="CheckBox" fmlaLink="$BR$27" lockText="1" noThreeD="1"/>
</file>

<file path=xl/ctrlProps/ctrlProp361.xml><?xml version="1.0" encoding="utf-8"?>
<formControlPr xmlns="http://schemas.microsoft.com/office/spreadsheetml/2009/9/main" objectType="CheckBox" fmlaLink="$BR$28" lockText="1" noThreeD="1"/>
</file>

<file path=xl/ctrlProps/ctrlProp362.xml><?xml version="1.0" encoding="utf-8"?>
<formControlPr xmlns="http://schemas.microsoft.com/office/spreadsheetml/2009/9/main" objectType="CheckBox" fmlaLink="$BR$29" lockText="1" noThreeD="1"/>
</file>

<file path=xl/ctrlProps/ctrlProp363.xml><?xml version="1.0" encoding="utf-8"?>
<formControlPr xmlns="http://schemas.microsoft.com/office/spreadsheetml/2009/9/main" objectType="CheckBox" fmlaLink="$BR$30" lockText="1" noThreeD="1"/>
</file>

<file path=xl/ctrlProps/ctrlProp364.xml><?xml version="1.0" encoding="utf-8"?>
<formControlPr xmlns="http://schemas.microsoft.com/office/spreadsheetml/2009/9/main" objectType="CheckBox" fmlaLink="$BR$31" lockText="1" noThreeD="1"/>
</file>

<file path=xl/ctrlProps/ctrlProp365.xml><?xml version="1.0" encoding="utf-8"?>
<formControlPr xmlns="http://schemas.microsoft.com/office/spreadsheetml/2009/9/main" objectType="CheckBox" fmlaLink="$BR$32" lockText="1" noThreeD="1"/>
</file>

<file path=xl/ctrlProps/ctrlProp366.xml><?xml version="1.0" encoding="utf-8"?>
<formControlPr xmlns="http://schemas.microsoft.com/office/spreadsheetml/2009/9/main" objectType="CheckBox" fmlaLink="$BR$33" lockText="1" noThreeD="1"/>
</file>

<file path=xl/ctrlProps/ctrlProp367.xml><?xml version="1.0" encoding="utf-8"?>
<formControlPr xmlns="http://schemas.microsoft.com/office/spreadsheetml/2009/9/main" objectType="CheckBox" fmlaLink="$BR$34" lockText="1" noThreeD="1"/>
</file>

<file path=xl/ctrlProps/ctrlProp368.xml><?xml version="1.0" encoding="utf-8"?>
<formControlPr xmlns="http://schemas.microsoft.com/office/spreadsheetml/2009/9/main" objectType="CheckBox" fmlaLink="$BR$35" lockText="1" noThreeD="1"/>
</file>

<file path=xl/ctrlProps/ctrlProp369.xml><?xml version="1.0" encoding="utf-8"?>
<formControlPr xmlns="http://schemas.microsoft.com/office/spreadsheetml/2009/9/main" objectType="CheckBox" fmlaLink="$BR$36" lockText="1" noThreeD="1"/>
</file>

<file path=xl/ctrlProps/ctrlProp370.xml><?xml version="1.0" encoding="utf-8"?>
<formControlPr xmlns="http://schemas.microsoft.com/office/spreadsheetml/2009/9/main" objectType="CheckBox" fmlaLink="$BR$37" lockText="1" noThreeD="1"/>
</file>

<file path=xl/ctrlProps/ctrlProp371.xml><?xml version="1.0" encoding="utf-8"?>
<formControlPr xmlns="http://schemas.microsoft.com/office/spreadsheetml/2009/9/main" objectType="CheckBox" fmlaLink="$BR$38" lockText="1" noThreeD="1"/>
</file>

<file path=xl/ctrlProps/ctrlProp372.xml><?xml version="1.0" encoding="utf-8"?>
<formControlPr xmlns="http://schemas.microsoft.com/office/spreadsheetml/2009/9/main" objectType="CheckBox" fmlaLink="$BR$39" lockText="1" noThreeD="1"/>
</file>

<file path=xl/ctrlProps/ctrlProp373.xml><?xml version="1.0" encoding="utf-8"?>
<formControlPr xmlns="http://schemas.microsoft.com/office/spreadsheetml/2009/9/main" objectType="CheckBox" fmlaLink="$BR$40" lockText="1" noThreeD="1"/>
</file>

<file path=xl/ctrlProps/ctrlProp374.xml><?xml version="1.0" encoding="utf-8"?>
<formControlPr xmlns="http://schemas.microsoft.com/office/spreadsheetml/2009/9/main" objectType="CheckBox" fmlaLink="$BR$41" lockText="1" noThreeD="1"/>
</file>

<file path=xl/ctrlProps/ctrlProp375.xml><?xml version="1.0" encoding="utf-8"?>
<formControlPr xmlns="http://schemas.microsoft.com/office/spreadsheetml/2009/9/main" objectType="CheckBox" fmlaLink="$BR$42" lockText="1" noThreeD="1"/>
</file>

<file path=xl/ctrlProps/ctrlProp376.xml><?xml version="1.0" encoding="utf-8"?>
<formControlPr xmlns="http://schemas.microsoft.com/office/spreadsheetml/2009/9/main" objectType="CheckBox" fmlaLink="$BR$43" lockText="1" noThreeD="1"/>
</file>

<file path=xl/ctrlProps/ctrlProp377.xml><?xml version="1.0" encoding="utf-8"?>
<formControlPr xmlns="http://schemas.microsoft.com/office/spreadsheetml/2009/9/main" objectType="CheckBox" fmlaLink="$BR$44" lockText="1" noThreeD="1"/>
</file>

<file path=xl/ctrlProps/ctrlProp378.xml><?xml version="1.0" encoding="utf-8"?>
<formControlPr xmlns="http://schemas.microsoft.com/office/spreadsheetml/2009/9/main" objectType="CheckBox" fmlaLink="$BR$45" lockText="1" noThreeD="1"/>
</file>

<file path=xl/ctrlProps/ctrlProp379.xml><?xml version="1.0" encoding="utf-8"?>
<formControlPr xmlns="http://schemas.microsoft.com/office/spreadsheetml/2009/9/main" objectType="CheckBox" fmlaLink="$BR$46" lockText="1" noThreeD="1"/>
</file>

<file path=xl/ctrlProps/ctrlProp380.xml><?xml version="1.0" encoding="utf-8"?>
<formControlPr xmlns="http://schemas.microsoft.com/office/spreadsheetml/2009/9/main" objectType="CheckBox" fmlaLink="$BR$47" lockText="1" noThreeD="1"/>
</file>

<file path=xl/ctrlProps/ctrlProp381.xml><?xml version="1.0" encoding="utf-8"?>
<formControlPr xmlns="http://schemas.microsoft.com/office/spreadsheetml/2009/9/main" objectType="CheckBox" fmlaLink="$BR$48" lockText="1" noThreeD="1"/>
</file>

<file path=xl/ctrlProps/ctrlProp382.xml><?xml version="1.0" encoding="utf-8"?>
<formControlPr xmlns="http://schemas.microsoft.com/office/spreadsheetml/2009/9/main" objectType="CheckBox" fmlaLink="$BR$49" lockText="1" noThreeD="1"/>
</file>

<file path=xl/ctrlProps/ctrlProp383.xml><?xml version="1.0" encoding="utf-8"?>
<formControlPr xmlns="http://schemas.microsoft.com/office/spreadsheetml/2009/9/main" objectType="CheckBox" fmlaLink="$BR$50" lockText="1" noThreeD="1"/>
</file>

<file path=xl/ctrlProps/ctrlProp384.xml><?xml version="1.0" encoding="utf-8"?>
<formControlPr xmlns="http://schemas.microsoft.com/office/spreadsheetml/2009/9/main" objectType="CheckBox" fmlaLink="$BR$51" lockText="1" noThreeD="1"/>
</file>

<file path=xl/ctrlProps/ctrlProp385.xml><?xml version="1.0" encoding="utf-8"?>
<formControlPr xmlns="http://schemas.microsoft.com/office/spreadsheetml/2009/9/main" objectType="CheckBox" fmlaLink="$BR$52" lockText="1" noThreeD="1"/>
</file>

<file path=xl/ctrlProps/ctrlProp386.xml><?xml version="1.0" encoding="utf-8"?>
<formControlPr xmlns="http://schemas.microsoft.com/office/spreadsheetml/2009/9/main" objectType="CheckBox" fmlaLink="$BR$53" lockText="1" noThreeD="1"/>
</file>

<file path=xl/ctrlProps/ctrlProp387.xml><?xml version="1.0" encoding="utf-8"?>
<formControlPr xmlns="http://schemas.microsoft.com/office/spreadsheetml/2009/9/main" objectType="CheckBox" fmlaLink="$BR$54" lockText="1" noThreeD="1"/>
</file>

<file path=xl/ctrlProps/ctrlProp388.xml><?xml version="1.0" encoding="utf-8"?>
<formControlPr xmlns="http://schemas.microsoft.com/office/spreadsheetml/2009/9/main" objectType="CheckBox" fmlaLink="$BR$55" lockText="1" noThreeD="1"/>
</file>

<file path=xl/ctrlProps/ctrlProp389.xml><?xml version="1.0" encoding="utf-8"?>
<formControlPr xmlns="http://schemas.microsoft.com/office/spreadsheetml/2009/9/main" objectType="CheckBox" fmlaLink="$BR$56" lockText="1" noThreeD="1"/>
</file>

<file path=xl/ctrlProps/ctrlProp390.xml><?xml version="1.0" encoding="utf-8"?>
<formControlPr xmlns="http://schemas.microsoft.com/office/spreadsheetml/2009/9/main" objectType="CheckBox" fmlaLink="$BR$57" lockText="1" noThreeD="1"/>
</file>

<file path=xl/ctrlProps/ctrlProp391.xml><?xml version="1.0" encoding="utf-8"?>
<formControlPr xmlns="http://schemas.microsoft.com/office/spreadsheetml/2009/9/main" objectType="CheckBox" fmlaLink="$BR$58" lockText="1" noThreeD="1"/>
</file>

<file path=xl/ctrlProps/ctrlProp392.xml><?xml version="1.0" encoding="utf-8"?>
<formControlPr xmlns="http://schemas.microsoft.com/office/spreadsheetml/2009/9/main" objectType="CheckBox" fmlaLink="$BR$59" lockText="1" noThreeD="1"/>
</file>

<file path=xl/ctrlProps/ctrlProp393.xml><?xml version="1.0" encoding="utf-8"?>
<formControlPr xmlns="http://schemas.microsoft.com/office/spreadsheetml/2009/9/main" objectType="CheckBox" fmlaLink="$BR$60" lockText="1" noThreeD="1"/>
</file>

<file path=xl/ctrlProps/ctrlProp394.xml><?xml version="1.0" encoding="utf-8"?>
<formControlPr xmlns="http://schemas.microsoft.com/office/spreadsheetml/2009/9/main" objectType="CheckBox" fmlaLink="$BR$61" lockText="1" noThreeD="1"/>
</file>

<file path=xl/ctrlProps/ctrlProp395.xml><?xml version="1.0" encoding="utf-8"?>
<formControlPr xmlns="http://schemas.microsoft.com/office/spreadsheetml/2009/9/main" objectType="CheckBox" fmlaLink="$BR$62" lockText="1" noThreeD="1"/>
</file>

<file path=xl/ctrlProps/ctrlProp396.xml><?xml version="1.0" encoding="utf-8"?>
<formControlPr xmlns="http://schemas.microsoft.com/office/spreadsheetml/2009/9/main" objectType="CheckBox" fmlaLink="$BR$63" lockText="1" noThreeD="1"/>
</file>

<file path=xl/ctrlProps/ctrlProp397.xml><?xml version="1.0" encoding="utf-8"?>
<formControlPr xmlns="http://schemas.microsoft.com/office/spreadsheetml/2009/9/main" objectType="CheckBox" fmlaLink="$BR$64" lockText="1" noThreeD="1"/>
</file>

<file path=xl/ctrlProps/ctrlProp398.xml><?xml version="1.0" encoding="utf-8"?>
<formControlPr xmlns="http://schemas.microsoft.com/office/spreadsheetml/2009/9/main" objectType="CheckBox" fmlaLink="$BR$65" lockText="1" noThreeD="1"/>
</file>

<file path=xl/ctrlProps/ctrlProp399.xml><?xml version="1.0" encoding="utf-8"?>
<formControlPr xmlns="http://schemas.microsoft.com/office/spreadsheetml/2009/9/main" objectType="CheckBox" fmlaLink="$BR$66" lockText="1" noThreeD="1"/>
</file>

<file path=xl/ctrlProps/ctrlProp400.xml><?xml version="1.0" encoding="utf-8"?>
<formControlPr xmlns="http://schemas.microsoft.com/office/spreadsheetml/2009/9/main" objectType="CheckBox" fmlaLink="$BR$14" lockText="1" noThreeD="1"/>
</file>

<file path=xl/ctrlProps/ctrlProp401.xml><?xml version="1.0" encoding="utf-8"?>
<formControlPr xmlns="http://schemas.microsoft.com/office/spreadsheetml/2009/9/main" objectType="CheckBox" fmlaLink="$BR$15" lockText="1" noThreeD="1"/>
</file>

<file path=xl/ctrlProps/ctrlProp402.xml><?xml version="1.0" encoding="utf-8"?>
<formControlPr xmlns="http://schemas.microsoft.com/office/spreadsheetml/2009/9/main" objectType="CheckBox" fmlaLink="$BR$16" lockText="1" noThreeD="1"/>
</file>

<file path=xl/ctrlProps/ctrlProp403.xml><?xml version="1.0" encoding="utf-8"?>
<formControlPr xmlns="http://schemas.microsoft.com/office/spreadsheetml/2009/9/main" objectType="CheckBox" fmlaLink="$BR$19" lockText="1" noThreeD="1"/>
</file>

<file path=xl/ctrlProps/ctrlProp404.xml><?xml version="1.0" encoding="utf-8"?>
<formControlPr xmlns="http://schemas.microsoft.com/office/spreadsheetml/2009/9/main" objectType="CheckBox" fmlaLink="$BR$20" lockText="1" noThreeD="1"/>
</file>

<file path=xl/ctrlProps/ctrlProp405.xml><?xml version="1.0" encoding="utf-8"?>
<formControlPr xmlns="http://schemas.microsoft.com/office/spreadsheetml/2009/9/main" objectType="CheckBox" fmlaLink="$BR$21" lockText="1" noThreeD="1"/>
</file>

<file path=xl/ctrlProps/ctrlProp406.xml><?xml version="1.0" encoding="utf-8"?>
<formControlPr xmlns="http://schemas.microsoft.com/office/spreadsheetml/2009/9/main" objectType="CheckBox" fmlaLink="$BR$22" lockText="1" noThreeD="1"/>
</file>

<file path=xl/ctrlProps/ctrlProp407.xml><?xml version="1.0" encoding="utf-8"?>
<formControlPr xmlns="http://schemas.microsoft.com/office/spreadsheetml/2009/9/main" objectType="CheckBox" fmlaLink="$BR$24" lockText="1" noThreeD="1"/>
</file>

<file path=xl/ctrlProps/ctrlProp408.xml><?xml version="1.0" encoding="utf-8"?>
<formControlPr xmlns="http://schemas.microsoft.com/office/spreadsheetml/2009/9/main" objectType="CheckBox" fmlaLink="$BR$25" lockText="1" noThreeD="1"/>
</file>

<file path=xl/ctrlProps/ctrlProp409.xml><?xml version="1.0" encoding="utf-8"?>
<formControlPr xmlns="http://schemas.microsoft.com/office/spreadsheetml/2009/9/main" objectType="CheckBox" fmlaLink="$BR$26" lockText="1" noThreeD="1"/>
</file>

<file path=xl/ctrlProps/ctrlProp410.xml><?xml version="1.0" encoding="utf-8"?>
<formControlPr xmlns="http://schemas.microsoft.com/office/spreadsheetml/2009/9/main" objectType="CheckBox" fmlaLink="$BR$27" lockText="1" noThreeD="1"/>
</file>

<file path=xl/ctrlProps/ctrlProp411.xml><?xml version="1.0" encoding="utf-8"?>
<formControlPr xmlns="http://schemas.microsoft.com/office/spreadsheetml/2009/9/main" objectType="CheckBox" fmlaLink="$BR$28" lockText="1" noThreeD="1"/>
</file>

<file path=xl/ctrlProps/ctrlProp412.xml><?xml version="1.0" encoding="utf-8"?>
<formControlPr xmlns="http://schemas.microsoft.com/office/spreadsheetml/2009/9/main" objectType="CheckBox" fmlaLink="$BR$29" lockText="1" noThreeD="1"/>
</file>

<file path=xl/ctrlProps/ctrlProp413.xml><?xml version="1.0" encoding="utf-8"?>
<formControlPr xmlns="http://schemas.microsoft.com/office/spreadsheetml/2009/9/main" objectType="CheckBox" fmlaLink="$BR$30" lockText="1" noThreeD="1"/>
</file>

<file path=xl/ctrlProps/ctrlProp414.xml><?xml version="1.0" encoding="utf-8"?>
<formControlPr xmlns="http://schemas.microsoft.com/office/spreadsheetml/2009/9/main" objectType="CheckBox" fmlaLink="$BR$31" lockText="1" noThreeD="1"/>
</file>

<file path=xl/ctrlProps/ctrlProp415.xml><?xml version="1.0" encoding="utf-8"?>
<formControlPr xmlns="http://schemas.microsoft.com/office/spreadsheetml/2009/9/main" objectType="CheckBox" fmlaLink="$BR$32" lockText="1" noThreeD="1"/>
</file>

<file path=xl/ctrlProps/ctrlProp416.xml><?xml version="1.0" encoding="utf-8"?>
<formControlPr xmlns="http://schemas.microsoft.com/office/spreadsheetml/2009/9/main" objectType="CheckBox" fmlaLink="$BR$33" lockText="1" noThreeD="1"/>
</file>

<file path=xl/ctrlProps/ctrlProp417.xml><?xml version="1.0" encoding="utf-8"?>
<formControlPr xmlns="http://schemas.microsoft.com/office/spreadsheetml/2009/9/main" objectType="CheckBox" fmlaLink="$BR$34" lockText="1" noThreeD="1"/>
</file>

<file path=xl/ctrlProps/ctrlProp418.xml><?xml version="1.0" encoding="utf-8"?>
<formControlPr xmlns="http://schemas.microsoft.com/office/spreadsheetml/2009/9/main" objectType="CheckBox" fmlaLink="$BR$35" lockText="1" noThreeD="1"/>
</file>

<file path=xl/ctrlProps/ctrlProp419.xml><?xml version="1.0" encoding="utf-8"?>
<formControlPr xmlns="http://schemas.microsoft.com/office/spreadsheetml/2009/9/main" objectType="CheckBox" fmlaLink="$BR$36" lockText="1" noThreeD="1"/>
</file>

<file path=xl/ctrlProps/ctrlProp420.xml><?xml version="1.0" encoding="utf-8"?>
<formControlPr xmlns="http://schemas.microsoft.com/office/spreadsheetml/2009/9/main" objectType="CheckBox" fmlaLink="$BR$37" lockText="1" noThreeD="1"/>
</file>

<file path=xl/ctrlProps/ctrlProp421.xml><?xml version="1.0" encoding="utf-8"?>
<formControlPr xmlns="http://schemas.microsoft.com/office/spreadsheetml/2009/9/main" objectType="CheckBox" fmlaLink="$BR$38" lockText="1" noThreeD="1"/>
</file>

<file path=xl/ctrlProps/ctrlProp422.xml><?xml version="1.0" encoding="utf-8"?>
<formControlPr xmlns="http://schemas.microsoft.com/office/spreadsheetml/2009/9/main" objectType="CheckBox" fmlaLink="$BR$39" lockText="1" noThreeD="1"/>
</file>

<file path=xl/ctrlProps/ctrlProp423.xml><?xml version="1.0" encoding="utf-8"?>
<formControlPr xmlns="http://schemas.microsoft.com/office/spreadsheetml/2009/9/main" objectType="CheckBox" fmlaLink="$BR$40" lockText="1" noThreeD="1"/>
</file>

<file path=xl/ctrlProps/ctrlProp424.xml><?xml version="1.0" encoding="utf-8"?>
<formControlPr xmlns="http://schemas.microsoft.com/office/spreadsheetml/2009/9/main" objectType="CheckBox" fmlaLink="$BR$41" lockText="1" noThreeD="1"/>
</file>

<file path=xl/ctrlProps/ctrlProp425.xml><?xml version="1.0" encoding="utf-8"?>
<formControlPr xmlns="http://schemas.microsoft.com/office/spreadsheetml/2009/9/main" objectType="CheckBox" fmlaLink="$BR$42" lockText="1" noThreeD="1"/>
</file>

<file path=xl/ctrlProps/ctrlProp426.xml><?xml version="1.0" encoding="utf-8"?>
<formControlPr xmlns="http://schemas.microsoft.com/office/spreadsheetml/2009/9/main" objectType="CheckBox" fmlaLink="$BR$43" lockText="1" noThreeD="1"/>
</file>

<file path=xl/ctrlProps/ctrlProp427.xml><?xml version="1.0" encoding="utf-8"?>
<formControlPr xmlns="http://schemas.microsoft.com/office/spreadsheetml/2009/9/main" objectType="CheckBox" fmlaLink="$BR$44" lockText="1" noThreeD="1"/>
</file>

<file path=xl/ctrlProps/ctrlProp428.xml><?xml version="1.0" encoding="utf-8"?>
<formControlPr xmlns="http://schemas.microsoft.com/office/spreadsheetml/2009/9/main" objectType="CheckBox" fmlaLink="$BR$45" lockText="1" noThreeD="1"/>
</file>

<file path=xl/ctrlProps/ctrlProp429.xml><?xml version="1.0" encoding="utf-8"?>
<formControlPr xmlns="http://schemas.microsoft.com/office/spreadsheetml/2009/9/main" objectType="CheckBox" fmlaLink="$BR$46" lockText="1" noThreeD="1"/>
</file>

<file path=xl/ctrlProps/ctrlProp430.xml><?xml version="1.0" encoding="utf-8"?>
<formControlPr xmlns="http://schemas.microsoft.com/office/spreadsheetml/2009/9/main" objectType="CheckBox" fmlaLink="$BR$47" lockText="1" noThreeD="1"/>
</file>

<file path=xl/ctrlProps/ctrlProp431.xml><?xml version="1.0" encoding="utf-8"?>
<formControlPr xmlns="http://schemas.microsoft.com/office/spreadsheetml/2009/9/main" objectType="CheckBox" fmlaLink="$BR$48" lockText="1" noThreeD="1"/>
</file>

<file path=xl/ctrlProps/ctrlProp432.xml><?xml version="1.0" encoding="utf-8"?>
<formControlPr xmlns="http://schemas.microsoft.com/office/spreadsheetml/2009/9/main" objectType="CheckBox" fmlaLink="$BR$49" lockText="1" noThreeD="1"/>
</file>

<file path=xl/ctrlProps/ctrlProp433.xml><?xml version="1.0" encoding="utf-8"?>
<formControlPr xmlns="http://schemas.microsoft.com/office/spreadsheetml/2009/9/main" objectType="CheckBox" fmlaLink="$BR$50" lockText="1" noThreeD="1"/>
</file>

<file path=xl/ctrlProps/ctrlProp434.xml><?xml version="1.0" encoding="utf-8"?>
<formControlPr xmlns="http://schemas.microsoft.com/office/spreadsheetml/2009/9/main" objectType="CheckBox" fmlaLink="$BR$51" lockText="1" noThreeD="1"/>
</file>

<file path=xl/ctrlProps/ctrlProp435.xml><?xml version="1.0" encoding="utf-8"?>
<formControlPr xmlns="http://schemas.microsoft.com/office/spreadsheetml/2009/9/main" objectType="CheckBox" fmlaLink="$BR$52" lockText="1" noThreeD="1"/>
</file>

<file path=xl/ctrlProps/ctrlProp436.xml><?xml version="1.0" encoding="utf-8"?>
<formControlPr xmlns="http://schemas.microsoft.com/office/spreadsheetml/2009/9/main" objectType="CheckBox" fmlaLink="$BR$53" lockText="1" noThreeD="1"/>
</file>

<file path=xl/ctrlProps/ctrlProp437.xml><?xml version="1.0" encoding="utf-8"?>
<formControlPr xmlns="http://schemas.microsoft.com/office/spreadsheetml/2009/9/main" objectType="CheckBox" fmlaLink="$BR$54" lockText="1" noThreeD="1"/>
</file>

<file path=xl/ctrlProps/ctrlProp438.xml><?xml version="1.0" encoding="utf-8"?>
<formControlPr xmlns="http://schemas.microsoft.com/office/spreadsheetml/2009/9/main" objectType="CheckBox" fmlaLink="$BR$55" lockText="1" noThreeD="1"/>
</file>

<file path=xl/ctrlProps/ctrlProp439.xml><?xml version="1.0" encoding="utf-8"?>
<formControlPr xmlns="http://schemas.microsoft.com/office/spreadsheetml/2009/9/main" objectType="CheckBox" fmlaLink="$BR$56" lockText="1" noThreeD="1"/>
</file>

<file path=xl/ctrlProps/ctrlProp440.xml><?xml version="1.0" encoding="utf-8"?>
<formControlPr xmlns="http://schemas.microsoft.com/office/spreadsheetml/2009/9/main" objectType="CheckBox" fmlaLink="$BR$57" lockText="1" noThreeD="1"/>
</file>

<file path=xl/ctrlProps/ctrlProp441.xml><?xml version="1.0" encoding="utf-8"?>
<formControlPr xmlns="http://schemas.microsoft.com/office/spreadsheetml/2009/9/main" objectType="CheckBox" fmlaLink="$BR$58" lockText="1" noThreeD="1"/>
</file>

<file path=xl/ctrlProps/ctrlProp442.xml><?xml version="1.0" encoding="utf-8"?>
<formControlPr xmlns="http://schemas.microsoft.com/office/spreadsheetml/2009/9/main" objectType="CheckBox" fmlaLink="$BR$59" lockText="1" noThreeD="1"/>
</file>

<file path=xl/ctrlProps/ctrlProp443.xml><?xml version="1.0" encoding="utf-8"?>
<formControlPr xmlns="http://schemas.microsoft.com/office/spreadsheetml/2009/9/main" objectType="CheckBox" fmlaLink="$BR$60" lockText="1" noThreeD="1"/>
</file>

<file path=xl/ctrlProps/ctrlProp444.xml><?xml version="1.0" encoding="utf-8"?>
<formControlPr xmlns="http://schemas.microsoft.com/office/spreadsheetml/2009/9/main" objectType="CheckBox" fmlaLink="$BR$61" lockText="1" noThreeD="1"/>
</file>

<file path=xl/ctrlProps/ctrlProp445.xml><?xml version="1.0" encoding="utf-8"?>
<formControlPr xmlns="http://schemas.microsoft.com/office/spreadsheetml/2009/9/main" objectType="CheckBox" fmlaLink="$BR$62" lockText="1" noThreeD="1"/>
</file>

<file path=xl/ctrlProps/ctrlProp446.xml><?xml version="1.0" encoding="utf-8"?>
<formControlPr xmlns="http://schemas.microsoft.com/office/spreadsheetml/2009/9/main" objectType="CheckBox" fmlaLink="$BR$63" lockText="1" noThreeD="1"/>
</file>

<file path=xl/ctrlProps/ctrlProp447.xml><?xml version="1.0" encoding="utf-8"?>
<formControlPr xmlns="http://schemas.microsoft.com/office/spreadsheetml/2009/9/main" objectType="CheckBox" fmlaLink="$BR$64" lockText="1" noThreeD="1"/>
</file>

<file path=xl/ctrlProps/ctrlProp448.xml><?xml version="1.0" encoding="utf-8"?>
<formControlPr xmlns="http://schemas.microsoft.com/office/spreadsheetml/2009/9/main" objectType="CheckBox" fmlaLink="$BR$65" lockText="1" noThreeD="1"/>
</file>

<file path=xl/ctrlProps/ctrlProp449.xml><?xml version="1.0" encoding="utf-8"?>
<formControlPr xmlns="http://schemas.microsoft.com/office/spreadsheetml/2009/9/main" objectType="CheckBox" fmlaLink="$BR$66" lockText="1" noThreeD="1"/>
</file>

<file path=xl/ctrlProps/ctrlProp450.xml><?xml version="1.0" encoding="utf-8"?>
<formControlPr xmlns="http://schemas.microsoft.com/office/spreadsheetml/2009/9/main" objectType="CheckBox" fmlaLink="$BR$15" lockText="1" noThreeD="1"/>
</file>

<file path=xl/ctrlProps/ctrlProp451.xml><?xml version="1.0" encoding="utf-8"?>
<formControlPr xmlns="http://schemas.microsoft.com/office/spreadsheetml/2009/9/main" objectType="CheckBox" fmlaLink="$BR$16" lockText="1" noThreeD="1"/>
</file>

<file path=xl/ctrlProps/ctrlProp452.xml><?xml version="1.0" encoding="utf-8"?>
<formControlPr xmlns="http://schemas.microsoft.com/office/spreadsheetml/2009/9/main" objectType="CheckBox" fmlaLink="$BR$19" lockText="1" noThreeD="1"/>
</file>

<file path=xl/ctrlProps/ctrlProp453.xml><?xml version="1.0" encoding="utf-8"?>
<formControlPr xmlns="http://schemas.microsoft.com/office/spreadsheetml/2009/9/main" objectType="CheckBox" fmlaLink="$BR$20" lockText="1" noThreeD="1"/>
</file>

<file path=xl/ctrlProps/ctrlProp454.xml><?xml version="1.0" encoding="utf-8"?>
<formControlPr xmlns="http://schemas.microsoft.com/office/spreadsheetml/2009/9/main" objectType="CheckBox" fmlaLink="$BR$21" lockText="1" noThreeD="1"/>
</file>

<file path=xl/ctrlProps/ctrlProp455.xml><?xml version="1.0" encoding="utf-8"?>
<formControlPr xmlns="http://schemas.microsoft.com/office/spreadsheetml/2009/9/main" objectType="CheckBox" fmlaLink="$BR$22" lockText="1" noThreeD="1"/>
</file>

<file path=xl/ctrlProps/ctrlProp456.xml><?xml version="1.0" encoding="utf-8"?>
<formControlPr xmlns="http://schemas.microsoft.com/office/spreadsheetml/2009/9/main" objectType="CheckBox" fmlaLink="$BR$24" lockText="1" noThreeD="1"/>
</file>

<file path=xl/ctrlProps/ctrlProp457.xml><?xml version="1.0" encoding="utf-8"?>
<formControlPr xmlns="http://schemas.microsoft.com/office/spreadsheetml/2009/9/main" objectType="CheckBox" fmlaLink="$BR$25" lockText="1" noThreeD="1"/>
</file>

<file path=xl/ctrlProps/ctrlProp458.xml><?xml version="1.0" encoding="utf-8"?>
<formControlPr xmlns="http://schemas.microsoft.com/office/spreadsheetml/2009/9/main" objectType="CheckBox" fmlaLink="$BR$26" lockText="1" noThreeD="1"/>
</file>

<file path=xl/ctrlProps/ctrlProp459.xml><?xml version="1.0" encoding="utf-8"?>
<formControlPr xmlns="http://schemas.microsoft.com/office/spreadsheetml/2009/9/main" objectType="CheckBox" fmlaLink="$BR$27" lockText="1" noThreeD="1"/>
</file>

<file path=xl/ctrlProps/ctrlProp460.xml><?xml version="1.0" encoding="utf-8"?>
<formControlPr xmlns="http://schemas.microsoft.com/office/spreadsheetml/2009/9/main" objectType="CheckBox" fmlaLink="$BR$28" lockText="1" noThreeD="1"/>
</file>

<file path=xl/ctrlProps/ctrlProp461.xml><?xml version="1.0" encoding="utf-8"?>
<formControlPr xmlns="http://schemas.microsoft.com/office/spreadsheetml/2009/9/main" objectType="CheckBox" fmlaLink="$BR$29" lockText="1" noThreeD="1"/>
</file>

<file path=xl/ctrlProps/ctrlProp462.xml><?xml version="1.0" encoding="utf-8"?>
<formControlPr xmlns="http://schemas.microsoft.com/office/spreadsheetml/2009/9/main" objectType="CheckBox" fmlaLink="$BR$30" lockText="1" noThreeD="1"/>
</file>

<file path=xl/ctrlProps/ctrlProp463.xml><?xml version="1.0" encoding="utf-8"?>
<formControlPr xmlns="http://schemas.microsoft.com/office/spreadsheetml/2009/9/main" objectType="CheckBox" fmlaLink="$BR$31" lockText="1" noThreeD="1"/>
</file>

<file path=xl/ctrlProps/ctrlProp464.xml><?xml version="1.0" encoding="utf-8"?>
<formControlPr xmlns="http://schemas.microsoft.com/office/spreadsheetml/2009/9/main" objectType="CheckBox" fmlaLink="$BR$32" lockText="1" noThreeD="1"/>
</file>

<file path=xl/ctrlProps/ctrlProp465.xml><?xml version="1.0" encoding="utf-8"?>
<formControlPr xmlns="http://schemas.microsoft.com/office/spreadsheetml/2009/9/main" objectType="CheckBox" fmlaLink="$BR$33" lockText="1" noThreeD="1"/>
</file>

<file path=xl/ctrlProps/ctrlProp466.xml><?xml version="1.0" encoding="utf-8"?>
<formControlPr xmlns="http://schemas.microsoft.com/office/spreadsheetml/2009/9/main" objectType="CheckBox" fmlaLink="$BR$34" lockText="1" noThreeD="1"/>
</file>

<file path=xl/ctrlProps/ctrlProp467.xml><?xml version="1.0" encoding="utf-8"?>
<formControlPr xmlns="http://schemas.microsoft.com/office/spreadsheetml/2009/9/main" objectType="CheckBox" fmlaLink="$BR$35" lockText="1" noThreeD="1"/>
</file>

<file path=xl/ctrlProps/ctrlProp468.xml><?xml version="1.0" encoding="utf-8"?>
<formControlPr xmlns="http://schemas.microsoft.com/office/spreadsheetml/2009/9/main" objectType="CheckBox" fmlaLink="$BR$36" lockText="1" noThreeD="1"/>
</file>

<file path=xl/ctrlProps/ctrlProp469.xml><?xml version="1.0" encoding="utf-8"?>
<formControlPr xmlns="http://schemas.microsoft.com/office/spreadsheetml/2009/9/main" objectType="CheckBox" fmlaLink="$BR$37" lockText="1" noThreeD="1"/>
</file>

<file path=xl/ctrlProps/ctrlProp470.xml><?xml version="1.0" encoding="utf-8"?>
<formControlPr xmlns="http://schemas.microsoft.com/office/spreadsheetml/2009/9/main" objectType="CheckBox" fmlaLink="$BR$38" lockText="1" noThreeD="1"/>
</file>

<file path=xl/ctrlProps/ctrlProp471.xml><?xml version="1.0" encoding="utf-8"?>
<formControlPr xmlns="http://schemas.microsoft.com/office/spreadsheetml/2009/9/main" objectType="CheckBox" fmlaLink="$BR$39" lockText="1" noThreeD="1"/>
</file>

<file path=xl/ctrlProps/ctrlProp472.xml><?xml version="1.0" encoding="utf-8"?>
<formControlPr xmlns="http://schemas.microsoft.com/office/spreadsheetml/2009/9/main" objectType="CheckBox" fmlaLink="$BR$40" lockText="1" noThreeD="1"/>
</file>

<file path=xl/ctrlProps/ctrlProp473.xml><?xml version="1.0" encoding="utf-8"?>
<formControlPr xmlns="http://schemas.microsoft.com/office/spreadsheetml/2009/9/main" objectType="CheckBox" fmlaLink="$BR$41" lockText="1" noThreeD="1"/>
</file>

<file path=xl/ctrlProps/ctrlProp474.xml><?xml version="1.0" encoding="utf-8"?>
<formControlPr xmlns="http://schemas.microsoft.com/office/spreadsheetml/2009/9/main" objectType="CheckBox" fmlaLink="$BR$42" lockText="1" noThreeD="1"/>
</file>

<file path=xl/ctrlProps/ctrlProp475.xml><?xml version="1.0" encoding="utf-8"?>
<formControlPr xmlns="http://schemas.microsoft.com/office/spreadsheetml/2009/9/main" objectType="CheckBox" fmlaLink="$BR$43" lockText="1" noThreeD="1"/>
</file>

<file path=xl/ctrlProps/ctrlProp476.xml><?xml version="1.0" encoding="utf-8"?>
<formControlPr xmlns="http://schemas.microsoft.com/office/spreadsheetml/2009/9/main" objectType="CheckBox" fmlaLink="$BR$44" lockText="1" noThreeD="1"/>
</file>

<file path=xl/ctrlProps/ctrlProp477.xml><?xml version="1.0" encoding="utf-8"?>
<formControlPr xmlns="http://schemas.microsoft.com/office/spreadsheetml/2009/9/main" objectType="CheckBox" fmlaLink="$BR$45" lockText="1" noThreeD="1"/>
</file>

<file path=xl/ctrlProps/ctrlProp478.xml><?xml version="1.0" encoding="utf-8"?>
<formControlPr xmlns="http://schemas.microsoft.com/office/spreadsheetml/2009/9/main" objectType="CheckBox" fmlaLink="$BR$46" lockText="1" noThreeD="1"/>
</file>

<file path=xl/ctrlProps/ctrlProp479.xml><?xml version="1.0" encoding="utf-8"?>
<formControlPr xmlns="http://schemas.microsoft.com/office/spreadsheetml/2009/9/main" objectType="CheckBox" fmlaLink="$BR$47" lockText="1" noThreeD="1"/>
</file>

<file path=xl/ctrlProps/ctrlProp480.xml><?xml version="1.0" encoding="utf-8"?>
<formControlPr xmlns="http://schemas.microsoft.com/office/spreadsheetml/2009/9/main" objectType="CheckBox" fmlaLink="$BR$48" lockText="1" noThreeD="1"/>
</file>

<file path=xl/ctrlProps/ctrlProp481.xml><?xml version="1.0" encoding="utf-8"?>
<formControlPr xmlns="http://schemas.microsoft.com/office/spreadsheetml/2009/9/main" objectType="CheckBox" fmlaLink="$BR$49" lockText="1" noThreeD="1"/>
</file>

<file path=xl/ctrlProps/ctrlProp482.xml><?xml version="1.0" encoding="utf-8"?>
<formControlPr xmlns="http://schemas.microsoft.com/office/spreadsheetml/2009/9/main" objectType="CheckBox" fmlaLink="$BR$50" lockText="1" noThreeD="1"/>
</file>

<file path=xl/ctrlProps/ctrlProp483.xml><?xml version="1.0" encoding="utf-8"?>
<formControlPr xmlns="http://schemas.microsoft.com/office/spreadsheetml/2009/9/main" objectType="CheckBox" fmlaLink="$BR$51" lockText="1" noThreeD="1"/>
</file>

<file path=xl/ctrlProps/ctrlProp484.xml><?xml version="1.0" encoding="utf-8"?>
<formControlPr xmlns="http://schemas.microsoft.com/office/spreadsheetml/2009/9/main" objectType="CheckBox" fmlaLink="$BR$52" lockText="1" noThreeD="1"/>
</file>

<file path=xl/ctrlProps/ctrlProp485.xml><?xml version="1.0" encoding="utf-8"?>
<formControlPr xmlns="http://schemas.microsoft.com/office/spreadsheetml/2009/9/main" objectType="CheckBox" fmlaLink="$BR$53" lockText="1" noThreeD="1"/>
</file>

<file path=xl/ctrlProps/ctrlProp486.xml><?xml version="1.0" encoding="utf-8"?>
<formControlPr xmlns="http://schemas.microsoft.com/office/spreadsheetml/2009/9/main" objectType="CheckBox" fmlaLink="$BR$54" lockText="1" noThreeD="1"/>
</file>

<file path=xl/ctrlProps/ctrlProp487.xml><?xml version="1.0" encoding="utf-8"?>
<formControlPr xmlns="http://schemas.microsoft.com/office/spreadsheetml/2009/9/main" objectType="CheckBox" fmlaLink="$BR$55" lockText="1" noThreeD="1"/>
</file>

<file path=xl/ctrlProps/ctrlProp488.xml><?xml version="1.0" encoding="utf-8"?>
<formControlPr xmlns="http://schemas.microsoft.com/office/spreadsheetml/2009/9/main" objectType="CheckBox" fmlaLink="$BR$56" lockText="1" noThreeD="1"/>
</file>

<file path=xl/ctrlProps/ctrlProp489.xml><?xml version="1.0" encoding="utf-8"?>
<formControlPr xmlns="http://schemas.microsoft.com/office/spreadsheetml/2009/9/main" objectType="CheckBox" fmlaLink="$BR$57" lockText="1" noThreeD="1"/>
</file>

<file path=xl/ctrlProps/ctrlProp490.xml><?xml version="1.0" encoding="utf-8"?>
<formControlPr xmlns="http://schemas.microsoft.com/office/spreadsheetml/2009/9/main" objectType="CheckBox" fmlaLink="$BR$58" lockText="1" noThreeD="1"/>
</file>

<file path=xl/ctrlProps/ctrlProp491.xml><?xml version="1.0" encoding="utf-8"?>
<formControlPr xmlns="http://schemas.microsoft.com/office/spreadsheetml/2009/9/main" objectType="CheckBox" fmlaLink="$BR$59" lockText="1" noThreeD="1"/>
</file>

<file path=xl/ctrlProps/ctrlProp492.xml><?xml version="1.0" encoding="utf-8"?>
<formControlPr xmlns="http://schemas.microsoft.com/office/spreadsheetml/2009/9/main" objectType="CheckBox" fmlaLink="$BR$60" lockText="1" noThreeD="1"/>
</file>

<file path=xl/ctrlProps/ctrlProp493.xml><?xml version="1.0" encoding="utf-8"?>
<formControlPr xmlns="http://schemas.microsoft.com/office/spreadsheetml/2009/9/main" objectType="CheckBox" fmlaLink="$BR$61" lockText="1" noThreeD="1"/>
</file>

<file path=xl/ctrlProps/ctrlProp494.xml><?xml version="1.0" encoding="utf-8"?>
<formControlPr xmlns="http://schemas.microsoft.com/office/spreadsheetml/2009/9/main" objectType="CheckBox" fmlaLink="$BR$62" lockText="1" noThreeD="1"/>
</file>

<file path=xl/ctrlProps/ctrlProp495.xml><?xml version="1.0" encoding="utf-8"?>
<formControlPr xmlns="http://schemas.microsoft.com/office/spreadsheetml/2009/9/main" objectType="CheckBox" fmlaLink="$BR$63" lockText="1" noThreeD="1"/>
</file>

<file path=xl/ctrlProps/ctrlProp496.xml><?xml version="1.0" encoding="utf-8"?>
<formControlPr xmlns="http://schemas.microsoft.com/office/spreadsheetml/2009/9/main" objectType="CheckBox" fmlaLink="$BR$64" lockText="1" noThreeD="1"/>
</file>

<file path=xl/ctrlProps/ctrlProp497.xml><?xml version="1.0" encoding="utf-8"?>
<formControlPr xmlns="http://schemas.microsoft.com/office/spreadsheetml/2009/9/main" objectType="CheckBox" fmlaLink="$BR$65" lockText="1" noThreeD="1"/>
</file>

<file path=xl/ctrlProps/ctrlProp498.xml><?xml version="1.0" encoding="utf-8"?>
<formControlPr xmlns="http://schemas.microsoft.com/office/spreadsheetml/2009/9/main" objectType="CheckBox" fmlaLink="$BR$66" lockText="1" noThreeD="1"/>
</file>

<file path=xl/ctrlProps/ctrlProp499.xml><?xml version="1.0" encoding="utf-8"?>
<formControlPr xmlns="http://schemas.microsoft.com/office/spreadsheetml/2009/9/main" objectType="CheckBox" fmlaLink="$BR$14" lockText="1" noThreeD="1"/>
</file>

<file path=xl/ctrlProps/ctrlProp500.xml><?xml version="1.0" encoding="utf-8"?>
<formControlPr xmlns="http://schemas.microsoft.com/office/spreadsheetml/2009/9/main" objectType="CheckBox" fmlaLink="$BR$15" lockText="1" noThreeD="1"/>
</file>

<file path=xl/ctrlProps/ctrlProp501.xml><?xml version="1.0" encoding="utf-8"?>
<formControlPr xmlns="http://schemas.microsoft.com/office/spreadsheetml/2009/9/main" objectType="CheckBox" fmlaLink="$BR$16" lockText="1" noThreeD="1"/>
</file>

<file path=xl/ctrlProps/ctrlProp502.xml><?xml version="1.0" encoding="utf-8"?>
<formControlPr xmlns="http://schemas.microsoft.com/office/spreadsheetml/2009/9/main" objectType="CheckBox" fmlaLink="$BR$19" lockText="1" noThreeD="1"/>
</file>

<file path=xl/ctrlProps/ctrlProp503.xml><?xml version="1.0" encoding="utf-8"?>
<formControlPr xmlns="http://schemas.microsoft.com/office/spreadsheetml/2009/9/main" objectType="CheckBox" fmlaLink="$BR$20" lockText="1" noThreeD="1"/>
</file>

<file path=xl/ctrlProps/ctrlProp504.xml><?xml version="1.0" encoding="utf-8"?>
<formControlPr xmlns="http://schemas.microsoft.com/office/spreadsheetml/2009/9/main" objectType="CheckBox" fmlaLink="$BR$21" lockText="1" noThreeD="1"/>
</file>

<file path=xl/ctrlProps/ctrlProp505.xml><?xml version="1.0" encoding="utf-8"?>
<formControlPr xmlns="http://schemas.microsoft.com/office/spreadsheetml/2009/9/main" objectType="CheckBox" fmlaLink="$BR$22" lockText="1" noThreeD="1"/>
</file>

<file path=xl/ctrlProps/ctrlProp506.xml><?xml version="1.0" encoding="utf-8"?>
<formControlPr xmlns="http://schemas.microsoft.com/office/spreadsheetml/2009/9/main" objectType="CheckBox" fmlaLink="$BR$24" lockText="1" noThreeD="1"/>
</file>

<file path=xl/ctrlProps/ctrlProp507.xml><?xml version="1.0" encoding="utf-8"?>
<formControlPr xmlns="http://schemas.microsoft.com/office/spreadsheetml/2009/9/main" objectType="CheckBox" fmlaLink="$BR$25" lockText="1" noThreeD="1"/>
</file>

<file path=xl/ctrlProps/ctrlProp508.xml><?xml version="1.0" encoding="utf-8"?>
<formControlPr xmlns="http://schemas.microsoft.com/office/spreadsheetml/2009/9/main" objectType="CheckBox" fmlaLink="$BR$26" lockText="1" noThreeD="1"/>
</file>

<file path=xl/ctrlProps/ctrlProp509.xml><?xml version="1.0" encoding="utf-8"?>
<formControlPr xmlns="http://schemas.microsoft.com/office/spreadsheetml/2009/9/main" objectType="CheckBox" fmlaLink="$BR$27" lockText="1" noThreeD="1"/>
</file>

<file path=xl/ctrlProps/ctrlProp510.xml><?xml version="1.0" encoding="utf-8"?>
<formControlPr xmlns="http://schemas.microsoft.com/office/spreadsheetml/2009/9/main" objectType="CheckBox" fmlaLink="$BR$28" lockText="1" noThreeD="1"/>
</file>

<file path=xl/ctrlProps/ctrlProp511.xml><?xml version="1.0" encoding="utf-8"?>
<formControlPr xmlns="http://schemas.microsoft.com/office/spreadsheetml/2009/9/main" objectType="CheckBox" fmlaLink="$BR$29" lockText="1" noThreeD="1"/>
</file>

<file path=xl/ctrlProps/ctrlProp512.xml><?xml version="1.0" encoding="utf-8"?>
<formControlPr xmlns="http://schemas.microsoft.com/office/spreadsheetml/2009/9/main" objectType="CheckBox" fmlaLink="$BR$30" lockText="1" noThreeD="1"/>
</file>

<file path=xl/ctrlProps/ctrlProp513.xml><?xml version="1.0" encoding="utf-8"?>
<formControlPr xmlns="http://schemas.microsoft.com/office/spreadsheetml/2009/9/main" objectType="CheckBox" fmlaLink="$BR$31" lockText="1" noThreeD="1"/>
</file>

<file path=xl/ctrlProps/ctrlProp514.xml><?xml version="1.0" encoding="utf-8"?>
<formControlPr xmlns="http://schemas.microsoft.com/office/spreadsheetml/2009/9/main" objectType="CheckBox" fmlaLink="$BR$32" lockText="1" noThreeD="1"/>
</file>

<file path=xl/ctrlProps/ctrlProp515.xml><?xml version="1.0" encoding="utf-8"?>
<formControlPr xmlns="http://schemas.microsoft.com/office/spreadsheetml/2009/9/main" objectType="CheckBox" fmlaLink="$BR$33" lockText="1" noThreeD="1"/>
</file>

<file path=xl/ctrlProps/ctrlProp516.xml><?xml version="1.0" encoding="utf-8"?>
<formControlPr xmlns="http://schemas.microsoft.com/office/spreadsheetml/2009/9/main" objectType="CheckBox" fmlaLink="$BR$34" lockText="1" noThreeD="1"/>
</file>

<file path=xl/ctrlProps/ctrlProp517.xml><?xml version="1.0" encoding="utf-8"?>
<formControlPr xmlns="http://schemas.microsoft.com/office/spreadsheetml/2009/9/main" objectType="CheckBox" fmlaLink="$BR$35" lockText="1" noThreeD="1"/>
</file>

<file path=xl/ctrlProps/ctrlProp518.xml><?xml version="1.0" encoding="utf-8"?>
<formControlPr xmlns="http://schemas.microsoft.com/office/spreadsheetml/2009/9/main" objectType="CheckBox" fmlaLink="$BR$36" lockText="1" noThreeD="1"/>
</file>

<file path=xl/ctrlProps/ctrlProp519.xml><?xml version="1.0" encoding="utf-8"?>
<formControlPr xmlns="http://schemas.microsoft.com/office/spreadsheetml/2009/9/main" objectType="CheckBox" fmlaLink="$BR$37" lockText="1" noThreeD="1"/>
</file>

<file path=xl/ctrlProps/ctrlProp520.xml><?xml version="1.0" encoding="utf-8"?>
<formControlPr xmlns="http://schemas.microsoft.com/office/spreadsheetml/2009/9/main" objectType="CheckBox" fmlaLink="$BR$38" lockText="1" noThreeD="1"/>
</file>

<file path=xl/ctrlProps/ctrlProp521.xml><?xml version="1.0" encoding="utf-8"?>
<formControlPr xmlns="http://schemas.microsoft.com/office/spreadsheetml/2009/9/main" objectType="CheckBox" fmlaLink="$BR$39" lockText="1" noThreeD="1"/>
</file>

<file path=xl/ctrlProps/ctrlProp522.xml><?xml version="1.0" encoding="utf-8"?>
<formControlPr xmlns="http://schemas.microsoft.com/office/spreadsheetml/2009/9/main" objectType="CheckBox" fmlaLink="$BR$40" lockText="1" noThreeD="1"/>
</file>

<file path=xl/ctrlProps/ctrlProp523.xml><?xml version="1.0" encoding="utf-8"?>
<formControlPr xmlns="http://schemas.microsoft.com/office/spreadsheetml/2009/9/main" objectType="CheckBox" fmlaLink="$BR$41" lockText="1" noThreeD="1"/>
</file>

<file path=xl/ctrlProps/ctrlProp524.xml><?xml version="1.0" encoding="utf-8"?>
<formControlPr xmlns="http://schemas.microsoft.com/office/spreadsheetml/2009/9/main" objectType="CheckBox" fmlaLink="$BR$42" lockText="1" noThreeD="1"/>
</file>

<file path=xl/ctrlProps/ctrlProp525.xml><?xml version="1.0" encoding="utf-8"?>
<formControlPr xmlns="http://schemas.microsoft.com/office/spreadsheetml/2009/9/main" objectType="CheckBox" fmlaLink="$BR$43" lockText="1" noThreeD="1"/>
</file>

<file path=xl/ctrlProps/ctrlProp526.xml><?xml version="1.0" encoding="utf-8"?>
<formControlPr xmlns="http://schemas.microsoft.com/office/spreadsheetml/2009/9/main" objectType="CheckBox" fmlaLink="$BR$44" lockText="1" noThreeD="1"/>
</file>

<file path=xl/ctrlProps/ctrlProp527.xml><?xml version="1.0" encoding="utf-8"?>
<formControlPr xmlns="http://schemas.microsoft.com/office/spreadsheetml/2009/9/main" objectType="CheckBox" fmlaLink="$BR$45" lockText="1" noThreeD="1"/>
</file>

<file path=xl/ctrlProps/ctrlProp528.xml><?xml version="1.0" encoding="utf-8"?>
<formControlPr xmlns="http://schemas.microsoft.com/office/spreadsheetml/2009/9/main" objectType="CheckBox" fmlaLink="$BR$46" lockText="1" noThreeD="1"/>
</file>

<file path=xl/ctrlProps/ctrlProp529.xml><?xml version="1.0" encoding="utf-8"?>
<formControlPr xmlns="http://schemas.microsoft.com/office/spreadsheetml/2009/9/main" objectType="CheckBox" fmlaLink="$BR$47" lockText="1" noThreeD="1"/>
</file>

<file path=xl/ctrlProps/ctrlProp530.xml><?xml version="1.0" encoding="utf-8"?>
<formControlPr xmlns="http://schemas.microsoft.com/office/spreadsheetml/2009/9/main" objectType="CheckBox" fmlaLink="$BR$48" lockText="1" noThreeD="1"/>
</file>

<file path=xl/ctrlProps/ctrlProp531.xml><?xml version="1.0" encoding="utf-8"?>
<formControlPr xmlns="http://schemas.microsoft.com/office/spreadsheetml/2009/9/main" objectType="CheckBox" fmlaLink="$BR$49" lockText="1" noThreeD="1"/>
</file>

<file path=xl/ctrlProps/ctrlProp532.xml><?xml version="1.0" encoding="utf-8"?>
<formControlPr xmlns="http://schemas.microsoft.com/office/spreadsheetml/2009/9/main" objectType="CheckBox" fmlaLink="$BR$50" lockText="1" noThreeD="1"/>
</file>

<file path=xl/ctrlProps/ctrlProp533.xml><?xml version="1.0" encoding="utf-8"?>
<formControlPr xmlns="http://schemas.microsoft.com/office/spreadsheetml/2009/9/main" objectType="CheckBox" fmlaLink="$BR$51" lockText="1" noThreeD="1"/>
</file>

<file path=xl/ctrlProps/ctrlProp534.xml><?xml version="1.0" encoding="utf-8"?>
<formControlPr xmlns="http://schemas.microsoft.com/office/spreadsheetml/2009/9/main" objectType="CheckBox" fmlaLink="$BR$52" lockText="1" noThreeD="1"/>
</file>

<file path=xl/ctrlProps/ctrlProp535.xml><?xml version="1.0" encoding="utf-8"?>
<formControlPr xmlns="http://schemas.microsoft.com/office/spreadsheetml/2009/9/main" objectType="CheckBox" fmlaLink="$BR$53" lockText="1" noThreeD="1"/>
</file>

<file path=xl/ctrlProps/ctrlProp536.xml><?xml version="1.0" encoding="utf-8"?>
<formControlPr xmlns="http://schemas.microsoft.com/office/spreadsheetml/2009/9/main" objectType="CheckBox" fmlaLink="$BR$54" lockText="1" noThreeD="1"/>
</file>

<file path=xl/ctrlProps/ctrlProp537.xml><?xml version="1.0" encoding="utf-8"?>
<formControlPr xmlns="http://schemas.microsoft.com/office/spreadsheetml/2009/9/main" objectType="CheckBox" fmlaLink="$BR$55" lockText="1" noThreeD="1"/>
</file>

<file path=xl/ctrlProps/ctrlProp538.xml><?xml version="1.0" encoding="utf-8"?>
<formControlPr xmlns="http://schemas.microsoft.com/office/spreadsheetml/2009/9/main" objectType="CheckBox" fmlaLink="$BR$56" lockText="1" noThreeD="1"/>
</file>

<file path=xl/ctrlProps/ctrlProp539.xml><?xml version="1.0" encoding="utf-8"?>
<formControlPr xmlns="http://schemas.microsoft.com/office/spreadsheetml/2009/9/main" objectType="CheckBox" fmlaLink="$BR$57" lockText="1" noThreeD="1"/>
</file>

<file path=xl/ctrlProps/ctrlProp540.xml><?xml version="1.0" encoding="utf-8"?>
<formControlPr xmlns="http://schemas.microsoft.com/office/spreadsheetml/2009/9/main" objectType="CheckBox" fmlaLink="$BR$58" lockText="1" noThreeD="1"/>
</file>

<file path=xl/ctrlProps/ctrlProp541.xml><?xml version="1.0" encoding="utf-8"?>
<formControlPr xmlns="http://schemas.microsoft.com/office/spreadsheetml/2009/9/main" objectType="CheckBox" fmlaLink="$BR$59" lockText="1" noThreeD="1"/>
</file>

<file path=xl/ctrlProps/ctrlProp542.xml><?xml version="1.0" encoding="utf-8"?>
<formControlPr xmlns="http://schemas.microsoft.com/office/spreadsheetml/2009/9/main" objectType="CheckBox" fmlaLink="$BR$60" lockText="1" noThreeD="1"/>
</file>

<file path=xl/ctrlProps/ctrlProp543.xml><?xml version="1.0" encoding="utf-8"?>
<formControlPr xmlns="http://schemas.microsoft.com/office/spreadsheetml/2009/9/main" objectType="CheckBox" fmlaLink="$BR$61" lockText="1" noThreeD="1"/>
</file>

<file path=xl/ctrlProps/ctrlProp544.xml><?xml version="1.0" encoding="utf-8"?>
<formControlPr xmlns="http://schemas.microsoft.com/office/spreadsheetml/2009/9/main" objectType="CheckBox" fmlaLink="$BR$62" lockText="1" noThreeD="1"/>
</file>

<file path=xl/ctrlProps/ctrlProp545.xml><?xml version="1.0" encoding="utf-8"?>
<formControlPr xmlns="http://schemas.microsoft.com/office/spreadsheetml/2009/9/main" objectType="CheckBox" fmlaLink="$BR$63" lockText="1" noThreeD="1"/>
</file>

<file path=xl/ctrlProps/ctrlProp546.xml><?xml version="1.0" encoding="utf-8"?>
<formControlPr xmlns="http://schemas.microsoft.com/office/spreadsheetml/2009/9/main" objectType="CheckBox" fmlaLink="$BR$64" lockText="1" noThreeD="1"/>
</file>

<file path=xl/ctrlProps/ctrlProp547.xml><?xml version="1.0" encoding="utf-8"?>
<formControlPr xmlns="http://schemas.microsoft.com/office/spreadsheetml/2009/9/main" objectType="CheckBox" fmlaLink="$BR$65" lockText="1" noThreeD="1"/>
</file>

<file path=xl/ctrlProps/ctrlProp548.xml><?xml version="1.0" encoding="utf-8"?>
<formControlPr xmlns="http://schemas.microsoft.com/office/spreadsheetml/2009/9/main" objectType="CheckBox" fmlaLink="$BR$66" lockText="1" noThreeD="1"/>
</file>

<file path=xl/ctrlProps/ctrlProp549.xml><?xml version="1.0" encoding="utf-8"?>
<formControlPr xmlns="http://schemas.microsoft.com/office/spreadsheetml/2009/9/main" objectType="CheckBox" fmlaLink="$BR$15" lockText="1" noThreeD="1"/>
</file>

<file path=xl/ctrlProps/ctrlProp550.xml><?xml version="1.0" encoding="utf-8"?>
<formControlPr xmlns="http://schemas.microsoft.com/office/spreadsheetml/2009/9/main" objectType="CheckBox" fmlaLink="$BR$16" lockText="1" noThreeD="1"/>
</file>

<file path=xl/ctrlProps/ctrlProp551.xml><?xml version="1.0" encoding="utf-8"?>
<formControlPr xmlns="http://schemas.microsoft.com/office/spreadsheetml/2009/9/main" objectType="CheckBox" fmlaLink="$BR$19" lockText="1" noThreeD="1"/>
</file>

<file path=xl/ctrlProps/ctrlProp552.xml><?xml version="1.0" encoding="utf-8"?>
<formControlPr xmlns="http://schemas.microsoft.com/office/spreadsheetml/2009/9/main" objectType="CheckBox" fmlaLink="$BR$20" lockText="1" noThreeD="1"/>
</file>

<file path=xl/ctrlProps/ctrlProp553.xml><?xml version="1.0" encoding="utf-8"?>
<formControlPr xmlns="http://schemas.microsoft.com/office/spreadsheetml/2009/9/main" objectType="CheckBox" fmlaLink="$BR$21" lockText="1" noThreeD="1"/>
</file>

<file path=xl/ctrlProps/ctrlProp554.xml><?xml version="1.0" encoding="utf-8"?>
<formControlPr xmlns="http://schemas.microsoft.com/office/spreadsheetml/2009/9/main" objectType="CheckBox" fmlaLink="$BR$22" lockText="1" noThreeD="1"/>
</file>

<file path=xl/ctrlProps/ctrlProp555.xml><?xml version="1.0" encoding="utf-8"?>
<formControlPr xmlns="http://schemas.microsoft.com/office/spreadsheetml/2009/9/main" objectType="CheckBox" fmlaLink="$BR$24" lockText="1" noThreeD="1"/>
</file>

<file path=xl/ctrlProps/ctrlProp556.xml><?xml version="1.0" encoding="utf-8"?>
<formControlPr xmlns="http://schemas.microsoft.com/office/spreadsheetml/2009/9/main" objectType="CheckBox" fmlaLink="$BR$25" lockText="1" noThreeD="1"/>
</file>

<file path=xl/ctrlProps/ctrlProp557.xml><?xml version="1.0" encoding="utf-8"?>
<formControlPr xmlns="http://schemas.microsoft.com/office/spreadsheetml/2009/9/main" objectType="CheckBox" fmlaLink="$BR$26" lockText="1" noThreeD="1"/>
</file>

<file path=xl/ctrlProps/ctrlProp558.xml><?xml version="1.0" encoding="utf-8"?>
<formControlPr xmlns="http://schemas.microsoft.com/office/spreadsheetml/2009/9/main" objectType="CheckBox" fmlaLink="$BR$27" lockText="1" noThreeD="1"/>
</file>

<file path=xl/ctrlProps/ctrlProp559.xml><?xml version="1.0" encoding="utf-8"?>
<formControlPr xmlns="http://schemas.microsoft.com/office/spreadsheetml/2009/9/main" objectType="CheckBox" fmlaLink="$BR$28" lockText="1" noThreeD="1"/>
</file>

<file path=xl/ctrlProps/ctrlProp560.xml><?xml version="1.0" encoding="utf-8"?>
<formControlPr xmlns="http://schemas.microsoft.com/office/spreadsheetml/2009/9/main" objectType="CheckBox" fmlaLink="$BR$29" lockText="1" noThreeD="1"/>
</file>

<file path=xl/ctrlProps/ctrlProp561.xml><?xml version="1.0" encoding="utf-8"?>
<formControlPr xmlns="http://schemas.microsoft.com/office/spreadsheetml/2009/9/main" objectType="CheckBox" fmlaLink="$BR$30" lockText="1" noThreeD="1"/>
</file>

<file path=xl/ctrlProps/ctrlProp562.xml><?xml version="1.0" encoding="utf-8"?>
<formControlPr xmlns="http://schemas.microsoft.com/office/spreadsheetml/2009/9/main" objectType="CheckBox" fmlaLink="$BR$31" lockText="1" noThreeD="1"/>
</file>

<file path=xl/ctrlProps/ctrlProp563.xml><?xml version="1.0" encoding="utf-8"?>
<formControlPr xmlns="http://schemas.microsoft.com/office/spreadsheetml/2009/9/main" objectType="CheckBox" fmlaLink="$BR$32" lockText="1" noThreeD="1"/>
</file>

<file path=xl/ctrlProps/ctrlProp564.xml><?xml version="1.0" encoding="utf-8"?>
<formControlPr xmlns="http://schemas.microsoft.com/office/spreadsheetml/2009/9/main" objectType="CheckBox" fmlaLink="$BR$33" lockText="1" noThreeD="1"/>
</file>

<file path=xl/ctrlProps/ctrlProp565.xml><?xml version="1.0" encoding="utf-8"?>
<formControlPr xmlns="http://schemas.microsoft.com/office/spreadsheetml/2009/9/main" objectType="CheckBox" fmlaLink="$BR$34" lockText="1" noThreeD="1"/>
</file>

<file path=xl/ctrlProps/ctrlProp566.xml><?xml version="1.0" encoding="utf-8"?>
<formControlPr xmlns="http://schemas.microsoft.com/office/spreadsheetml/2009/9/main" objectType="CheckBox" fmlaLink="$BR$35" lockText="1" noThreeD="1"/>
</file>

<file path=xl/ctrlProps/ctrlProp567.xml><?xml version="1.0" encoding="utf-8"?>
<formControlPr xmlns="http://schemas.microsoft.com/office/spreadsheetml/2009/9/main" objectType="CheckBox" fmlaLink="$BR$36" lockText="1" noThreeD="1"/>
</file>

<file path=xl/ctrlProps/ctrlProp568.xml><?xml version="1.0" encoding="utf-8"?>
<formControlPr xmlns="http://schemas.microsoft.com/office/spreadsheetml/2009/9/main" objectType="CheckBox" fmlaLink="$BR$37" lockText="1" noThreeD="1"/>
</file>

<file path=xl/ctrlProps/ctrlProp569.xml><?xml version="1.0" encoding="utf-8"?>
<formControlPr xmlns="http://schemas.microsoft.com/office/spreadsheetml/2009/9/main" objectType="CheckBox" fmlaLink="$BR$38" lockText="1" noThreeD="1"/>
</file>

<file path=xl/ctrlProps/ctrlProp570.xml><?xml version="1.0" encoding="utf-8"?>
<formControlPr xmlns="http://schemas.microsoft.com/office/spreadsheetml/2009/9/main" objectType="CheckBox" fmlaLink="$BR$39" lockText="1" noThreeD="1"/>
</file>

<file path=xl/ctrlProps/ctrlProp571.xml><?xml version="1.0" encoding="utf-8"?>
<formControlPr xmlns="http://schemas.microsoft.com/office/spreadsheetml/2009/9/main" objectType="CheckBox" fmlaLink="$BR$40" lockText="1" noThreeD="1"/>
</file>

<file path=xl/ctrlProps/ctrlProp572.xml><?xml version="1.0" encoding="utf-8"?>
<formControlPr xmlns="http://schemas.microsoft.com/office/spreadsheetml/2009/9/main" objectType="CheckBox" fmlaLink="$BR$41" lockText="1" noThreeD="1"/>
</file>

<file path=xl/ctrlProps/ctrlProp573.xml><?xml version="1.0" encoding="utf-8"?>
<formControlPr xmlns="http://schemas.microsoft.com/office/spreadsheetml/2009/9/main" objectType="CheckBox" fmlaLink="$BR$42" lockText="1" noThreeD="1"/>
</file>

<file path=xl/ctrlProps/ctrlProp574.xml><?xml version="1.0" encoding="utf-8"?>
<formControlPr xmlns="http://schemas.microsoft.com/office/spreadsheetml/2009/9/main" objectType="CheckBox" fmlaLink="$BR$43" lockText="1" noThreeD="1"/>
</file>

<file path=xl/ctrlProps/ctrlProp575.xml><?xml version="1.0" encoding="utf-8"?>
<formControlPr xmlns="http://schemas.microsoft.com/office/spreadsheetml/2009/9/main" objectType="CheckBox" fmlaLink="$BR$44" lockText="1" noThreeD="1"/>
</file>

<file path=xl/ctrlProps/ctrlProp576.xml><?xml version="1.0" encoding="utf-8"?>
<formControlPr xmlns="http://schemas.microsoft.com/office/spreadsheetml/2009/9/main" objectType="CheckBox" fmlaLink="$BR$45" lockText="1" noThreeD="1"/>
</file>

<file path=xl/ctrlProps/ctrlProp577.xml><?xml version="1.0" encoding="utf-8"?>
<formControlPr xmlns="http://schemas.microsoft.com/office/spreadsheetml/2009/9/main" objectType="CheckBox" fmlaLink="$BR$46" lockText="1" noThreeD="1"/>
</file>

<file path=xl/ctrlProps/ctrlProp578.xml><?xml version="1.0" encoding="utf-8"?>
<formControlPr xmlns="http://schemas.microsoft.com/office/spreadsheetml/2009/9/main" objectType="CheckBox" fmlaLink="$BR$47" lockText="1" noThreeD="1"/>
</file>

<file path=xl/ctrlProps/ctrlProp579.xml><?xml version="1.0" encoding="utf-8"?>
<formControlPr xmlns="http://schemas.microsoft.com/office/spreadsheetml/2009/9/main" objectType="CheckBox" fmlaLink="$BR$48" lockText="1" noThreeD="1"/>
</file>

<file path=xl/ctrlProps/ctrlProp580.xml><?xml version="1.0" encoding="utf-8"?>
<formControlPr xmlns="http://schemas.microsoft.com/office/spreadsheetml/2009/9/main" objectType="CheckBox" fmlaLink="$BR$49" lockText="1" noThreeD="1"/>
</file>

<file path=xl/ctrlProps/ctrlProp581.xml><?xml version="1.0" encoding="utf-8"?>
<formControlPr xmlns="http://schemas.microsoft.com/office/spreadsheetml/2009/9/main" objectType="CheckBox" fmlaLink="$BR$50" lockText="1" noThreeD="1"/>
</file>

<file path=xl/ctrlProps/ctrlProp582.xml><?xml version="1.0" encoding="utf-8"?>
<formControlPr xmlns="http://schemas.microsoft.com/office/spreadsheetml/2009/9/main" objectType="CheckBox" fmlaLink="$BR$51" lockText="1" noThreeD="1"/>
</file>

<file path=xl/ctrlProps/ctrlProp583.xml><?xml version="1.0" encoding="utf-8"?>
<formControlPr xmlns="http://schemas.microsoft.com/office/spreadsheetml/2009/9/main" objectType="CheckBox" fmlaLink="$BR$52" lockText="1" noThreeD="1"/>
</file>

<file path=xl/ctrlProps/ctrlProp584.xml><?xml version="1.0" encoding="utf-8"?>
<formControlPr xmlns="http://schemas.microsoft.com/office/spreadsheetml/2009/9/main" objectType="CheckBox" fmlaLink="$BR$53" lockText="1" noThreeD="1"/>
</file>

<file path=xl/ctrlProps/ctrlProp585.xml><?xml version="1.0" encoding="utf-8"?>
<formControlPr xmlns="http://schemas.microsoft.com/office/spreadsheetml/2009/9/main" objectType="CheckBox" fmlaLink="$BR$54" lockText="1" noThreeD="1"/>
</file>

<file path=xl/ctrlProps/ctrlProp586.xml><?xml version="1.0" encoding="utf-8"?>
<formControlPr xmlns="http://schemas.microsoft.com/office/spreadsheetml/2009/9/main" objectType="CheckBox" fmlaLink="$BR$55" lockText="1" noThreeD="1"/>
</file>

<file path=xl/ctrlProps/ctrlProp587.xml><?xml version="1.0" encoding="utf-8"?>
<formControlPr xmlns="http://schemas.microsoft.com/office/spreadsheetml/2009/9/main" objectType="CheckBox" fmlaLink="$BR$56" lockText="1" noThreeD="1"/>
</file>

<file path=xl/ctrlProps/ctrlProp588.xml><?xml version="1.0" encoding="utf-8"?>
<formControlPr xmlns="http://schemas.microsoft.com/office/spreadsheetml/2009/9/main" objectType="CheckBox" fmlaLink="$BR$57" lockText="1" noThreeD="1"/>
</file>

<file path=xl/ctrlProps/ctrlProp589.xml><?xml version="1.0" encoding="utf-8"?>
<formControlPr xmlns="http://schemas.microsoft.com/office/spreadsheetml/2009/9/main" objectType="CheckBox" fmlaLink="$BR$58" lockText="1" noThreeD="1"/>
</file>

<file path=xl/ctrlProps/ctrlProp590.xml><?xml version="1.0" encoding="utf-8"?>
<formControlPr xmlns="http://schemas.microsoft.com/office/spreadsheetml/2009/9/main" objectType="CheckBox" fmlaLink="$BR$59" lockText="1" noThreeD="1"/>
</file>

<file path=xl/ctrlProps/ctrlProp591.xml><?xml version="1.0" encoding="utf-8"?>
<formControlPr xmlns="http://schemas.microsoft.com/office/spreadsheetml/2009/9/main" objectType="CheckBox" fmlaLink="$BR$60" lockText="1" noThreeD="1"/>
</file>

<file path=xl/ctrlProps/ctrlProp592.xml><?xml version="1.0" encoding="utf-8"?>
<formControlPr xmlns="http://schemas.microsoft.com/office/spreadsheetml/2009/9/main" objectType="CheckBox" fmlaLink="$BR$61" lockText="1" noThreeD="1"/>
</file>

<file path=xl/ctrlProps/ctrlProp593.xml><?xml version="1.0" encoding="utf-8"?>
<formControlPr xmlns="http://schemas.microsoft.com/office/spreadsheetml/2009/9/main" objectType="CheckBox" fmlaLink="$BR$62" lockText="1" noThreeD="1"/>
</file>

<file path=xl/ctrlProps/ctrlProp594.xml><?xml version="1.0" encoding="utf-8"?>
<formControlPr xmlns="http://schemas.microsoft.com/office/spreadsheetml/2009/9/main" objectType="CheckBox" fmlaLink="$BR$63" lockText="1" noThreeD="1"/>
</file>

<file path=xl/ctrlProps/ctrlProp595.xml><?xml version="1.0" encoding="utf-8"?>
<formControlPr xmlns="http://schemas.microsoft.com/office/spreadsheetml/2009/9/main" objectType="CheckBox" fmlaLink="$BR$64" lockText="1" noThreeD="1"/>
</file>

<file path=xl/ctrlProps/ctrlProp596.xml><?xml version="1.0" encoding="utf-8"?>
<formControlPr xmlns="http://schemas.microsoft.com/office/spreadsheetml/2009/9/main" objectType="CheckBox" fmlaLink="$BR$65" lockText="1" noThreeD="1"/>
</file>

<file path=xl/ctrlProps/ctrlProp597.xml><?xml version="1.0" encoding="utf-8"?>
<formControlPr xmlns="http://schemas.microsoft.com/office/spreadsheetml/2009/9/main" objectType="CheckBox" fmlaLink="$BR$66" lockText="1" noThreeD="1"/>
</file>

<file path=xl/ctrlProps/ctrlProp598.xml><?xml version="1.0" encoding="utf-8"?>
<formControlPr xmlns="http://schemas.microsoft.com/office/spreadsheetml/2009/9/main" objectType="Scroll" dx="16" fmlaLink="_SD" horiz="1" max="380" page="30" val="0"/>
</file>

<file path=xl/ctrlProps/ctrlProp599.xml><?xml version="1.0" encoding="utf-8"?>
<formControlPr xmlns="http://schemas.microsoft.com/office/spreadsheetml/2009/9/main" objectType="CheckBox" fmlaLink="$BR$14" lockText="1" noThreeD="1"/>
</file>

<file path=xl/ctrlProps/ctrlProp600.xml><?xml version="1.0" encoding="utf-8"?>
<formControlPr xmlns="http://schemas.microsoft.com/office/spreadsheetml/2009/9/main" objectType="CheckBox" fmlaLink="$BR$15" lockText="1" noThreeD="1"/>
</file>

<file path=xl/ctrlProps/ctrlProp601.xml><?xml version="1.0" encoding="utf-8"?>
<formControlPr xmlns="http://schemas.microsoft.com/office/spreadsheetml/2009/9/main" objectType="CheckBox" fmlaLink="$BR$16" lockText="1" noThreeD="1"/>
</file>

<file path=xl/ctrlProps/ctrlProp602.xml><?xml version="1.0" encoding="utf-8"?>
<formControlPr xmlns="http://schemas.microsoft.com/office/spreadsheetml/2009/9/main" objectType="CheckBox" fmlaLink="$BR$19" lockText="1" noThreeD="1"/>
</file>

<file path=xl/ctrlProps/ctrlProp603.xml><?xml version="1.0" encoding="utf-8"?>
<formControlPr xmlns="http://schemas.microsoft.com/office/spreadsheetml/2009/9/main" objectType="CheckBox" fmlaLink="$BR$20" lockText="1" noThreeD="1"/>
</file>

<file path=xl/ctrlProps/ctrlProp604.xml><?xml version="1.0" encoding="utf-8"?>
<formControlPr xmlns="http://schemas.microsoft.com/office/spreadsheetml/2009/9/main" objectType="CheckBox" fmlaLink="$BR$21" lockText="1" noThreeD="1"/>
</file>

<file path=xl/ctrlProps/ctrlProp605.xml><?xml version="1.0" encoding="utf-8"?>
<formControlPr xmlns="http://schemas.microsoft.com/office/spreadsheetml/2009/9/main" objectType="CheckBox" fmlaLink="$BR$22" lockText="1" noThreeD="1"/>
</file>

<file path=xl/ctrlProps/ctrlProp606.xml><?xml version="1.0" encoding="utf-8"?>
<formControlPr xmlns="http://schemas.microsoft.com/office/spreadsheetml/2009/9/main" objectType="CheckBox" fmlaLink="$BR$24" lockText="1" noThreeD="1"/>
</file>

<file path=xl/ctrlProps/ctrlProp607.xml><?xml version="1.0" encoding="utf-8"?>
<formControlPr xmlns="http://schemas.microsoft.com/office/spreadsheetml/2009/9/main" objectType="CheckBox" fmlaLink="$BR$25" lockText="1" noThreeD="1"/>
</file>

<file path=xl/ctrlProps/ctrlProp608.xml><?xml version="1.0" encoding="utf-8"?>
<formControlPr xmlns="http://schemas.microsoft.com/office/spreadsheetml/2009/9/main" objectType="CheckBox" fmlaLink="$BR$26" lockText="1" noThreeD="1"/>
</file>

<file path=xl/ctrlProps/ctrlProp609.xml><?xml version="1.0" encoding="utf-8"?>
<formControlPr xmlns="http://schemas.microsoft.com/office/spreadsheetml/2009/9/main" objectType="CheckBox" fmlaLink="$BR$27" lockText="1" noThreeD="1"/>
</file>

<file path=xl/ctrlProps/ctrlProp610.xml><?xml version="1.0" encoding="utf-8"?>
<formControlPr xmlns="http://schemas.microsoft.com/office/spreadsheetml/2009/9/main" objectType="CheckBox" fmlaLink="$BR$28" lockText="1" noThreeD="1"/>
</file>

<file path=xl/ctrlProps/ctrlProp611.xml><?xml version="1.0" encoding="utf-8"?>
<formControlPr xmlns="http://schemas.microsoft.com/office/spreadsheetml/2009/9/main" objectType="CheckBox" fmlaLink="$BR$29" lockText="1" noThreeD="1"/>
</file>

<file path=xl/ctrlProps/ctrlProp612.xml><?xml version="1.0" encoding="utf-8"?>
<formControlPr xmlns="http://schemas.microsoft.com/office/spreadsheetml/2009/9/main" objectType="CheckBox" fmlaLink="$BR$30" lockText="1" noThreeD="1"/>
</file>

<file path=xl/ctrlProps/ctrlProp613.xml><?xml version="1.0" encoding="utf-8"?>
<formControlPr xmlns="http://schemas.microsoft.com/office/spreadsheetml/2009/9/main" objectType="CheckBox" fmlaLink="$BR$31" lockText="1" noThreeD="1"/>
</file>

<file path=xl/ctrlProps/ctrlProp614.xml><?xml version="1.0" encoding="utf-8"?>
<formControlPr xmlns="http://schemas.microsoft.com/office/spreadsheetml/2009/9/main" objectType="CheckBox" fmlaLink="$BR$32" lockText="1" noThreeD="1"/>
</file>

<file path=xl/ctrlProps/ctrlProp615.xml><?xml version="1.0" encoding="utf-8"?>
<formControlPr xmlns="http://schemas.microsoft.com/office/spreadsheetml/2009/9/main" objectType="CheckBox" fmlaLink="$BR$33" lockText="1" noThreeD="1"/>
</file>

<file path=xl/ctrlProps/ctrlProp616.xml><?xml version="1.0" encoding="utf-8"?>
<formControlPr xmlns="http://schemas.microsoft.com/office/spreadsheetml/2009/9/main" objectType="CheckBox" fmlaLink="$BR$34" lockText="1" noThreeD="1"/>
</file>

<file path=xl/ctrlProps/ctrlProp617.xml><?xml version="1.0" encoding="utf-8"?>
<formControlPr xmlns="http://schemas.microsoft.com/office/spreadsheetml/2009/9/main" objectType="CheckBox" fmlaLink="$BR$35" lockText="1" noThreeD="1"/>
</file>

<file path=xl/ctrlProps/ctrlProp618.xml><?xml version="1.0" encoding="utf-8"?>
<formControlPr xmlns="http://schemas.microsoft.com/office/spreadsheetml/2009/9/main" objectType="CheckBox" fmlaLink="$BR$36" lockText="1" noThreeD="1"/>
</file>

<file path=xl/ctrlProps/ctrlProp619.xml><?xml version="1.0" encoding="utf-8"?>
<formControlPr xmlns="http://schemas.microsoft.com/office/spreadsheetml/2009/9/main" objectType="CheckBox" fmlaLink="$BR$37" lockText="1" noThreeD="1"/>
</file>

<file path=xl/ctrlProps/ctrlProp620.xml><?xml version="1.0" encoding="utf-8"?>
<formControlPr xmlns="http://schemas.microsoft.com/office/spreadsheetml/2009/9/main" objectType="CheckBox" fmlaLink="$BR$38" lockText="1" noThreeD="1"/>
</file>

<file path=xl/ctrlProps/ctrlProp621.xml><?xml version="1.0" encoding="utf-8"?>
<formControlPr xmlns="http://schemas.microsoft.com/office/spreadsheetml/2009/9/main" objectType="CheckBox" fmlaLink="$BR$39" lockText="1" noThreeD="1"/>
</file>

<file path=xl/ctrlProps/ctrlProp622.xml><?xml version="1.0" encoding="utf-8"?>
<formControlPr xmlns="http://schemas.microsoft.com/office/spreadsheetml/2009/9/main" objectType="CheckBox" fmlaLink="$BR$40" lockText="1" noThreeD="1"/>
</file>

<file path=xl/ctrlProps/ctrlProp623.xml><?xml version="1.0" encoding="utf-8"?>
<formControlPr xmlns="http://schemas.microsoft.com/office/spreadsheetml/2009/9/main" objectType="CheckBox" fmlaLink="$BR$41" lockText="1" noThreeD="1"/>
</file>

<file path=xl/ctrlProps/ctrlProp624.xml><?xml version="1.0" encoding="utf-8"?>
<formControlPr xmlns="http://schemas.microsoft.com/office/spreadsheetml/2009/9/main" objectType="CheckBox" fmlaLink="$BR$42" lockText="1" noThreeD="1"/>
</file>

<file path=xl/ctrlProps/ctrlProp625.xml><?xml version="1.0" encoding="utf-8"?>
<formControlPr xmlns="http://schemas.microsoft.com/office/spreadsheetml/2009/9/main" objectType="CheckBox" fmlaLink="$BR$43" lockText="1" noThreeD="1"/>
</file>

<file path=xl/ctrlProps/ctrlProp626.xml><?xml version="1.0" encoding="utf-8"?>
<formControlPr xmlns="http://schemas.microsoft.com/office/spreadsheetml/2009/9/main" objectType="CheckBox" fmlaLink="$BR$44" lockText="1" noThreeD="1"/>
</file>

<file path=xl/ctrlProps/ctrlProp627.xml><?xml version="1.0" encoding="utf-8"?>
<formControlPr xmlns="http://schemas.microsoft.com/office/spreadsheetml/2009/9/main" objectType="CheckBox" fmlaLink="$BR$45" lockText="1" noThreeD="1"/>
</file>

<file path=xl/ctrlProps/ctrlProp628.xml><?xml version="1.0" encoding="utf-8"?>
<formControlPr xmlns="http://schemas.microsoft.com/office/spreadsheetml/2009/9/main" objectType="CheckBox" fmlaLink="$BR$46" lockText="1" noThreeD="1"/>
</file>

<file path=xl/ctrlProps/ctrlProp629.xml><?xml version="1.0" encoding="utf-8"?>
<formControlPr xmlns="http://schemas.microsoft.com/office/spreadsheetml/2009/9/main" objectType="CheckBox" fmlaLink="$BR$47" lockText="1" noThreeD="1"/>
</file>

<file path=xl/ctrlProps/ctrlProp630.xml><?xml version="1.0" encoding="utf-8"?>
<formControlPr xmlns="http://schemas.microsoft.com/office/spreadsheetml/2009/9/main" objectType="CheckBox" fmlaLink="$BR$48" lockText="1" noThreeD="1"/>
</file>

<file path=xl/ctrlProps/ctrlProp631.xml><?xml version="1.0" encoding="utf-8"?>
<formControlPr xmlns="http://schemas.microsoft.com/office/spreadsheetml/2009/9/main" objectType="CheckBox" fmlaLink="$BR$49" lockText="1" noThreeD="1"/>
</file>

<file path=xl/ctrlProps/ctrlProp632.xml><?xml version="1.0" encoding="utf-8"?>
<formControlPr xmlns="http://schemas.microsoft.com/office/spreadsheetml/2009/9/main" objectType="CheckBox" fmlaLink="$BR$50" lockText="1" noThreeD="1"/>
</file>

<file path=xl/ctrlProps/ctrlProp633.xml><?xml version="1.0" encoding="utf-8"?>
<formControlPr xmlns="http://schemas.microsoft.com/office/spreadsheetml/2009/9/main" objectType="CheckBox" fmlaLink="$BR$51" lockText="1" noThreeD="1"/>
</file>

<file path=xl/ctrlProps/ctrlProp634.xml><?xml version="1.0" encoding="utf-8"?>
<formControlPr xmlns="http://schemas.microsoft.com/office/spreadsheetml/2009/9/main" objectType="CheckBox" fmlaLink="$BR$52" lockText="1" noThreeD="1"/>
</file>

<file path=xl/ctrlProps/ctrlProp635.xml><?xml version="1.0" encoding="utf-8"?>
<formControlPr xmlns="http://schemas.microsoft.com/office/spreadsheetml/2009/9/main" objectType="CheckBox" fmlaLink="$BR$53" lockText="1" noThreeD="1"/>
</file>

<file path=xl/ctrlProps/ctrlProp636.xml><?xml version="1.0" encoding="utf-8"?>
<formControlPr xmlns="http://schemas.microsoft.com/office/spreadsheetml/2009/9/main" objectType="CheckBox" fmlaLink="$BR$54" lockText="1" noThreeD="1"/>
</file>

<file path=xl/ctrlProps/ctrlProp637.xml><?xml version="1.0" encoding="utf-8"?>
<formControlPr xmlns="http://schemas.microsoft.com/office/spreadsheetml/2009/9/main" objectType="CheckBox" fmlaLink="$BR$55" lockText="1" noThreeD="1"/>
</file>

<file path=xl/ctrlProps/ctrlProp638.xml><?xml version="1.0" encoding="utf-8"?>
<formControlPr xmlns="http://schemas.microsoft.com/office/spreadsheetml/2009/9/main" objectType="CheckBox" fmlaLink="$BR$56" lockText="1" noThreeD="1"/>
</file>

<file path=xl/ctrlProps/ctrlProp639.xml><?xml version="1.0" encoding="utf-8"?>
<formControlPr xmlns="http://schemas.microsoft.com/office/spreadsheetml/2009/9/main" objectType="CheckBox" fmlaLink="$BR$57" lockText="1" noThreeD="1"/>
</file>

<file path=xl/ctrlProps/ctrlProp640.xml><?xml version="1.0" encoding="utf-8"?>
<formControlPr xmlns="http://schemas.microsoft.com/office/spreadsheetml/2009/9/main" objectType="CheckBox" fmlaLink="$BR$58" lockText="1" noThreeD="1"/>
</file>

<file path=xl/ctrlProps/ctrlProp641.xml><?xml version="1.0" encoding="utf-8"?>
<formControlPr xmlns="http://schemas.microsoft.com/office/spreadsheetml/2009/9/main" objectType="CheckBox" fmlaLink="$BR$59" lockText="1" noThreeD="1"/>
</file>

<file path=xl/ctrlProps/ctrlProp642.xml><?xml version="1.0" encoding="utf-8"?>
<formControlPr xmlns="http://schemas.microsoft.com/office/spreadsheetml/2009/9/main" objectType="CheckBox" fmlaLink="$BR$60" lockText="1" noThreeD="1"/>
</file>

<file path=xl/ctrlProps/ctrlProp643.xml><?xml version="1.0" encoding="utf-8"?>
<formControlPr xmlns="http://schemas.microsoft.com/office/spreadsheetml/2009/9/main" objectType="CheckBox" fmlaLink="$BR$61" lockText="1" noThreeD="1"/>
</file>

<file path=xl/ctrlProps/ctrlProp644.xml><?xml version="1.0" encoding="utf-8"?>
<formControlPr xmlns="http://schemas.microsoft.com/office/spreadsheetml/2009/9/main" objectType="CheckBox" fmlaLink="$BR$62" lockText="1" noThreeD="1"/>
</file>

<file path=xl/ctrlProps/ctrlProp645.xml><?xml version="1.0" encoding="utf-8"?>
<formControlPr xmlns="http://schemas.microsoft.com/office/spreadsheetml/2009/9/main" objectType="CheckBox" fmlaLink="$BR$63" lockText="1" noThreeD="1"/>
</file>

<file path=xl/ctrlProps/ctrlProp646.xml><?xml version="1.0" encoding="utf-8"?>
<formControlPr xmlns="http://schemas.microsoft.com/office/spreadsheetml/2009/9/main" objectType="CheckBox" fmlaLink="$BR$64" lockText="1" noThreeD="1"/>
</file>

<file path=xl/ctrlProps/ctrlProp647.xml><?xml version="1.0" encoding="utf-8"?>
<formControlPr xmlns="http://schemas.microsoft.com/office/spreadsheetml/2009/9/main" objectType="CheckBox" fmlaLink="$BR$65" lockText="1" noThreeD="1"/>
</file>

<file path=xl/ctrlProps/ctrlProp648.xml><?xml version="1.0" encoding="utf-8"?>
<formControlPr xmlns="http://schemas.microsoft.com/office/spreadsheetml/2009/9/main" objectType="CheckBox" fmlaLink="$BR$66" lockText="1" noThreeD="1"/>
</file>

<file path=xl/ctrlProps/ctrlProp649.xml><?xml version="1.0" encoding="utf-8"?>
<formControlPr xmlns="http://schemas.microsoft.com/office/spreadsheetml/2009/9/main" objectType="CheckBox" fmlaLink="$BR$25" lockText="1" noThreeD="1"/>
</file>

<file path=xl/ctrlProps/ctrlProp650.xml><?xml version="1.0" encoding="utf-8"?>
<formControlPr xmlns="http://schemas.microsoft.com/office/spreadsheetml/2009/9/main" objectType="CheckBox" fmlaLink="$BR$26" lockText="1" noThreeD="1"/>
</file>

<file path=xl/ctrlProps/ctrlProp651.xml><?xml version="1.0" encoding="utf-8"?>
<formControlPr xmlns="http://schemas.microsoft.com/office/spreadsheetml/2009/9/main" objectType="CheckBox" fmlaLink="$BR$25" lockText="1" noThreeD="1"/>
</file>

<file path=xl/ctrlProps/ctrlProp652.xml><?xml version="1.0" encoding="utf-8"?>
<formControlPr xmlns="http://schemas.microsoft.com/office/spreadsheetml/2009/9/main" objectType="CheckBox" fmlaLink="$BR$26" lockText="1" noThreeD="1"/>
</file>

<file path=xl/ctrlProps/ctrlProp653.xml><?xml version="1.0" encoding="utf-8"?>
<formControlPr xmlns="http://schemas.microsoft.com/office/spreadsheetml/2009/9/main" objectType="CheckBox" fmlaLink="$BR$25" lockText="1" noThreeD="1"/>
</file>

<file path=xl/ctrlProps/ctrlProp654.xml><?xml version="1.0" encoding="utf-8"?>
<formControlPr xmlns="http://schemas.microsoft.com/office/spreadsheetml/2009/9/main" objectType="CheckBox" fmlaLink="$BR$26" lockText="1" noThreeD="1"/>
</file>

<file path=xl/ctrlProps/ctrlProp655.xml><?xml version="1.0" encoding="utf-8"?>
<formControlPr xmlns="http://schemas.microsoft.com/office/spreadsheetml/2009/9/main" objectType="CheckBox" fmlaLink="$BR$25" lockText="1" noThreeD="1"/>
</file>

<file path=xl/ctrlProps/ctrlProp656.xml><?xml version="1.0" encoding="utf-8"?>
<formControlPr xmlns="http://schemas.microsoft.com/office/spreadsheetml/2009/9/main" objectType="CheckBox" fmlaLink="$BR$26" lockText="1" noThreeD="1"/>
</file>

<file path=xl/ctrlProps/ctrlProp657.xml><?xml version="1.0" encoding="utf-8"?>
<formControlPr xmlns="http://schemas.microsoft.com/office/spreadsheetml/2009/9/main" objectType="CheckBox" fmlaLink="$BR$25" lockText="1" noThreeD="1"/>
</file>

<file path=xl/ctrlProps/ctrlProp658.xml><?xml version="1.0" encoding="utf-8"?>
<formControlPr xmlns="http://schemas.microsoft.com/office/spreadsheetml/2009/9/main" objectType="CheckBox" fmlaLink="$BR$26" lockText="1" noThreeD="1"/>
</file>

<file path=xl/ctrlProps/ctrlProp659.xml><?xml version="1.0" encoding="utf-8"?>
<formControlPr xmlns="http://schemas.microsoft.com/office/spreadsheetml/2009/9/main" objectType="CheckBox" fmlaLink="$BR$25" lockText="1" noThreeD="1"/>
</file>

<file path=xl/ctrlProps/ctrlProp660.xml><?xml version="1.0" encoding="utf-8"?>
<formControlPr xmlns="http://schemas.microsoft.com/office/spreadsheetml/2009/9/main" objectType="CheckBox" fmlaLink="$BR$26" lockText="1" noThreeD="1"/>
</file>

<file path=xl/ctrlProps/ctrlProp661.xml><?xml version="1.0" encoding="utf-8"?>
<formControlPr xmlns="http://schemas.microsoft.com/office/spreadsheetml/2009/9/main" objectType="CheckBox" fmlaLink="$BR$25" lockText="1" noThreeD="1"/>
</file>

<file path=xl/ctrlProps/ctrlProp662.xml><?xml version="1.0" encoding="utf-8"?>
<formControlPr xmlns="http://schemas.microsoft.com/office/spreadsheetml/2009/9/main" objectType="CheckBox" fmlaLink="$BR$26" lockText="1" noThreeD="1"/>
</file>

<file path=xl/ctrlProps/ctrlProp663.xml><?xml version="1.0" encoding="utf-8"?>
<formControlPr xmlns="http://schemas.microsoft.com/office/spreadsheetml/2009/9/main" objectType="CheckBox" fmlaLink="$BR$25" lockText="1" noThreeD="1"/>
</file>

<file path=xl/ctrlProps/ctrlProp664.xml><?xml version="1.0" encoding="utf-8"?>
<formControlPr xmlns="http://schemas.microsoft.com/office/spreadsheetml/2009/9/main" objectType="CheckBox" fmlaLink="$BR$26" lockText="1" noThreeD="1"/>
</file>

<file path=xl/ctrlProps/ctrlProp665.xml><?xml version="1.0" encoding="utf-8"?>
<formControlPr xmlns="http://schemas.microsoft.com/office/spreadsheetml/2009/9/main" objectType="CheckBox" fmlaLink="$BR$25" lockText="1" noThreeD="1"/>
</file>

<file path=xl/ctrlProps/ctrlProp666.xml><?xml version="1.0" encoding="utf-8"?>
<formControlPr xmlns="http://schemas.microsoft.com/office/spreadsheetml/2009/9/main" objectType="CheckBox" fmlaLink="$BR$26" lockText="1" noThreeD="1"/>
</file>

<file path=xl/ctrlProps/ctrlProp667.xml><?xml version="1.0" encoding="utf-8"?>
<formControlPr xmlns="http://schemas.microsoft.com/office/spreadsheetml/2009/9/main" objectType="CheckBox" fmlaLink="$BR$25" lockText="1" noThreeD="1"/>
</file>

<file path=xl/ctrlProps/ctrlProp668.xml><?xml version="1.0" encoding="utf-8"?>
<formControlPr xmlns="http://schemas.microsoft.com/office/spreadsheetml/2009/9/main" objectType="CheckBox" fmlaLink="$BR$26" lockText="1" noThreeD="1"/>
</file>

<file path=xl/ctrlProps/ctrlProp669.xml><?xml version="1.0" encoding="utf-8"?>
<formControlPr xmlns="http://schemas.microsoft.com/office/spreadsheetml/2009/9/main" objectType="CheckBox" fmlaLink="$BR$25" lockText="1" noThreeD="1"/>
</file>

<file path=xl/ctrlProps/ctrlProp670.xml><?xml version="1.0" encoding="utf-8"?>
<formControlPr xmlns="http://schemas.microsoft.com/office/spreadsheetml/2009/9/main" objectType="CheckBox" fmlaLink="$BR$26" lockText="1" noThreeD="1"/>
</file>

<file path=xl/ctrlProps/ctrlProp671.xml><?xml version="1.0" encoding="utf-8"?>
<formControlPr xmlns="http://schemas.microsoft.com/office/spreadsheetml/2009/9/main" objectType="CheckBox" fmlaLink="$BR$25" lockText="1" noThreeD="1"/>
</file>

<file path=xl/ctrlProps/ctrlProp672.xml><?xml version="1.0" encoding="utf-8"?>
<formControlPr xmlns="http://schemas.microsoft.com/office/spreadsheetml/2009/9/main" objectType="CheckBox" fmlaLink="$BR$26" lockText="1" noThreeD="1"/>
</file>

<file path=xl/ctrlProps/ctrlProp673.xml><?xml version="1.0" encoding="utf-8"?>
<formControlPr xmlns="http://schemas.microsoft.com/office/spreadsheetml/2009/9/main" objectType="CheckBox" fmlaLink="$BR$32" lockText="1" noThreeD="1"/>
</file>

<file path=xl/ctrlProps/ctrlProp674.xml><?xml version="1.0" encoding="utf-8"?>
<formControlPr xmlns="http://schemas.microsoft.com/office/spreadsheetml/2009/9/main" objectType="CheckBox" fmlaLink="$BR$33" lockText="1" noThreeD="1"/>
</file>

<file path=xl/ctrlProps/ctrlProp675.xml><?xml version="1.0" encoding="utf-8"?>
<formControlPr xmlns="http://schemas.microsoft.com/office/spreadsheetml/2009/9/main" objectType="CheckBox" fmlaLink="$BR$32" lockText="1" noThreeD="1"/>
</file>

<file path=xl/ctrlProps/ctrlProp676.xml><?xml version="1.0" encoding="utf-8"?>
<formControlPr xmlns="http://schemas.microsoft.com/office/spreadsheetml/2009/9/main" objectType="CheckBox" fmlaLink="$BR$33" lockText="1" noThreeD="1"/>
</file>

<file path=xl/ctrlProps/ctrlProp677.xml><?xml version="1.0" encoding="utf-8"?>
<formControlPr xmlns="http://schemas.microsoft.com/office/spreadsheetml/2009/9/main" objectType="CheckBox" fmlaLink="$BR$32" lockText="1" noThreeD="1"/>
</file>

<file path=xl/ctrlProps/ctrlProp678.xml><?xml version="1.0" encoding="utf-8"?>
<formControlPr xmlns="http://schemas.microsoft.com/office/spreadsheetml/2009/9/main" objectType="CheckBox" fmlaLink="$BR$33" lockText="1" noThreeD="1"/>
</file>

<file path=xl/ctrlProps/ctrlProp679.xml><?xml version="1.0" encoding="utf-8"?>
<formControlPr xmlns="http://schemas.microsoft.com/office/spreadsheetml/2009/9/main" objectType="CheckBox" fmlaLink="$BR$32" lockText="1" noThreeD="1"/>
</file>

<file path=xl/ctrlProps/ctrlProp680.xml><?xml version="1.0" encoding="utf-8"?>
<formControlPr xmlns="http://schemas.microsoft.com/office/spreadsheetml/2009/9/main" objectType="CheckBox" fmlaLink="$BR$33" lockText="1" noThreeD="1"/>
</file>

<file path=xl/ctrlProps/ctrlProp681.xml><?xml version="1.0" encoding="utf-8"?>
<formControlPr xmlns="http://schemas.microsoft.com/office/spreadsheetml/2009/9/main" objectType="CheckBox" fmlaLink="$BR$33" lockText="1" noThreeD="1"/>
</file>

<file path=xl/ctrlProps/ctrlProp682.xml><?xml version="1.0" encoding="utf-8"?>
<formControlPr xmlns="http://schemas.microsoft.com/office/spreadsheetml/2009/9/main" objectType="CheckBox" fmlaLink="$BR$32" lockText="1" noThreeD="1"/>
</file>

<file path=xl/ctrlProps/ctrlProp683.xml><?xml version="1.0" encoding="utf-8"?>
<formControlPr xmlns="http://schemas.microsoft.com/office/spreadsheetml/2009/9/main" objectType="CheckBox" fmlaLink="$BR$33" lockText="1" noThreeD="1"/>
</file>

<file path=xl/ctrlProps/ctrlProp684.xml><?xml version="1.0" encoding="utf-8"?>
<formControlPr xmlns="http://schemas.microsoft.com/office/spreadsheetml/2009/9/main" objectType="CheckBox" fmlaLink="$BR$32" lockText="1" noThreeD="1"/>
</file>

<file path=xl/ctrlProps/ctrlProp685.xml><?xml version="1.0" encoding="utf-8"?>
<formControlPr xmlns="http://schemas.microsoft.com/office/spreadsheetml/2009/9/main" objectType="CheckBox" fmlaLink="$BR$33" lockText="1" noThreeD="1"/>
</file>

<file path=xl/ctrlProps/ctrlProp686.xml><?xml version="1.0" encoding="utf-8"?>
<formControlPr xmlns="http://schemas.microsoft.com/office/spreadsheetml/2009/9/main" objectType="CheckBox" fmlaLink="$BR$32" lockText="1" noThreeD="1"/>
</file>

<file path=xl/ctrlProps/ctrlProp687.xml><?xml version="1.0" encoding="utf-8"?>
<formControlPr xmlns="http://schemas.microsoft.com/office/spreadsheetml/2009/9/main" objectType="CheckBox" fmlaLink="$BR$33" lockText="1" noThreeD="1"/>
</file>

<file path=xl/ctrlProps/ctrlProp688.xml><?xml version="1.0" encoding="utf-8"?>
<formControlPr xmlns="http://schemas.microsoft.com/office/spreadsheetml/2009/9/main" objectType="CheckBox" fmlaLink="$BR$32" lockText="1" noThreeD="1"/>
</file>

<file path=xl/ctrlProps/ctrlProp689.xml><?xml version="1.0" encoding="utf-8"?>
<formControlPr xmlns="http://schemas.microsoft.com/office/spreadsheetml/2009/9/main" objectType="CheckBox" fmlaLink="$BR$33" lockText="1" noThreeD="1"/>
</file>

<file path=xl/ctrlProps/ctrlProp690.xml><?xml version="1.0" encoding="utf-8"?>
<formControlPr xmlns="http://schemas.microsoft.com/office/spreadsheetml/2009/9/main" objectType="CheckBox" fmlaLink="$BR$32" lockText="1" noThreeD="1"/>
</file>

<file path=xl/ctrlProps/ctrlProp691.xml><?xml version="1.0" encoding="utf-8"?>
<formControlPr xmlns="http://schemas.microsoft.com/office/spreadsheetml/2009/9/main" objectType="CheckBox" fmlaLink="$BR$33" lockText="1" noThreeD="1"/>
</file>

<file path=xl/ctrlProps/ctrlProp692.xml><?xml version="1.0" encoding="utf-8"?>
<formControlPr xmlns="http://schemas.microsoft.com/office/spreadsheetml/2009/9/main" objectType="CheckBox" fmlaLink="$BR$32" lockText="1" noThreeD="1"/>
</file>

<file path=xl/ctrlProps/ctrlProp693.xml><?xml version="1.0" encoding="utf-8"?>
<formControlPr xmlns="http://schemas.microsoft.com/office/spreadsheetml/2009/9/main" objectType="CheckBox" fmlaLink="$BR$33" lockText="1" noThreeD="1"/>
</file>

<file path=xl/ctrlProps/ctrlProp694.xml><?xml version="1.0" encoding="utf-8"?>
<formControlPr xmlns="http://schemas.microsoft.com/office/spreadsheetml/2009/9/main" objectType="CheckBox" fmlaLink="$BR$32" lockText="1" noThreeD="1"/>
</file>

<file path=xl/ctrlProps/ctrlProp695.xml><?xml version="1.0" encoding="utf-8"?>
<formControlPr xmlns="http://schemas.microsoft.com/office/spreadsheetml/2009/9/main" objectType="CheckBox" fmlaLink="$BR$33" lockText="1" noThreeD="1"/>
</file>

<file path=xl/ctrlProps/ctrlProp696.xml><?xml version="1.0" encoding="utf-8"?>
<formControlPr xmlns="http://schemas.microsoft.com/office/spreadsheetml/2009/9/main" objectType="CheckBox" fmlaLink="$BR$32" lockText="1" noThreeD="1"/>
</file>

<file path=xl/ctrlProps/ctrlProp697.xml><?xml version="1.0" encoding="utf-8"?>
<formControlPr xmlns="http://schemas.microsoft.com/office/spreadsheetml/2009/9/main" objectType="CheckBox" fmlaLink="$BR$33" lockText="1" noThreeD="1"/>
</file>

<file path=xl/ctrlProps/ctrlProp698.xml><?xml version="1.0" encoding="utf-8"?>
<formControlPr xmlns="http://schemas.microsoft.com/office/spreadsheetml/2009/9/main" objectType="CheckBox" fmlaLink="$BR$32" lockText="1" noThreeD="1"/>
</file>

<file path=xl/ctrlProps/ctrlProp699.xml><?xml version="1.0" encoding="utf-8"?>
<formControlPr xmlns="http://schemas.microsoft.com/office/spreadsheetml/2009/9/main" objectType="CheckBox" fmlaLink="$BR$33" lockText="1" noThreeD="1"/>
</file>

<file path=xl/ctrlProps/ctrlProp700.xml><?xml version="1.0" encoding="utf-8"?>
<formControlPr xmlns="http://schemas.microsoft.com/office/spreadsheetml/2009/9/main" objectType="CheckBox" fmlaLink="$BR$32" lockText="1" noThreeD="1"/>
</file>

<file path=xl/ctrlProps/ctrlProp701.xml><?xml version="1.0" encoding="utf-8"?>
<formControlPr xmlns="http://schemas.microsoft.com/office/spreadsheetml/2009/9/main" objectType="CheckBox" fmlaLink="$BR$33" lockText="1" noThreeD="1"/>
</file>

<file path=xl/ctrlProps/ctrlProp702.xml><?xml version="1.0" encoding="utf-8"?>
<formControlPr xmlns="http://schemas.microsoft.com/office/spreadsheetml/2009/9/main" objectType="CheckBox" fmlaLink="$BR$32" lockText="1" noThreeD="1"/>
</file>

<file path=xl/ctrlProps/ctrlProp703.xml><?xml version="1.0" encoding="utf-8"?>
<formControlPr xmlns="http://schemas.microsoft.com/office/spreadsheetml/2009/9/main" objectType="CheckBox" fmlaLink="$BR$33" lockText="1" noThreeD="1"/>
</file>

<file path=xl/ctrlProps/ctrlProp704.xml><?xml version="1.0" encoding="utf-8"?>
<formControlPr xmlns="http://schemas.microsoft.com/office/spreadsheetml/2009/9/main" objectType="CheckBox" fmlaLink="$BR$33" lockText="1" noThreeD="1"/>
</file>

<file path=xl/ctrlProps/ctrlProp705.xml><?xml version="1.0" encoding="utf-8"?>
<formControlPr xmlns="http://schemas.microsoft.com/office/spreadsheetml/2009/9/main" objectType="CheckBox" fmlaLink="$BR$32" lockText="1" noThreeD="1"/>
</file>

<file path=xl/ctrlProps/ctrlProp706.xml><?xml version="1.0" encoding="utf-8"?>
<formControlPr xmlns="http://schemas.microsoft.com/office/spreadsheetml/2009/9/main" objectType="CheckBox" fmlaLink="$BR$33" lockText="1" noThreeD="1"/>
</file>

<file path=xl/ctrlProps/ctrlProp707.xml><?xml version="1.0" encoding="utf-8"?>
<formControlPr xmlns="http://schemas.microsoft.com/office/spreadsheetml/2009/9/main" objectType="CheckBox" fmlaLink="$BR$32" lockText="1" noThreeD="1"/>
</file>

<file path=xl/ctrlProps/ctrlProp708.xml><?xml version="1.0" encoding="utf-8"?>
<formControlPr xmlns="http://schemas.microsoft.com/office/spreadsheetml/2009/9/main" objectType="CheckBox" fmlaLink="$BR$33" lockText="1" noThreeD="1"/>
</file>

<file path=xl/ctrlProps/ctrlProp709.xml><?xml version="1.0" encoding="utf-8"?>
<formControlPr xmlns="http://schemas.microsoft.com/office/spreadsheetml/2009/9/main" objectType="CheckBox" fmlaLink="$BR$32" lockText="1" noThreeD="1"/>
</file>

<file path=xl/ctrlProps/ctrlProp710.xml><?xml version="1.0" encoding="utf-8"?>
<formControlPr xmlns="http://schemas.microsoft.com/office/spreadsheetml/2009/9/main" objectType="CheckBox" fmlaLink="$BR$33" lockText="1" noThreeD="1"/>
</file>

<file path=xl/ctrlProps/ctrlProp711.xml><?xml version="1.0" encoding="utf-8"?>
<formControlPr xmlns="http://schemas.microsoft.com/office/spreadsheetml/2009/9/main" objectType="CheckBox" fmlaLink="$BR$32" lockText="1" noThreeD="1"/>
</file>

<file path=xl/ctrlProps/ctrlProp712.xml><?xml version="1.0" encoding="utf-8"?>
<formControlPr xmlns="http://schemas.microsoft.com/office/spreadsheetml/2009/9/main" objectType="CheckBox" fmlaLink="$BR$33" lockText="1" noThreeD="1"/>
</file>

<file path=xl/ctrlProps/ctrlProp713.xml><?xml version="1.0" encoding="utf-8"?>
<formControlPr xmlns="http://schemas.microsoft.com/office/spreadsheetml/2009/9/main" objectType="CheckBox" fmlaLink="$BR$32" lockText="1" noThreeD="1"/>
</file>

<file path=xl/ctrlProps/ctrlProp714.xml><?xml version="1.0" encoding="utf-8"?>
<formControlPr xmlns="http://schemas.microsoft.com/office/spreadsheetml/2009/9/main" objectType="CheckBox" fmlaLink="$BR$33" lockText="1" noThreeD="1"/>
</file>

<file path=xl/ctrlProps/ctrlProp715.xml><?xml version="1.0" encoding="utf-8"?>
<formControlPr xmlns="http://schemas.microsoft.com/office/spreadsheetml/2009/9/main" objectType="CheckBox" fmlaLink="$BR$32" lockText="1" noThreeD="1"/>
</file>

<file path=xl/ctrlProps/ctrlProp716.xml><?xml version="1.0" encoding="utf-8"?>
<formControlPr xmlns="http://schemas.microsoft.com/office/spreadsheetml/2009/9/main" objectType="CheckBox" fmlaLink="$BR$33" lockText="1" noThreeD="1"/>
</file>

<file path=xl/ctrlProps/ctrlProp717.xml><?xml version="1.0" encoding="utf-8"?>
<formControlPr xmlns="http://schemas.microsoft.com/office/spreadsheetml/2009/9/main" objectType="CheckBox" fmlaLink="$BR$32" lockText="1" noThreeD="1"/>
</file>

<file path=xl/ctrlProps/ctrlProp718.xml><?xml version="1.0" encoding="utf-8"?>
<formControlPr xmlns="http://schemas.microsoft.com/office/spreadsheetml/2009/9/main" objectType="CheckBox" fmlaLink="$BR$33" lockText="1" noThreeD="1"/>
</file>

<file path=xl/ctrlProps/ctrlProp719.xml><?xml version="1.0" encoding="utf-8"?>
<formControlPr xmlns="http://schemas.microsoft.com/office/spreadsheetml/2009/9/main" objectType="CheckBox" fmlaLink="$BR$14" lockText="1" noThreeD="1"/>
</file>

<file path=xl/ctrlProps/ctrlProp720.xml><?xml version="1.0" encoding="utf-8"?>
<formControlPr xmlns="http://schemas.microsoft.com/office/spreadsheetml/2009/9/main" objectType="CheckBox" fmlaLink="$BR$15" lockText="1" noThreeD="1"/>
</file>

<file path=xl/ctrlProps/ctrlProp721.xml><?xml version="1.0" encoding="utf-8"?>
<formControlPr xmlns="http://schemas.microsoft.com/office/spreadsheetml/2009/9/main" objectType="CheckBox" fmlaLink="$BR$16" lockText="1" noThreeD="1"/>
</file>

<file path=xl/ctrlProps/ctrlProp722.xml><?xml version="1.0" encoding="utf-8"?>
<formControlPr xmlns="http://schemas.microsoft.com/office/spreadsheetml/2009/9/main" objectType="CheckBox" fmlaLink="$BR$17" lockText="1" noThreeD="1"/>
</file>

<file path=xl/ctrlProps/ctrlProp723.xml><?xml version="1.0" encoding="utf-8"?>
<formControlPr xmlns="http://schemas.microsoft.com/office/spreadsheetml/2009/9/main" objectType="CheckBox" fmlaLink="$BR$18" lockText="1" noThreeD="1"/>
</file>

<file path=xl/ctrlProps/ctrlProp724.xml><?xml version="1.0" encoding="utf-8"?>
<formControlPr xmlns="http://schemas.microsoft.com/office/spreadsheetml/2009/9/main" objectType="CheckBox" fmlaLink="$BR$19" lockText="1" noThreeD="1"/>
</file>

<file path=xl/ctrlProps/ctrlProp725.xml><?xml version="1.0" encoding="utf-8"?>
<formControlPr xmlns="http://schemas.microsoft.com/office/spreadsheetml/2009/9/main" objectType="CheckBox" fmlaLink="$BR$20" lockText="1" noThreeD="1"/>
</file>

<file path=xl/ctrlProps/ctrlProp726.xml><?xml version="1.0" encoding="utf-8"?>
<formControlPr xmlns="http://schemas.microsoft.com/office/spreadsheetml/2009/9/main" objectType="CheckBox" fmlaLink="$BR$21" lockText="1" noThreeD="1"/>
</file>

<file path=xl/ctrlProps/ctrlProp727.xml><?xml version="1.0" encoding="utf-8"?>
<formControlPr xmlns="http://schemas.microsoft.com/office/spreadsheetml/2009/9/main" objectType="CheckBox" fmlaLink="$BR$22" lockText="1" noThreeD="1"/>
</file>

<file path=xl/ctrlProps/ctrlProp728.xml><?xml version="1.0" encoding="utf-8"?>
<formControlPr xmlns="http://schemas.microsoft.com/office/spreadsheetml/2009/9/main" objectType="CheckBox" fmlaLink="$BR$23" lockText="1" noThreeD="1"/>
</file>

<file path=xl/ctrlProps/ctrlProp729.xml><?xml version="1.0" encoding="utf-8"?>
<formControlPr xmlns="http://schemas.microsoft.com/office/spreadsheetml/2009/9/main" objectType="CheckBox" fmlaLink="$BR$24" lockText="1" noThreeD="1"/>
</file>

<file path=xl/ctrlProps/ctrlProp730.xml><?xml version="1.0" encoding="utf-8"?>
<formControlPr xmlns="http://schemas.microsoft.com/office/spreadsheetml/2009/9/main" objectType="CheckBox" fmlaLink="$BR$25" lockText="1" noThreeD="1"/>
</file>

<file path=xl/ctrlProps/ctrlProp731.xml><?xml version="1.0" encoding="utf-8"?>
<formControlPr xmlns="http://schemas.microsoft.com/office/spreadsheetml/2009/9/main" objectType="CheckBox" fmlaLink="$BR$26" lockText="1" noThreeD="1"/>
</file>

<file path=xl/ctrlProps/ctrlProp732.xml><?xml version="1.0" encoding="utf-8"?>
<formControlPr xmlns="http://schemas.microsoft.com/office/spreadsheetml/2009/9/main" objectType="CheckBox" fmlaLink="$BR$27" lockText="1" noThreeD="1"/>
</file>

<file path=xl/ctrlProps/ctrlProp733.xml><?xml version="1.0" encoding="utf-8"?>
<formControlPr xmlns="http://schemas.microsoft.com/office/spreadsheetml/2009/9/main" objectType="CheckBox" fmlaLink="$BR$28" lockText="1" noThreeD="1"/>
</file>

<file path=xl/ctrlProps/ctrlProp734.xml><?xml version="1.0" encoding="utf-8"?>
<formControlPr xmlns="http://schemas.microsoft.com/office/spreadsheetml/2009/9/main" objectType="CheckBox" fmlaLink="$BR$29" lockText="1" noThreeD="1"/>
</file>

<file path=xl/ctrlProps/ctrlProp735.xml><?xml version="1.0" encoding="utf-8"?>
<formControlPr xmlns="http://schemas.microsoft.com/office/spreadsheetml/2009/9/main" objectType="CheckBox" fmlaLink="$BR$30" lockText="1" noThreeD="1"/>
</file>

<file path=xl/ctrlProps/ctrlProp736.xml><?xml version="1.0" encoding="utf-8"?>
<formControlPr xmlns="http://schemas.microsoft.com/office/spreadsheetml/2009/9/main" objectType="CheckBox" fmlaLink="$BR$31" lockText="1" noThreeD="1"/>
</file>

<file path=xl/ctrlProps/ctrlProp737.xml><?xml version="1.0" encoding="utf-8"?>
<formControlPr xmlns="http://schemas.microsoft.com/office/spreadsheetml/2009/9/main" objectType="CheckBox" fmlaLink="$BR$32" lockText="1" noThreeD="1"/>
</file>

<file path=xl/ctrlProps/ctrlProp738.xml><?xml version="1.0" encoding="utf-8"?>
<formControlPr xmlns="http://schemas.microsoft.com/office/spreadsheetml/2009/9/main" objectType="CheckBox" fmlaLink="$BR$33" lockText="1" noThreeD="1"/>
</file>

<file path=xl/ctrlProps/ctrlProp739.xml><?xml version="1.0" encoding="utf-8"?>
<formControlPr xmlns="http://schemas.microsoft.com/office/spreadsheetml/2009/9/main" objectType="CheckBox" fmlaLink="$BR$34" lockText="1" noThreeD="1"/>
</file>

<file path=xl/ctrlProps/ctrlProp740.xml><?xml version="1.0" encoding="utf-8"?>
<formControlPr xmlns="http://schemas.microsoft.com/office/spreadsheetml/2009/9/main" objectType="CheckBox" fmlaLink="$BR$35" lockText="1" noThreeD="1"/>
</file>

<file path=xl/ctrlProps/ctrlProp741.xml><?xml version="1.0" encoding="utf-8"?>
<formControlPr xmlns="http://schemas.microsoft.com/office/spreadsheetml/2009/9/main" objectType="CheckBox" fmlaLink="$BR$36" lockText="1" noThreeD="1"/>
</file>

<file path=xl/ctrlProps/ctrlProp742.xml><?xml version="1.0" encoding="utf-8"?>
<formControlPr xmlns="http://schemas.microsoft.com/office/spreadsheetml/2009/9/main" objectType="CheckBox" fmlaLink="$BR$37" lockText="1" noThreeD="1"/>
</file>

<file path=xl/ctrlProps/ctrlProp743.xml><?xml version="1.0" encoding="utf-8"?>
<formControlPr xmlns="http://schemas.microsoft.com/office/spreadsheetml/2009/9/main" objectType="CheckBox" fmlaLink="$BR$38" lockText="1" noThreeD="1"/>
</file>

<file path=xl/ctrlProps/ctrlProp744.xml><?xml version="1.0" encoding="utf-8"?>
<formControlPr xmlns="http://schemas.microsoft.com/office/spreadsheetml/2009/9/main" objectType="CheckBox" fmlaLink="$BR$39" lockText="1" noThreeD="1"/>
</file>

<file path=xl/ctrlProps/ctrlProp745.xml><?xml version="1.0" encoding="utf-8"?>
<formControlPr xmlns="http://schemas.microsoft.com/office/spreadsheetml/2009/9/main" objectType="CheckBox" fmlaLink="$BR$40" lockText="1" noThreeD="1"/>
</file>

<file path=xl/ctrlProps/ctrlProp746.xml><?xml version="1.0" encoding="utf-8"?>
<formControlPr xmlns="http://schemas.microsoft.com/office/spreadsheetml/2009/9/main" objectType="CheckBox" fmlaLink="$BR$41" lockText="1" noThreeD="1"/>
</file>

<file path=xl/ctrlProps/ctrlProp747.xml><?xml version="1.0" encoding="utf-8"?>
<formControlPr xmlns="http://schemas.microsoft.com/office/spreadsheetml/2009/9/main" objectType="CheckBox" fmlaLink="$BR$42" lockText="1" noThreeD="1"/>
</file>

<file path=xl/ctrlProps/ctrlProp748.xml><?xml version="1.0" encoding="utf-8"?>
<formControlPr xmlns="http://schemas.microsoft.com/office/spreadsheetml/2009/9/main" objectType="CheckBox" fmlaLink="$BR$43" lockText="1" noThreeD="1"/>
</file>

<file path=xl/ctrlProps/ctrlProp749.xml><?xml version="1.0" encoding="utf-8"?>
<formControlPr xmlns="http://schemas.microsoft.com/office/spreadsheetml/2009/9/main" objectType="CheckBox" fmlaLink="$BR$44" lockText="1" noThreeD="1"/>
</file>

<file path=xl/ctrlProps/ctrlProp750.xml><?xml version="1.0" encoding="utf-8"?>
<formControlPr xmlns="http://schemas.microsoft.com/office/spreadsheetml/2009/9/main" objectType="CheckBox" fmlaLink="$BR$45" lockText="1" noThreeD="1"/>
</file>

<file path=xl/ctrlProps/ctrlProp751.xml><?xml version="1.0" encoding="utf-8"?>
<formControlPr xmlns="http://schemas.microsoft.com/office/spreadsheetml/2009/9/main" objectType="CheckBox" fmlaLink="$BR$46" lockText="1" noThreeD="1"/>
</file>

<file path=xl/ctrlProps/ctrlProp752.xml><?xml version="1.0" encoding="utf-8"?>
<formControlPr xmlns="http://schemas.microsoft.com/office/spreadsheetml/2009/9/main" objectType="CheckBox" fmlaLink="$BR$47" lockText="1" noThreeD="1"/>
</file>

<file path=xl/ctrlProps/ctrlProp753.xml><?xml version="1.0" encoding="utf-8"?>
<formControlPr xmlns="http://schemas.microsoft.com/office/spreadsheetml/2009/9/main" objectType="CheckBox" fmlaLink="$BR$48" lockText="1" noThreeD="1"/>
</file>

<file path=xl/ctrlProps/ctrlProp754.xml><?xml version="1.0" encoding="utf-8"?>
<formControlPr xmlns="http://schemas.microsoft.com/office/spreadsheetml/2009/9/main" objectType="CheckBox" fmlaLink="$BR$49" lockText="1" noThreeD="1"/>
</file>

<file path=xl/ctrlProps/ctrlProp755.xml><?xml version="1.0" encoding="utf-8"?>
<formControlPr xmlns="http://schemas.microsoft.com/office/spreadsheetml/2009/9/main" objectType="CheckBox" fmlaLink="$BR$50" lockText="1" noThreeD="1"/>
</file>

<file path=xl/ctrlProps/ctrlProp756.xml><?xml version="1.0" encoding="utf-8"?>
<formControlPr xmlns="http://schemas.microsoft.com/office/spreadsheetml/2009/9/main" objectType="CheckBox" fmlaLink="$BR$51" lockText="1" noThreeD="1"/>
</file>

<file path=xl/ctrlProps/ctrlProp757.xml><?xml version="1.0" encoding="utf-8"?>
<formControlPr xmlns="http://schemas.microsoft.com/office/spreadsheetml/2009/9/main" objectType="CheckBox" fmlaLink="$BR$52" lockText="1" noThreeD="1"/>
</file>

<file path=xl/ctrlProps/ctrlProp758.xml><?xml version="1.0" encoding="utf-8"?>
<formControlPr xmlns="http://schemas.microsoft.com/office/spreadsheetml/2009/9/main" objectType="CheckBox" fmlaLink="$BR$53" lockText="1" noThreeD="1"/>
</file>

<file path=xl/ctrlProps/ctrlProp759.xml><?xml version="1.0" encoding="utf-8"?>
<formControlPr xmlns="http://schemas.microsoft.com/office/spreadsheetml/2009/9/main" objectType="CheckBox" fmlaLink="$BR$54" lockText="1" noThreeD="1"/>
</file>

<file path=xl/ctrlProps/ctrlProp760.xml><?xml version="1.0" encoding="utf-8"?>
<formControlPr xmlns="http://schemas.microsoft.com/office/spreadsheetml/2009/9/main" objectType="CheckBox" fmlaLink="$BR$55" lockText="1" noThreeD="1"/>
</file>

<file path=xl/ctrlProps/ctrlProp761.xml><?xml version="1.0" encoding="utf-8"?>
<formControlPr xmlns="http://schemas.microsoft.com/office/spreadsheetml/2009/9/main" objectType="CheckBox" fmlaLink="$BR$56" lockText="1" noThreeD="1"/>
</file>

<file path=xl/ctrlProps/ctrlProp762.xml><?xml version="1.0" encoding="utf-8"?>
<formControlPr xmlns="http://schemas.microsoft.com/office/spreadsheetml/2009/9/main" objectType="CheckBox" fmlaLink="$BR$57" lockText="1" noThreeD="1"/>
</file>

<file path=xl/ctrlProps/ctrlProp763.xml><?xml version="1.0" encoding="utf-8"?>
<formControlPr xmlns="http://schemas.microsoft.com/office/spreadsheetml/2009/9/main" objectType="CheckBox" fmlaLink="$BR$58" lockText="1" noThreeD="1"/>
</file>

<file path=xl/ctrlProps/ctrlProp764.xml><?xml version="1.0" encoding="utf-8"?>
<formControlPr xmlns="http://schemas.microsoft.com/office/spreadsheetml/2009/9/main" objectType="CheckBox" fmlaLink="$BR$59" lockText="1" noThreeD="1"/>
</file>

<file path=xl/ctrlProps/ctrlProp765.xml><?xml version="1.0" encoding="utf-8"?>
<formControlPr xmlns="http://schemas.microsoft.com/office/spreadsheetml/2009/9/main" objectType="CheckBox" fmlaLink="$BR$60" lockText="1" noThreeD="1"/>
</file>

<file path=xl/ctrlProps/ctrlProp766.xml><?xml version="1.0" encoding="utf-8"?>
<formControlPr xmlns="http://schemas.microsoft.com/office/spreadsheetml/2009/9/main" objectType="CheckBox" fmlaLink="$BR$61" lockText="1" noThreeD="1"/>
</file>

<file path=xl/ctrlProps/ctrlProp767.xml><?xml version="1.0" encoding="utf-8"?>
<formControlPr xmlns="http://schemas.microsoft.com/office/spreadsheetml/2009/9/main" objectType="CheckBox" fmlaLink="$BR$62" lockText="1" noThreeD="1"/>
</file>

<file path=xl/ctrlProps/ctrlProp768.xml><?xml version="1.0" encoding="utf-8"?>
<formControlPr xmlns="http://schemas.microsoft.com/office/spreadsheetml/2009/9/main" objectType="CheckBox" fmlaLink="$BR$63" lockText="1" noThreeD="1"/>
</file>

<file path=xl/ctrlProps/ctrlProp769.xml><?xml version="1.0" encoding="utf-8"?>
<formControlPr xmlns="http://schemas.microsoft.com/office/spreadsheetml/2009/9/main" objectType="CheckBox" fmlaLink="$BR$64" lockText="1" noThreeD="1"/>
</file>

<file path=xl/ctrlProps/ctrlProp770.xml><?xml version="1.0" encoding="utf-8"?>
<formControlPr xmlns="http://schemas.microsoft.com/office/spreadsheetml/2009/9/main" objectType="CheckBox" fmlaLink="$BR$65" lockText="1" noThreeD="1"/>
</file>

<file path=xl/ctrlProps/ctrlProp771.xml><?xml version="1.0" encoding="utf-8"?>
<formControlPr xmlns="http://schemas.microsoft.com/office/spreadsheetml/2009/9/main" objectType="CheckBox" fmlaLink="$BR$66" lockText="1" noThreeD="1"/>
</file>

<file path=xl/ctrlProps/ctrlProp772.xml><?xml version="1.0" encoding="utf-8"?>
<formControlPr xmlns="http://schemas.microsoft.com/office/spreadsheetml/2009/9/main" objectType="CheckBox" fmlaLink="E2" lockText="1" noThreeD="1"/>
</file>

<file path=xl/ctrlProps/ctrlProp773.xml><?xml version="1.0" encoding="utf-8"?>
<formControlPr xmlns="http://schemas.microsoft.com/office/spreadsheetml/2009/9/main" objectType="CheckBox" fmlaLink="E3" lockText="1" noThreeD="1"/>
</file>

<file path=xl/ctrlProps/ctrlProp774.xml><?xml version="1.0" encoding="utf-8"?>
<formControlPr xmlns="http://schemas.microsoft.com/office/spreadsheetml/2009/9/main" objectType="CheckBox" fmlaLink="E4" lockText="1" noThreeD="1"/>
</file>

<file path=xl/ctrlProps/ctrlProp775.xml><?xml version="1.0" encoding="utf-8"?>
<formControlPr xmlns="http://schemas.microsoft.com/office/spreadsheetml/2009/9/main" objectType="CheckBox" fmlaLink="E5" lockText="1" noThreeD="1"/>
</file>

<file path=xl/ctrlProps/ctrlProp776.xml><?xml version="1.0" encoding="utf-8"?>
<formControlPr xmlns="http://schemas.microsoft.com/office/spreadsheetml/2009/9/main" objectType="CheckBox" fmlaLink="E6" lockText="1" noThreeD="1"/>
</file>

<file path=xl/ctrlProps/ctrlProp777.xml><?xml version="1.0" encoding="utf-8"?>
<formControlPr xmlns="http://schemas.microsoft.com/office/spreadsheetml/2009/9/main" objectType="CheckBox" checked="Checked" fmlaLink="E7" lockText="1" noThreeD="1"/>
</file>

<file path=xl/ctrlProps/ctrlProp778.xml><?xml version="1.0" encoding="utf-8"?>
<formControlPr xmlns="http://schemas.microsoft.com/office/spreadsheetml/2009/9/main" objectType="CheckBox" checked="Checked" fmlaLink="E8" lockText="1" noThreeD="1"/>
</file>

<file path=xl/ctrlProps/ctrlProp779.xml><?xml version="1.0" encoding="utf-8"?>
<formControlPr xmlns="http://schemas.microsoft.com/office/spreadsheetml/2009/9/main" objectType="CheckBox" checked="Checked" fmlaLink="$I$2" lockText="1" noThreeD="1"/>
</file>

<file path=xl/ctrlProps/ctrlProp780.xml><?xml version="1.0" encoding="utf-8"?>
<formControlPr xmlns="http://schemas.microsoft.com/office/spreadsheetml/2009/9/main" objectType="CheckBox" checked="Checked" fmlaLink="$I$3" lockText="1" noThreeD="1"/>
</file>

<file path=xl/ctrlProps/ctrlProp781.xml><?xml version="1.0" encoding="utf-8"?>
<formControlPr xmlns="http://schemas.microsoft.com/office/spreadsheetml/2009/9/main" objectType="CheckBox" checked="Checked" fmlaLink="$I$4" lockText="1" noThreeD="1"/>
</file>

<file path=xl/ctrlProps/ctrlProp782.xml><?xml version="1.0" encoding="utf-8"?>
<formControlPr xmlns="http://schemas.microsoft.com/office/spreadsheetml/2009/9/main" objectType="CheckBox" checked="Checked" fmlaLink="$I$5" lockText="1" noThreeD="1"/>
</file>

<file path=xl/ctrlProps/ctrlProp783.xml><?xml version="1.0" encoding="utf-8"?>
<formControlPr xmlns="http://schemas.microsoft.com/office/spreadsheetml/2009/9/main" objectType="CheckBox" checked="Checked" fmlaLink="$I$6" lockText="1" noThreeD="1"/>
</file>

<file path=xl/ctrlProps/ctrlProp784.xml><?xml version="1.0" encoding="utf-8"?>
<formControlPr xmlns="http://schemas.microsoft.com/office/spreadsheetml/2009/9/main" objectType="CheckBox" checked="Checked" fmlaLink="$I$7" lockText="1" noThreeD="1"/>
</file>

<file path=xl/ctrlProps/ctrlProp785.xml><?xml version="1.0" encoding="utf-8"?>
<formControlPr xmlns="http://schemas.microsoft.com/office/spreadsheetml/2009/9/main" objectType="CheckBox" checked="Checked" fmlaLink="$I$8" lockText="1" noThreeD="1"/>
</file>

<file path=xl/ctrlProps/ctrlProp786.xml><?xml version="1.0" encoding="utf-8"?>
<formControlPr xmlns="http://schemas.microsoft.com/office/spreadsheetml/2009/9/main" objectType="CheckBox" checked="Checked" fmlaLink="$I$9" lockText="1" noThreeD="1"/>
</file>

<file path=xl/ctrlProps/ctrlProp787.xml><?xml version="1.0" encoding="utf-8"?>
<formControlPr xmlns="http://schemas.microsoft.com/office/spreadsheetml/2009/9/main" objectType="CheckBox" checked="Checked" fmlaLink="$I$10" lockText="1" noThreeD="1"/>
</file>

<file path=xl/ctrlProps/ctrlProp788.xml><?xml version="1.0" encoding="utf-8"?>
<formControlPr xmlns="http://schemas.microsoft.com/office/spreadsheetml/2009/9/main" objectType="CheckBox" checked="Checked" fmlaLink="$I$11" lockText="1" noThreeD="1"/>
</file>

<file path=xl/ctrlProps/ctrlProp789.xml><?xml version="1.0" encoding="utf-8"?>
<formControlPr xmlns="http://schemas.microsoft.com/office/spreadsheetml/2009/9/main" objectType="CheckBox" checked="Checked" fmlaLink="$I$12" lockText="1" noThreeD="1"/>
</file>

<file path=xl/ctrlProps/ctrlProp790.xml><?xml version="1.0" encoding="utf-8"?>
<formControlPr xmlns="http://schemas.microsoft.com/office/spreadsheetml/2009/9/main" objectType="CheckBox" checked="Checked" fmlaLink="$I$13" lockText="1" noThreeD="1"/>
</file>

<file path=xl/ctrlProps/ctrlProp791.xml><?xml version="1.0" encoding="utf-8"?>
<formControlPr xmlns="http://schemas.microsoft.com/office/spreadsheetml/2009/9/main" objectType="CheckBox" checked="Checked" fmlaLink="$I$14" lockText="1" noThreeD="1"/>
</file>

<file path=xl/ctrlProps/ctrlProp792.xml><?xml version="1.0" encoding="utf-8"?>
<formControlPr xmlns="http://schemas.microsoft.com/office/spreadsheetml/2009/9/main" objectType="CheckBox" checked="Checked" fmlaLink="$I$15" lockText="1" noThreeD="1"/>
</file>

<file path=xl/ctrlProps/ctrlProp793.xml><?xml version="1.0" encoding="utf-8"?>
<formControlPr xmlns="http://schemas.microsoft.com/office/spreadsheetml/2009/9/main" objectType="CheckBox" checked="Checked" fmlaLink="$I$16" lockText="1" noThreeD="1"/>
</file>

<file path=xl/ctrlProps/ctrlProp794.xml><?xml version="1.0" encoding="utf-8"?>
<formControlPr xmlns="http://schemas.microsoft.com/office/spreadsheetml/2009/9/main" objectType="CheckBox" checked="Checked" fmlaLink="$I$17" lockText="1" noThreeD="1"/>
</file>

<file path=xl/ctrlProps/ctrlProp795.xml><?xml version="1.0" encoding="utf-8"?>
<formControlPr xmlns="http://schemas.microsoft.com/office/spreadsheetml/2009/9/main" objectType="CheckBox" checked="Checked" fmlaLink="$I$18" lockText="1" noThreeD="1"/>
</file>

<file path=xl/ctrlProps/ctrlProp796.xml><?xml version="1.0" encoding="utf-8"?>
<formControlPr xmlns="http://schemas.microsoft.com/office/spreadsheetml/2009/9/main" objectType="CheckBox" checked="Checked" fmlaLink="$I$19" lockText="1" noThreeD="1"/>
</file>

<file path=xl/ctrlProps/ctrlProp797.xml><?xml version="1.0" encoding="utf-8"?>
<formControlPr xmlns="http://schemas.microsoft.com/office/spreadsheetml/2009/9/main" objectType="CheckBox" checked="Checked" fmlaLink="$I$20" lockText="1" noThreeD="1"/>
</file>

<file path=xl/ctrlProps/ctrlProp798.xml><?xml version="1.0" encoding="utf-8"?>
<formControlPr xmlns="http://schemas.microsoft.com/office/spreadsheetml/2009/9/main" objectType="CheckBox" checked="Checked" fmlaLink="$I$21" lockText="1" noThreeD="1"/>
</file>

<file path=xl/ctrlProps/ctrlProp799.xml><?xml version="1.0" encoding="utf-8"?>
<formControlPr xmlns="http://schemas.microsoft.com/office/spreadsheetml/2009/9/main" objectType="CheckBox" checked="Checked" fmlaLink="$I$22" lockText="1" noThreeD="1"/>
</file>

<file path=xl/ctrlProps/ctrlProp80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566" name="Check Box 3422" hidden="1">
              <a:extLst>
                <a:ext uri="{63B3BB69-23CF-44E3-9099-C40C66FF867C}">
                  <a14:compatExt spid="_x0000_s95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567" name="Check Box 3423" hidden="1">
              <a:extLst>
                <a:ext uri="{63B3BB69-23CF-44E3-9099-C40C66FF867C}">
                  <a14:compatExt spid="_x0000_s95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568" name="Check Box 3424" hidden="1">
              <a:extLst>
                <a:ext uri="{63B3BB69-23CF-44E3-9099-C40C66FF867C}">
                  <a14:compatExt spid="_x0000_s95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569" name="Check Box 3425" hidden="1">
              <a:extLst>
                <a:ext uri="{63B3BB69-23CF-44E3-9099-C40C66FF867C}">
                  <a14:compatExt spid="_x0000_s95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9617" name="Check Box 3473" hidden="1">
              <a:extLst>
                <a:ext uri="{63B3BB69-23CF-44E3-9099-C40C66FF867C}">
                  <a14:compatExt spid="_x0000_s96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9618" name="Check Box 3474" hidden="1">
              <a:extLst>
                <a:ext uri="{63B3BB69-23CF-44E3-9099-C40C66FF867C}">
                  <a14:compatExt spid="_x0000_s96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9619" name="Check Box 3475" hidden="1">
              <a:extLst>
                <a:ext uri="{63B3BB69-23CF-44E3-9099-C40C66FF867C}">
                  <a14:compatExt spid="_x0000_s96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9620" name="Check Box 3476" hidden="1">
              <a:extLst>
                <a:ext uri="{63B3BB69-23CF-44E3-9099-C40C66FF867C}">
                  <a14:compatExt spid="_x0000_s96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9621" name="Check Box 3477" hidden="1">
              <a:extLst>
                <a:ext uri="{63B3BB69-23CF-44E3-9099-C40C66FF867C}">
                  <a14:compatExt spid="_x0000_s96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22" name="Check Box 3478" hidden="1">
              <a:extLst>
                <a:ext uri="{63B3BB69-23CF-44E3-9099-C40C66FF867C}">
                  <a14:compatExt spid="_x0000_s96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9623" name="Check Box 3479" hidden="1">
              <a:extLst>
                <a:ext uri="{63B3BB69-23CF-44E3-9099-C40C66FF867C}">
                  <a14:compatExt spid="_x0000_s96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12</xdr:row>
          <xdr:rowOff>0</xdr:rowOff>
        </xdr:from>
        <xdr:to>
          <xdr:col>1</xdr:col>
          <xdr:colOff>104775</xdr:colOff>
          <xdr:row>13</xdr:row>
          <xdr:rowOff>19050</xdr:rowOff>
        </xdr:to>
        <xdr:sp macro="" textlink="">
          <xdr:nvSpPr>
            <xdr:cNvPr id="9624" name="Check Box 3480" hidden="1">
              <a:extLst>
                <a:ext uri="{63B3BB69-23CF-44E3-9099-C40C66FF867C}">
                  <a14:compatExt spid="_x0000_s96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9626" name="Check Box 3482" hidden="1">
              <a:extLst>
                <a:ext uri="{63B3BB69-23CF-44E3-9099-C40C66FF867C}">
                  <a14:compatExt spid="_x0000_s96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9627" name="Check Box 3483" hidden="1">
              <a:extLst>
                <a:ext uri="{63B3BB69-23CF-44E3-9099-C40C66FF867C}">
                  <a14:compatExt spid="_x0000_s96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28" name="Check Box 3484" hidden="1">
              <a:extLst>
                <a:ext uri="{63B3BB69-23CF-44E3-9099-C40C66FF867C}">
                  <a14:compatExt spid="_x0000_s96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29" name="Check Box 3485" hidden="1">
              <a:extLst>
                <a:ext uri="{63B3BB69-23CF-44E3-9099-C40C66FF867C}">
                  <a14:compatExt spid="_x0000_s96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0" name="Check Box 3486" hidden="1">
              <a:extLst>
                <a:ext uri="{63B3BB69-23CF-44E3-9099-C40C66FF867C}">
                  <a14:compatExt spid="_x0000_s96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1" name="Check Box 3487" hidden="1">
              <a:extLst>
                <a:ext uri="{63B3BB69-23CF-44E3-9099-C40C66FF867C}">
                  <a14:compatExt spid="_x0000_s96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2" name="Check Box 3488" hidden="1">
              <a:extLst>
                <a:ext uri="{63B3BB69-23CF-44E3-9099-C40C66FF867C}">
                  <a14:compatExt spid="_x0000_s96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3" name="Check Box 3489" hidden="1">
              <a:extLst>
                <a:ext uri="{63B3BB69-23CF-44E3-9099-C40C66FF867C}">
                  <a14:compatExt spid="_x0000_s96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4" name="Check Box 3490" hidden="1">
              <a:extLst>
                <a:ext uri="{63B3BB69-23CF-44E3-9099-C40C66FF867C}">
                  <a14:compatExt spid="_x0000_s96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5" name="Check Box 3491" hidden="1">
              <a:extLst>
                <a:ext uri="{63B3BB69-23CF-44E3-9099-C40C66FF867C}">
                  <a14:compatExt spid="_x0000_s96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6" name="Check Box 3492" hidden="1">
              <a:extLst>
                <a:ext uri="{63B3BB69-23CF-44E3-9099-C40C66FF867C}">
                  <a14:compatExt spid="_x0000_s96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7" name="Check Box 3493" hidden="1">
              <a:extLst>
                <a:ext uri="{63B3BB69-23CF-44E3-9099-C40C66FF867C}">
                  <a14:compatExt spid="_x0000_s96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8" name="Check Box 3494" hidden="1">
              <a:extLst>
                <a:ext uri="{63B3BB69-23CF-44E3-9099-C40C66FF867C}">
                  <a14:compatExt spid="_x0000_s96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39" name="Check Box 3495" hidden="1">
              <a:extLst>
                <a:ext uri="{63B3BB69-23CF-44E3-9099-C40C66FF867C}">
                  <a14:compatExt spid="_x0000_s96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9640" name="Check Box 3496" hidden="1">
              <a:extLst>
                <a:ext uri="{63B3BB69-23CF-44E3-9099-C40C66FF867C}">
                  <a14:compatExt spid="_x0000_s96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9641" name="Check Box 3497" hidden="1">
              <a:extLst>
                <a:ext uri="{63B3BB69-23CF-44E3-9099-C40C66FF867C}">
                  <a14:compatExt spid="_x0000_s96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9642" name="Check Box 3498" hidden="1">
              <a:extLst>
                <a:ext uri="{63B3BB69-23CF-44E3-9099-C40C66FF867C}">
                  <a14:compatExt spid="_x0000_s96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9643" name="Check Box 3499" hidden="1">
              <a:extLst>
                <a:ext uri="{63B3BB69-23CF-44E3-9099-C40C66FF867C}">
                  <a14:compatExt spid="_x0000_s96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9644" name="Check Box 3500" hidden="1">
              <a:extLst>
                <a:ext uri="{63B3BB69-23CF-44E3-9099-C40C66FF867C}">
                  <a14:compatExt spid="_x0000_s96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9645" name="Check Box 3501" hidden="1">
              <a:extLst>
                <a:ext uri="{63B3BB69-23CF-44E3-9099-C40C66FF867C}">
                  <a14:compatExt spid="_x0000_s96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9646" name="Check Box 3502" hidden="1">
              <a:extLst>
                <a:ext uri="{63B3BB69-23CF-44E3-9099-C40C66FF867C}">
                  <a14:compatExt spid="_x0000_s96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9647" name="Check Box 3503" hidden="1">
              <a:extLst>
                <a:ext uri="{63B3BB69-23CF-44E3-9099-C40C66FF867C}">
                  <a14:compatExt spid="_x0000_s96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9648" name="Check Box 3504" hidden="1">
              <a:extLst>
                <a:ext uri="{63B3BB69-23CF-44E3-9099-C40C66FF867C}">
                  <a14:compatExt spid="_x0000_s96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9649" name="Check Box 3505" hidden="1">
              <a:extLst>
                <a:ext uri="{63B3BB69-23CF-44E3-9099-C40C66FF867C}">
                  <a14:compatExt spid="_x0000_s96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9650" name="Check Box 3506" hidden="1">
              <a:extLst>
                <a:ext uri="{63B3BB69-23CF-44E3-9099-C40C66FF867C}">
                  <a14:compatExt spid="_x0000_s96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9651" name="Check Box 3507" hidden="1">
              <a:extLst>
                <a:ext uri="{63B3BB69-23CF-44E3-9099-C40C66FF867C}">
                  <a14:compatExt spid="_x0000_s96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9652" name="Check Box 3508" hidden="1">
              <a:extLst>
                <a:ext uri="{63B3BB69-23CF-44E3-9099-C40C66FF867C}">
                  <a14:compatExt spid="_x0000_s96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9653" name="Check Box 3509" hidden="1">
              <a:extLst>
                <a:ext uri="{63B3BB69-23CF-44E3-9099-C40C66FF867C}">
                  <a14:compatExt spid="_x0000_s96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9654" name="Check Box 3510" hidden="1">
              <a:extLst>
                <a:ext uri="{63B3BB69-23CF-44E3-9099-C40C66FF867C}">
                  <a14:compatExt spid="_x0000_s96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9655" name="Check Box 3511" hidden="1">
              <a:extLst>
                <a:ext uri="{63B3BB69-23CF-44E3-9099-C40C66FF867C}">
                  <a14:compatExt spid="_x0000_s96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9656" name="Check Box 3512" hidden="1">
              <a:extLst>
                <a:ext uri="{63B3BB69-23CF-44E3-9099-C40C66FF867C}">
                  <a14:compatExt spid="_x0000_s96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9657" name="Check Box 3513" hidden="1">
              <a:extLst>
                <a:ext uri="{63B3BB69-23CF-44E3-9099-C40C66FF867C}">
                  <a14:compatExt spid="_x0000_s96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9658" name="Check Box 3514" hidden="1">
              <a:extLst>
                <a:ext uri="{63B3BB69-23CF-44E3-9099-C40C66FF867C}">
                  <a14:compatExt spid="_x0000_s96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9659" name="Check Box 3515" hidden="1">
              <a:extLst>
                <a:ext uri="{63B3BB69-23CF-44E3-9099-C40C66FF867C}">
                  <a14:compatExt spid="_x0000_s96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9660" name="Check Box 3516" hidden="1">
              <a:extLst>
                <a:ext uri="{63B3BB69-23CF-44E3-9099-C40C66FF867C}">
                  <a14:compatExt spid="_x0000_s96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9661" name="Check Box 3517" hidden="1">
              <a:extLst>
                <a:ext uri="{63B3BB69-23CF-44E3-9099-C40C66FF867C}">
                  <a14:compatExt spid="_x0000_s96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9662" name="Check Box 3518" hidden="1">
              <a:extLst>
                <a:ext uri="{63B3BB69-23CF-44E3-9099-C40C66FF867C}">
                  <a14:compatExt spid="_x0000_s96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9663" name="Check Box 3519" hidden="1">
              <a:extLst>
                <a:ext uri="{63B3BB69-23CF-44E3-9099-C40C66FF867C}">
                  <a14:compatExt spid="_x0000_s96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9664" name="Check Box 3520" hidden="1">
              <a:extLst>
                <a:ext uri="{63B3BB69-23CF-44E3-9099-C40C66FF867C}">
                  <a14:compatExt spid="_x0000_s96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9665" name="Check Box 3521" hidden="1">
              <a:extLst>
                <a:ext uri="{63B3BB69-23CF-44E3-9099-C40C66FF867C}">
                  <a14:compatExt spid="_x0000_s96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9666" name="Check Box 3522" hidden="1">
              <a:extLst>
                <a:ext uri="{63B3BB69-23CF-44E3-9099-C40C66FF867C}">
                  <a14:compatExt spid="_x0000_s96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9667" name="Check Box 3523" hidden="1">
              <a:extLst>
                <a:ext uri="{63B3BB69-23CF-44E3-9099-C40C66FF867C}">
                  <a14:compatExt spid="_x0000_s96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9668" name="Check Box 3524" hidden="1">
              <a:extLst>
                <a:ext uri="{63B3BB69-23CF-44E3-9099-C40C66FF867C}">
                  <a14:compatExt spid="_x0000_s96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9669" name="Check Box 3525" hidden="1">
              <a:extLst>
                <a:ext uri="{63B3BB69-23CF-44E3-9099-C40C66FF867C}">
                  <a14:compatExt spid="_x0000_s96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9670" name="Check Box 3526" hidden="1">
              <a:extLst>
                <a:ext uri="{63B3BB69-23CF-44E3-9099-C40C66FF867C}">
                  <a14:compatExt spid="_x0000_s96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9671" name="Check Box 3527" hidden="1">
              <a:extLst>
                <a:ext uri="{63B3BB69-23CF-44E3-9099-C40C66FF867C}">
                  <a14:compatExt spid="_x0000_s96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9672" name="Check Box 3528" hidden="1">
              <a:extLst>
                <a:ext uri="{63B3BB69-23CF-44E3-9099-C40C66FF867C}">
                  <a14:compatExt spid="_x0000_s96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9673" name="Check Box 3529" hidden="1">
              <a:extLst>
                <a:ext uri="{63B3BB69-23CF-44E3-9099-C40C66FF867C}">
                  <a14:compatExt spid="_x0000_s96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9679" name="Check Box 3535" hidden="1">
              <a:extLst>
                <a:ext uri="{63B3BB69-23CF-44E3-9099-C40C66FF867C}">
                  <a14:compatExt spid="_x0000_s96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9680" name="Check Box 3536" hidden="1">
              <a:extLst>
                <a:ext uri="{63B3BB69-23CF-44E3-9099-C40C66FF867C}">
                  <a14:compatExt spid="_x0000_s96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9682" name="Check Box 3538" hidden="1">
              <a:extLst>
                <a:ext uri="{63B3BB69-23CF-44E3-9099-C40C66FF867C}">
                  <a14:compatExt spid="_x0000_s96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9683" name="Check Box 3539" hidden="1">
              <a:extLst>
                <a:ext uri="{63B3BB69-23CF-44E3-9099-C40C66FF867C}">
                  <a14:compatExt spid="_x0000_s96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9684" name="Check Box 3540" hidden="1">
              <a:extLst>
                <a:ext uri="{63B3BB69-23CF-44E3-9099-C40C66FF867C}">
                  <a14:compatExt spid="_x0000_s96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9685" name="Check Box 3541" hidden="1">
              <a:extLst>
                <a:ext uri="{63B3BB69-23CF-44E3-9099-C40C66FF867C}">
                  <a14:compatExt spid="_x0000_s96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9686" name="Check Box 3542" hidden="1">
              <a:extLst>
                <a:ext uri="{63B3BB69-23CF-44E3-9099-C40C66FF867C}">
                  <a14:compatExt spid="_x0000_s96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9687" name="Check Box 3543" hidden="1">
              <a:extLst>
                <a:ext uri="{63B3BB69-23CF-44E3-9099-C40C66FF867C}">
                  <a14:compatExt spid="_x0000_s96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9688" name="Check Box 3544" hidden="1">
              <a:extLst>
                <a:ext uri="{63B3BB69-23CF-44E3-9099-C40C66FF867C}">
                  <a14:compatExt spid="_x0000_s96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9689" name="Check Box 3545" hidden="1">
              <a:extLst>
                <a:ext uri="{63B3BB69-23CF-44E3-9099-C40C66FF867C}">
                  <a14:compatExt spid="_x0000_s96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0" name="Check Box 3546" hidden="1">
              <a:extLst>
                <a:ext uri="{63B3BB69-23CF-44E3-9099-C40C66FF867C}">
                  <a14:compatExt spid="_x0000_s96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1" name="Check Box 3547" hidden="1">
              <a:extLst>
                <a:ext uri="{63B3BB69-23CF-44E3-9099-C40C66FF867C}">
                  <a14:compatExt spid="_x0000_s96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2" name="Check Box 3548" hidden="1">
              <a:extLst>
                <a:ext uri="{63B3BB69-23CF-44E3-9099-C40C66FF867C}">
                  <a14:compatExt spid="_x0000_s96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3" name="Check Box 3549" hidden="1">
              <a:extLst>
                <a:ext uri="{63B3BB69-23CF-44E3-9099-C40C66FF867C}">
                  <a14:compatExt spid="_x0000_s96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4" name="Check Box 3550" hidden="1">
              <a:extLst>
                <a:ext uri="{63B3BB69-23CF-44E3-9099-C40C66FF867C}">
                  <a14:compatExt spid="_x0000_s96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5" name="Check Box 3551" hidden="1">
              <a:extLst>
                <a:ext uri="{63B3BB69-23CF-44E3-9099-C40C66FF867C}">
                  <a14:compatExt spid="_x0000_s96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6" name="Check Box 3552" hidden="1">
              <a:extLst>
                <a:ext uri="{63B3BB69-23CF-44E3-9099-C40C66FF867C}">
                  <a14:compatExt spid="_x0000_s96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7" name="Check Box 3553" hidden="1">
              <a:extLst>
                <a:ext uri="{63B3BB69-23CF-44E3-9099-C40C66FF867C}">
                  <a14:compatExt spid="_x0000_s96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8" name="Check Box 3554" hidden="1">
              <a:extLst>
                <a:ext uri="{63B3BB69-23CF-44E3-9099-C40C66FF867C}">
                  <a14:compatExt spid="_x0000_s96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699" name="Check Box 3555" hidden="1">
              <a:extLst>
                <a:ext uri="{63B3BB69-23CF-44E3-9099-C40C66FF867C}">
                  <a14:compatExt spid="_x0000_s96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700" name="Check Box 3556" hidden="1">
              <a:extLst>
                <a:ext uri="{63B3BB69-23CF-44E3-9099-C40C66FF867C}">
                  <a14:compatExt spid="_x0000_s97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701" name="Check Box 3557" hidden="1">
              <a:extLst>
                <a:ext uri="{63B3BB69-23CF-44E3-9099-C40C66FF867C}">
                  <a14:compatExt spid="_x0000_s97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9702" name="Check Box 3558" hidden="1">
              <a:extLst>
                <a:ext uri="{63B3BB69-23CF-44E3-9099-C40C66FF867C}">
                  <a14:compatExt spid="_x0000_s97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9703" name="Check Box 3559" hidden="1">
              <a:extLst>
                <a:ext uri="{63B3BB69-23CF-44E3-9099-C40C66FF867C}">
                  <a14:compatExt spid="_x0000_s97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9704" name="Check Box 3560" hidden="1">
              <a:extLst>
                <a:ext uri="{63B3BB69-23CF-44E3-9099-C40C66FF867C}">
                  <a14:compatExt spid="_x0000_s97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9705" name="Check Box 3561" hidden="1">
              <a:extLst>
                <a:ext uri="{63B3BB69-23CF-44E3-9099-C40C66FF867C}">
                  <a14:compatExt spid="_x0000_s97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9706" name="Check Box 3562" hidden="1">
              <a:extLst>
                <a:ext uri="{63B3BB69-23CF-44E3-9099-C40C66FF867C}">
                  <a14:compatExt spid="_x0000_s97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9707" name="Check Box 3563" hidden="1">
              <a:extLst>
                <a:ext uri="{63B3BB69-23CF-44E3-9099-C40C66FF867C}">
                  <a14:compatExt spid="_x0000_s97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9708" name="Check Box 3564" hidden="1">
              <a:extLst>
                <a:ext uri="{63B3BB69-23CF-44E3-9099-C40C66FF867C}">
                  <a14:compatExt spid="_x0000_s97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9709" name="Check Box 3565" hidden="1">
              <a:extLst>
                <a:ext uri="{63B3BB69-23CF-44E3-9099-C40C66FF867C}">
                  <a14:compatExt spid="_x0000_s97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9710" name="Check Box 3566" hidden="1">
              <a:extLst>
                <a:ext uri="{63B3BB69-23CF-44E3-9099-C40C66FF867C}">
                  <a14:compatExt spid="_x0000_s97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9711" name="Check Box 3567" hidden="1">
              <a:extLst>
                <a:ext uri="{63B3BB69-23CF-44E3-9099-C40C66FF867C}">
                  <a14:compatExt spid="_x0000_s97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9712" name="Check Box 3568" hidden="1">
              <a:extLst>
                <a:ext uri="{63B3BB69-23CF-44E3-9099-C40C66FF867C}">
                  <a14:compatExt spid="_x0000_s97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9713" name="Check Box 3569" hidden="1">
              <a:extLst>
                <a:ext uri="{63B3BB69-23CF-44E3-9099-C40C66FF867C}">
                  <a14:compatExt spid="_x0000_s97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9714" name="Check Box 3570" hidden="1">
              <a:extLst>
                <a:ext uri="{63B3BB69-23CF-44E3-9099-C40C66FF867C}">
                  <a14:compatExt spid="_x0000_s97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9715" name="Check Box 3571" hidden="1">
              <a:extLst>
                <a:ext uri="{63B3BB69-23CF-44E3-9099-C40C66FF867C}">
                  <a14:compatExt spid="_x0000_s97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9716" name="Check Box 3572" hidden="1">
              <a:extLst>
                <a:ext uri="{63B3BB69-23CF-44E3-9099-C40C66FF867C}">
                  <a14:compatExt spid="_x0000_s97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9717" name="Check Box 3573" hidden="1">
              <a:extLst>
                <a:ext uri="{63B3BB69-23CF-44E3-9099-C40C66FF867C}">
                  <a14:compatExt spid="_x0000_s97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9718" name="Check Box 3574" hidden="1">
              <a:extLst>
                <a:ext uri="{63B3BB69-23CF-44E3-9099-C40C66FF867C}">
                  <a14:compatExt spid="_x0000_s97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9719" name="Check Box 3575" hidden="1">
              <a:extLst>
                <a:ext uri="{63B3BB69-23CF-44E3-9099-C40C66FF867C}">
                  <a14:compatExt spid="_x0000_s97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9720" name="Check Box 3576" hidden="1">
              <a:extLst>
                <a:ext uri="{63B3BB69-23CF-44E3-9099-C40C66FF867C}">
                  <a14:compatExt spid="_x0000_s97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9721" name="Check Box 3577" hidden="1">
              <a:extLst>
                <a:ext uri="{63B3BB69-23CF-44E3-9099-C40C66FF867C}">
                  <a14:compatExt spid="_x0000_s97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9722" name="Check Box 3578" hidden="1">
              <a:extLst>
                <a:ext uri="{63B3BB69-23CF-44E3-9099-C40C66FF867C}">
                  <a14:compatExt spid="_x0000_s97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9723" name="Check Box 3579" hidden="1">
              <a:extLst>
                <a:ext uri="{63B3BB69-23CF-44E3-9099-C40C66FF867C}">
                  <a14:compatExt spid="_x0000_s97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9724" name="Check Box 3580" hidden="1">
              <a:extLst>
                <a:ext uri="{63B3BB69-23CF-44E3-9099-C40C66FF867C}">
                  <a14:compatExt spid="_x0000_s97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9725" name="Check Box 3581" hidden="1">
              <a:extLst>
                <a:ext uri="{63B3BB69-23CF-44E3-9099-C40C66FF867C}">
                  <a14:compatExt spid="_x0000_s97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9726" name="Check Box 3582" hidden="1">
              <a:extLst>
                <a:ext uri="{63B3BB69-23CF-44E3-9099-C40C66FF867C}">
                  <a14:compatExt spid="_x0000_s97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9727" name="Check Box 3583" hidden="1">
              <a:extLst>
                <a:ext uri="{63B3BB69-23CF-44E3-9099-C40C66FF867C}">
                  <a14:compatExt spid="_x0000_s97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9728" name="Check Box 3584" hidden="1">
              <a:extLst>
                <a:ext uri="{63B3BB69-23CF-44E3-9099-C40C66FF867C}">
                  <a14:compatExt spid="_x0000_s97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9729" name="Check Box 3585" hidden="1">
              <a:extLst>
                <a:ext uri="{63B3BB69-23CF-44E3-9099-C40C66FF867C}">
                  <a14:compatExt spid="_x0000_s97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9730" name="Check Box 3586" hidden="1">
              <a:extLst>
                <a:ext uri="{63B3BB69-23CF-44E3-9099-C40C66FF867C}">
                  <a14:compatExt spid="_x0000_s97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9731" name="Check Box 3587" hidden="1">
              <a:extLst>
                <a:ext uri="{63B3BB69-23CF-44E3-9099-C40C66FF867C}">
                  <a14:compatExt spid="_x0000_s97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9732" name="Check Box 3588" hidden="1">
              <a:extLst>
                <a:ext uri="{63B3BB69-23CF-44E3-9099-C40C66FF867C}">
                  <a14:compatExt spid="_x0000_s97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9733" name="Check Box 3589" hidden="1">
              <a:extLst>
                <a:ext uri="{63B3BB69-23CF-44E3-9099-C40C66FF867C}">
                  <a14:compatExt spid="_x0000_s97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9734" name="Check Box 3590" hidden="1">
              <a:extLst>
                <a:ext uri="{63B3BB69-23CF-44E3-9099-C40C66FF867C}">
                  <a14:compatExt spid="_x0000_s97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9735" name="Check Box 3591" hidden="1">
              <a:extLst>
                <a:ext uri="{63B3BB69-23CF-44E3-9099-C40C66FF867C}">
                  <a14:compatExt spid="_x0000_s97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9736" name="Check Box 3592" hidden="1">
              <a:extLst>
                <a:ext uri="{63B3BB69-23CF-44E3-9099-C40C66FF867C}">
                  <a14:compatExt spid="_x0000_s97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9737" name="Check Box 3593" hidden="1">
              <a:extLst>
                <a:ext uri="{63B3BB69-23CF-44E3-9099-C40C66FF867C}">
                  <a14:compatExt spid="_x0000_s97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9738" name="Check Box 3594" hidden="1">
              <a:extLst>
                <a:ext uri="{63B3BB69-23CF-44E3-9099-C40C66FF867C}">
                  <a14:compatExt spid="_x0000_s97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0" name="Check Box 3656" hidden="1">
              <a:extLst>
                <a:ext uri="{63B3BB69-23CF-44E3-9099-C40C66FF867C}">
                  <a14:compatExt spid="_x0000_s98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1" name="Check Box 3657" hidden="1">
              <a:extLst>
                <a:ext uri="{63B3BB69-23CF-44E3-9099-C40C66FF867C}">
                  <a14:compatExt spid="_x0000_s98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2" name="Check Box 3658" hidden="1">
              <a:extLst>
                <a:ext uri="{63B3BB69-23CF-44E3-9099-C40C66FF867C}">
                  <a14:compatExt spid="_x0000_s98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3" name="Check Box 3659" hidden="1">
              <a:extLst>
                <a:ext uri="{63B3BB69-23CF-44E3-9099-C40C66FF867C}">
                  <a14:compatExt spid="_x0000_s98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4" name="Check Box 3660" hidden="1">
              <a:extLst>
                <a:ext uri="{63B3BB69-23CF-44E3-9099-C40C66FF867C}">
                  <a14:compatExt spid="_x0000_s98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5" name="Check Box 3661" hidden="1">
              <a:extLst>
                <a:ext uri="{63B3BB69-23CF-44E3-9099-C40C66FF867C}">
                  <a14:compatExt spid="_x0000_s98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6" name="Check Box 3662" hidden="1">
              <a:extLst>
                <a:ext uri="{63B3BB69-23CF-44E3-9099-C40C66FF867C}">
                  <a14:compatExt spid="_x0000_s98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7" name="Check Box 3663" hidden="1">
              <a:extLst>
                <a:ext uri="{63B3BB69-23CF-44E3-9099-C40C66FF867C}">
                  <a14:compatExt spid="_x0000_s98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8" name="Check Box 3664" hidden="1">
              <a:extLst>
                <a:ext uri="{63B3BB69-23CF-44E3-9099-C40C66FF867C}">
                  <a14:compatExt spid="_x0000_s98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09" name="Check Box 3665" hidden="1">
              <a:extLst>
                <a:ext uri="{63B3BB69-23CF-44E3-9099-C40C66FF867C}">
                  <a14:compatExt spid="_x0000_s98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0" name="Check Box 3666" hidden="1">
              <a:extLst>
                <a:ext uri="{63B3BB69-23CF-44E3-9099-C40C66FF867C}">
                  <a14:compatExt spid="_x0000_s98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1" name="Check Box 3667" hidden="1">
              <a:extLst>
                <a:ext uri="{63B3BB69-23CF-44E3-9099-C40C66FF867C}">
                  <a14:compatExt spid="_x0000_s98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2" name="Check Box 3668" hidden="1">
              <a:extLst>
                <a:ext uri="{63B3BB69-23CF-44E3-9099-C40C66FF867C}">
                  <a14:compatExt spid="_x0000_s98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3" name="Check Box 3669" hidden="1">
              <a:extLst>
                <a:ext uri="{63B3BB69-23CF-44E3-9099-C40C66FF867C}">
                  <a14:compatExt spid="_x0000_s98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4" name="Check Box 3670" hidden="1">
              <a:extLst>
                <a:ext uri="{63B3BB69-23CF-44E3-9099-C40C66FF867C}">
                  <a14:compatExt spid="_x0000_s98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5" name="Check Box 3671" hidden="1">
              <a:extLst>
                <a:ext uri="{63B3BB69-23CF-44E3-9099-C40C66FF867C}">
                  <a14:compatExt spid="_x0000_s98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6" name="Check Box 3672" hidden="1">
              <a:extLst>
                <a:ext uri="{63B3BB69-23CF-44E3-9099-C40C66FF867C}">
                  <a14:compatExt spid="_x0000_s98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7" name="Check Box 3673" hidden="1">
              <a:extLst>
                <a:ext uri="{63B3BB69-23CF-44E3-9099-C40C66FF867C}">
                  <a14:compatExt spid="_x0000_s98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8" name="Check Box 3674" hidden="1">
              <a:extLst>
                <a:ext uri="{63B3BB69-23CF-44E3-9099-C40C66FF867C}">
                  <a14:compatExt spid="_x0000_s98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19" name="Check Box 3675" hidden="1">
              <a:extLst>
                <a:ext uri="{63B3BB69-23CF-44E3-9099-C40C66FF867C}">
                  <a14:compatExt spid="_x0000_s98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0" name="Check Box 3676" hidden="1">
              <a:extLst>
                <a:ext uri="{63B3BB69-23CF-44E3-9099-C40C66FF867C}">
                  <a14:compatExt spid="_x0000_s98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1" name="Check Box 3677" hidden="1">
              <a:extLst>
                <a:ext uri="{63B3BB69-23CF-44E3-9099-C40C66FF867C}">
                  <a14:compatExt spid="_x0000_s98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2" name="Check Box 3678" hidden="1">
              <a:extLst>
                <a:ext uri="{63B3BB69-23CF-44E3-9099-C40C66FF867C}">
                  <a14:compatExt spid="_x0000_s98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3" name="Check Box 3679" hidden="1">
              <a:extLst>
                <a:ext uri="{63B3BB69-23CF-44E3-9099-C40C66FF867C}">
                  <a14:compatExt spid="_x0000_s98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4" name="Check Box 3680" hidden="1">
              <a:extLst>
                <a:ext uri="{63B3BB69-23CF-44E3-9099-C40C66FF867C}">
                  <a14:compatExt spid="_x0000_s98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5" name="Check Box 3681" hidden="1">
              <a:extLst>
                <a:ext uri="{63B3BB69-23CF-44E3-9099-C40C66FF867C}">
                  <a14:compatExt spid="_x0000_s98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6" name="Check Box 3682" hidden="1">
              <a:extLst>
                <a:ext uri="{63B3BB69-23CF-44E3-9099-C40C66FF867C}">
                  <a14:compatExt spid="_x0000_s98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7" name="Check Box 3683" hidden="1">
              <a:extLst>
                <a:ext uri="{63B3BB69-23CF-44E3-9099-C40C66FF867C}">
                  <a14:compatExt spid="_x0000_s98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8" name="Check Box 3684" hidden="1">
              <a:extLst>
                <a:ext uri="{63B3BB69-23CF-44E3-9099-C40C66FF867C}">
                  <a14:compatExt spid="_x0000_s98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29" name="Check Box 3685" hidden="1">
              <a:extLst>
                <a:ext uri="{63B3BB69-23CF-44E3-9099-C40C66FF867C}">
                  <a14:compatExt spid="_x0000_s98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0" name="Check Box 3686" hidden="1">
              <a:extLst>
                <a:ext uri="{63B3BB69-23CF-44E3-9099-C40C66FF867C}">
                  <a14:compatExt spid="_x0000_s98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1" name="Check Box 3687" hidden="1">
              <a:extLst>
                <a:ext uri="{63B3BB69-23CF-44E3-9099-C40C66FF867C}">
                  <a14:compatExt spid="_x0000_s98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2" name="Check Box 3688" hidden="1">
              <a:extLst>
                <a:ext uri="{63B3BB69-23CF-44E3-9099-C40C66FF867C}">
                  <a14:compatExt spid="_x0000_s98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3" name="Check Box 3689" hidden="1">
              <a:extLst>
                <a:ext uri="{63B3BB69-23CF-44E3-9099-C40C66FF867C}">
                  <a14:compatExt spid="_x0000_s98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4" name="Check Box 3690" hidden="1">
              <a:extLst>
                <a:ext uri="{63B3BB69-23CF-44E3-9099-C40C66FF867C}">
                  <a14:compatExt spid="_x0000_s98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5" name="Check Box 3691" hidden="1">
              <a:extLst>
                <a:ext uri="{63B3BB69-23CF-44E3-9099-C40C66FF867C}">
                  <a14:compatExt spid="_x0000_s98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6" name="Check Box 3692" hidden="1">
              <a:extLst>
                <a:ext uri="{63B3BB69-23CF-44E3-9099-C40C66FF867C}">
                  <a14:compatExt spid="_x0000_s98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7" name="Check Box 3693" hidden="1">
              <a:extLst>
                <a:ext uri="{63B3BB69-23CF-44E3-9099-C40C66FF867C}">
                  <a14:compatExt spid="_x0000_s98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8" name="Check Box 3694" hidden="1">
              <a:extLst>
                <a:ext uri="{63B3BB69-23CF-44E3-9099-C40C66FF867C}">
                  <a14:compatExt spid="_x0000_s98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39" name="Check Box 3695" hidden="1">
              <a:extLst>
                <a:ext uri="{63B3BB69-23CF-44E3-9099-C40C66FF867C}">
                  <a14:compatExt spid="_x0000_s98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9840" name="Check Box 3696" hidden="1">
              <a:extLst>
                <a:ext uri="{63B3BB69-23CF-44E3-9099-C40C66FF867C}">
                  <a14:compatExt spid="_x0000_s98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0193" name="Check Box 4049" hidden="1">
              <a:extLst>
                <a:ext uri="{63B3BB69-23CF-44E3-9099-C40C66FF867C}">
                  <a14:compatExt spid="_x0000_s101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0194" name="Check Box 4050" hidden="1">
              <a:extLst>
                <a:ext uri="{63B3BB69-23CF-44E3-9099-C40C66FF867C}">
                  <a14:compatExt spid="_x0000_s101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0195" name="Check Box 4051" hidden="1">
              <a:extLst>
                <a:ext uri="{63B3BB69-23CF-44E3-9099-C40C66FF867C}">
                  <a14:compatExt spid="_x0000_s101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0196" name="Check Box 4052" hidden="1">
              <a:extLst>
                <a:ext uri="{63B3BB69-23CF-44E3-9099-C40C66FF867C}">
                  <a14:compatExt spid="_x0000_s101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0197" name="Check Box 4053" hidden="1">
              <a:extLst>
                <a:ext uri="{63B3BB69-23CF-44E3-9099-C40C66FF867C}">
                  <a14:compatExt spid="_x0000_s101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0199" name="Check Box 4055" hidden="1">
              <a:extLst>
                <a:ext uri="{63B3BB69-23CF-44E3-9099-C40C66FF867C}">
                  <a14:compatExt spid="_x0000_s10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0200" name="Check Box 4056" hidden="1">
              <a:extLst>
                <a:ext uri="{63B3BB69-23CF-44E3-9099-C40C66FF867C}">
                  <a14:compatExt spid="_x0000_s102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0201" name="Check Box 4057" hidden="1">
              <a:extLst>
                <a:ext uri="{63B3BB69-23CF-44E3-9099-C40C66FF867C}">
                  <a14:compatExt spid="_x0000_s102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0202" name="Check Box 4058" hidden="1">
              <a:extLst>
                <a:ext uri="{63B3BB69-23CF-44E3-9099-C40C66FF867C}">
                  <a14:compatExt spid="_x0000_s102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0203" name="Check Box 4059" hidden="1">
              <a:extLst>
                <a:ext uri="{63B3BB69-23CF-44E3-9099-C40C66FF867C}">
                  <a14:compatExt spid="_x0000_s102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0204" name="Check Box 4060" hidden="1">
              <a:extLst>
                <a:ext uri="{63B3BB69-23CF-44E3-9099-C40C66FF867C}">
                  <a14:compatExt spid="_x0000_s10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0205" name="Check Box 4061" hidden="1">
              <a:extLst>
                <a:ext uri="{63B3BB69-23CF-44E3-9099-C40C66FF867C}">
                  <a14:compatExt spid="_x0000_s10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0206" name="Check Box 4062"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0207" name="Check Box 4063"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0208" name="Check Box 4064" hidden="1">
              <a:extLst>
                <a:ext uri="{63B3BB69-23CF-44E3-9099-C40C66FF867C}">
                  <a14:compatExt spid="_x0000_s102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0209" name="Check Box 4065" hidden="1">
              <a:extLst>
                <a:ext uri="{63B3BB69-23CF-44E3-9099-C40C66FF867C}">
                  <a14:compatExt spid="_x0000_s10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0210" name="Check Box 4066" hidden="1">
              <a:extLst>
                <a:ext uri="{63B3BB69-23CF-44E3-9099-C40C66FF867C}">
                  <a14:compatExt spid="_x0000_s10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0211" name="Check Box 4067" hidden="1">
              <a:extLst>
                <a:ext uri="{63B3BB69-23CF-44E3-9099-C40C66FF867C}">
                  <a14:compatExt spid="_x0000_s10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0212" name="Check Box 4068" hidden="1">
              <a:extLst>
                <a:ext uri="{63B3BB69-23CF-44E3-9099-C40C66FF867C}">
                  <a14:compatExt spid="_x0000_s102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0213" name="Check Box 4069" hidden="1">
              <a:extLst>
                <a:ext uri="{63B3BB69-23CF-44E3-9099-C40C66FF867C}">
                  <a14:compatExt spid="_x0000_s102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0214" name="Check Box 4070" hidden="1">
              <a:extLst>
                <a:ext uri="{63B3BB69-23CF-44E3-9099-C40C66FF867C}">
                  <a14:compatExt spid="_x0000_s102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0215" name="Check Box 4071"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0216" name="Check Box 4072" hidden="1">
              <a:extLst>
                <a:ext uri="{63B3BB69-23CF-44E3-9099-C40C66FF867C}">
                  <a14:compatExt spid="_x0000_s10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0217" name="Check Box 4073" hidden="1">
              <a:extLst>
                <a:ext uri="{63B3BB69-23CF-44E3-9099-C40C66FF867C}">
                  <a14:compatExt spid="_x0000_s10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0218" name="Check Box 4074" hidden="1">
              <a:extLst>
                <a:ext uri="{63B3BB69-23CF-44E3-9099-C40C66FF867C}">
                  <a14:compatExt spid="_x0000_s10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0219" name="Check Box 4075" hidden="1">
              <a:extLst>
                <a:ext uri="{63B3BB69-23CF-44E3-9099-C40C66FF867C}">
                  <a14:compatExt spid="_x0000_s102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0220" name="Check Box 4076" hidden="1">
              <a:extLst>
                <a:ext uri="{63B3BB69-23CF-44E3-9099-C40C66FF867C}">
                  <a14:compatExt spid="_x0000_s102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0221" name="Check Box 4077" hidden="1">
              <a:extLst>
                <a:ext uri="{63B3BB69-23CF-44E3-9099-C40C66FF867C}">
                  <a14:compatExt spid="_x0000_s10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0222" name="Check Box 4078" hidden="1">
              <a:extLst>
                <a:ext uri="{63B3BB69-23CF-44E3-9099-C40C66FF867C}">
                  <a14:compatExt spid="_x0000_s10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0223" name="Check Box 4079" hidden="1">
              <a:extLst>
                <a:ext uri="{63B3BB69-23CF-44E3-9099-C40C66FF867C}">
                  <a14:compatExt spid="_x0000_s10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0224" name="Check Box 4080" hidden="1">
              <a:extLst>
                <a:ext uri="{63B3BB69-23CF-44E3-9099-C40C66FF867C}">
                  <a14:compatExt spid="_x0000_s102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0225" name="Check Box 4081" hidden="1">
              <a:extLst>
                <a:ext uri="{63B3BB69-23CF-44E3-9099-C40C66FF867C}">
                  <a14:compatExt spid="_x0000_s102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0226" name="Check Box 4082" hidden="1">
              <a:extLst>
                <a:ext uri="{63B3BB69-23CF-44E3-9099-C40C66FF867C}">
                  <a14:compatExt spid="_x0000_s102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0227" name="Check Box 4083" hidden="1">
              <a:extLst>
                <a:ext uri="{63B3BB69-23CF-44E3-9099-C40C66FF867C}">
                  <a14:compatExt spid="_x0000_s10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0228" name="Check Box 4084" hidden="1">
              <a:extLst>
                <a:ext uri="{63B3BB69-23CF-44E3-9099-C40C66FF867C}">
                  <a14:compatExt spid="_x0000_s10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0229" name="Check Box 4085" hidden="1">
              <a:extLst>
                <a:ext uri="{63B3BB69-23CF-44E3-9099-C40C66FF867C}">
                  <a14:compatExt spid="_x0000_s10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0230" name="Check Box 4086" hidden="1">
              <a:extLst>
                <a:ext uri="{63B3BB69-23CF-44E3-9099-C40C66FF867C}">
                  <a14:compatExt spid="_x0000_s10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0231" name="Check Box 4087" hidden="1">
              <a:extLst>
                <a:ext uri="{63B3BB69-23CF-44E3-9099-C40C66FF867C}">
                  <a14:compatExt spid="_x0000_s102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0232" name="Check Box 4088" hidden="1">
              <a:extLst>
                <a:ext uri="{63B3BB69-23CF-44E3-9099-C40C66FF867C}">
                  <a14:compatExt spid="_x0000_s102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0233" name="Check Box 4089" hidden="1">
              <a:extLst>
                <a:ext uri="{63B3BB69-23CF-44E3-9099-C40C66FF867C}">
                  <a14:compatExt spid="_x0000_s10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0234" name="Check Box 4090" hidden="1">
              <a:extLst>
                <a:ext uri="{63B3BB69-23CF-44E3-9099-C40C66FF867C}">
                  <a14:compatExt spid="_x0000_s10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0235" name="Check Box 4091" hidden="1">
              <a:extLst>
                <a:ext uri="{63B3BB69-23CF-44E3-9099-C40C66FF867C}">
                  <a14:compatExt spid="_x0000_s10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0236" name="Check Box 4092" hidden="1">
              <a:extLst>
                <a:ext uri="{63B3BB69-23CF-44E3-9099-C40C66FF867C}">
                  <a14:compatExt spid="_x0000_s102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0237" name="Check Box 4093" hidden="1">
              <a:extLst>
                <a:ext uri="{63B3BB69-23CF-44E3-9099-C40C66FF867C}">
                  <a14:compatExt spid="_x0000_s102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0238" name="Check Box 4094" hidden="1">
              <a:extLst>
                <a:ext uri="{63B3BB69-23CF-44E3-9099-C40C66FF867C}">
                  <a14:compatExt spid="_x0000_s102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0239" name="Check Box 4095" hidden="1">
              <a:extLst>
                <a:ext uri="{63B3BB69-23CF-44E3-9099-C40C66FF867C}">
                  <a14:compatExt spid="_x0000_s10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264" name="Check Box 4096" hidden="1">
              <a:extLst>
                <a:ext uri="{63B3BB69-23CF-44E3-9099-C40C66FF867C}">
                  <a14:compatExt spid="_x0000_s112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265" name="Check Box 4097"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267" name="Check Box 4099"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268" name="Check Box 4100"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269" name="Check Box 4101"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270" name="Check Box 4102"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271" name="Check Box 4103"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273" name="Check Box 4105"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274" name="Check Box 4106"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275" name="Check Box 4107"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277" name="Check Box 4109"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278" name="Check Box 4110"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279" name="Check Box 4111"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280" name="Check Box 4112"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281" name="Check Box 4113"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282" name="Check Box 4114"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283" name="Check Box 4115"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284" name="Check Box 4116"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285" name="Check Box 4117"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286" name="Check Box 4118"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287" name="Check Box 4119"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288" name="Check Box 4120"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289" name="Check Box 4121"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290" name="Check Box 4122"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291" name="Check Box 4123"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292" name="Check Box 4124" hidden="1">
              <a:extLst>
                <a:ext uri="{63B3BB69-23CF-44E3-9099-C40C66FF867C}">
                  <a14:compatExt spid="_x0000_s112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293" name="Check Box 4125"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294" name="Check Box 4126"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295" name="Check Box 4127" hidden="1">
              <a:extLst>
                <a:ext uri="{63B3BB69-23CF-44E3-9099-C40C66FF867C}">
                  <a14:compatExt spid="_x0000_s112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296" name="Check Box 4128" hidden="1">
              <a:extLst>
                <a:ext uri="{63B3BB69-23CF-44E3-9099-C40C66FF867C}">
                  <a14:compatExt spid="_x0000_s112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297" name="Check Box 4129"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298" name="Check Box 4130" hidden="1">
              <a:extLst>
                <a:ext uri="{63B3BB69-23CF-44E3-9099-C40C66FF867C}">
                  <a14:compatExt spid="_x0000_s112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299" name="Check Box 4131" hidden="1">
              <a:extLst>
                <a:ext uri="{63B3BB69-23CF-44E3-9099-C40C66FF867C}">
                  <a14:compatExt spid="_x0000_s112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300" name="Check Box 4132" hidden="1">
              <a:extLst>
                <a:ext uri="{63B3BB69-23CF-44E3-9099-C40C66FF867C}">
                  <a14:compatExt spid="_x0000_s113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301" name="Check Box 4133" hidden="1">
              <a:extLst>
                <a:ext uri="{63B3BB69-23CF-44E3-9099-C40C66FF867C}">
                  <a14:compatExt spid="_x0000_s113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302" name="Check Box 4134" hidden="1">
              <a:extLst>
                <a:ext uri="{63B3BB69-23CF-44E3-9099-C40C66FF867C}">
                  <a14:compatExt spid="_x0000_s113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303" name="Check Box 4135" hidden="1">
              <a:extLst>
                <a:ext uri="{63B3BB69-23CF-44E3-9099-C40C66FF867C}">
                  <a14:compatExt spid="_x0000_s113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304" name="Check Box 4136" hidden="1">
              <a:extLst>
                <a:ext uri="{63B3BB69-23CF-44E3-9099-C40C66FF867C}">
                  <a14:compatExt spid="_x0000_s113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305" name="Check Box 4137" hidden="1">
              <a:extLst>
                <a:ext uri="{63B3BB69-23CF-44E3-9099-C40C66FF867C}">
                  <a14:compatExt spid="_x0000_s113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306" name="Check Box 4138" hidden="1">
              <a:extLst>
                <a:ext uri="{63B3BB69-23CF-44E3-9099-C40C66FF867C}">
                  <a14:compatExt spid="_x0000_s113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307" name="Check Box 4139" hidden="1">
              <a:extLst>
                <a:ext uri="{63B3BB69-23CF-44E3-9099-C40C66FF867C}">
                  <a14:compatExt spid="_x0000_s113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308" name="Check Box 4140" hidden="1">
              <a:extLst>
                <a:ext uri="{63B3BB69-23CF-44E3-9099-C40C66FF867C}">
                  <a14:compatExt spid="_x0000_s113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309" name="Check Box 4141" hidden="1">
              <a:extLst>
                <a:ext uri="{63B3BB69-23CF-44E3-9099-C40C66FF867C}">
                  <a14:compatExt spid="_x0000_s113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310" name="Check Box 4142" hidden="1">
              <a:extLst>
                <a:ext uri="{63B3BB69-23CF-44E3-9099-C40C66FF867C}">
                  <a14:compatExt spid="_x0000_s113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311" name="Check Box 4143" hidden="1">
              <a:extLst>
                <a:ext uri="{63B3BB69-23CF-44E3-9099-C40C66FF867C}">
                  <a14:compatExt spid="_x0000_s113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312" name="Check Box 4144" hidden="1">
              <a:extLst>
                <a:ext uri="{63B3BB69-23CF-44E3-9099-C40C66FF867C}">
                  <a14:compatExt spid="_x0000_s113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313" name="Check Box 4145" hidden="1">
              <a:extLst>
                <a:ext uri="{63B3BB69-23CF-44E3-9099-C40C66FF867C}">
                  <a14:compatExt spid="_x0000_s113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314" name="Check Box 4146" hidden="1">
              <a:extLst>
                <a:ext uri="{63B3BB69-23CF-44E3-9099-C40C66FF867C}">
                  <a14:compatExt spid="_x0000_s113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315" name="Check Box 4147" hidden="1">
              <a:extLst>
                <a:ext uri="{63B3BB69-23CF-44E3-9099-C40C66FF867C}">
                  <a14:compatExt spid="_x0000_s113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317" name="Check Box 4149" hidden="1">
              <a:extLst>
                <a:ext uri="{63B3BB69-23CF-44E3-9099-C40C66FF867C}">
                  <a14:compatExt spid="_x0000_s113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318" name="Check Box 4150" hidden="1">
              <a:extLst>
                <a:ext uri="{63B3BB69-23CF-44E3-9099-C40C66FF867C}">
                  <a14:compatExt spid="_x0000_s113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319" name="Check Box 4151" hidden="1">
              <a:extLst>
                <a:ext uri="{63B3BB69-23CF-44E3-9099-C40C66FF867C}">
                  <a14:compatExt spid="_x0000_s113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320" name="Check Box 4152" hidden="1">
              <a:extLst>
                <a:ext uri="{63B3BB69-23CF-44E3-9099-C40C66FF867C}">
                  <a14:compatExt spid="_x0000_s113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321" name="Check Box 4153" hidden="1">
              <a:extLst>
                <a:ext uri="{63B3BB69-23CF-44E3-9099-C40C66FF867C}">
                  <a14:compatExt spid="_x0000_s113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323" name="Check Box 4155" hidden="1">
              <a:extLst>
                <a:ext uri="{63B3BB69-23CF-44E3-9099-C40C66FF867C}">
                  <a14:compatExt spid="_x0000_s113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324" name="Check Box 4156" hidden="1">
              <a:extLst>
                <a:ext uri="{63B3BB69-23CF-44E3-9099-C40C66FF867C}">
                  <a14:compatExt spid="_x0000_s113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325" name="Check Box 4157" hidden="1">
              <a:extLst>
                <a:ext uri="{63B3BB69-23CF-44E3-9099-C40C66FF867C}">
                  <a14:compatExt spid="_x0000_s113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327" name="Check Box 4159" hidden="1">
              <a:extLst>
                <a:ext uri="{63B3BB69-23CF-44E3-9099-C40C66FF867C}">
                  <a14:compatExt spid="_x0000_s113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328" name="Check Box 4160" hidden="1">
              <a:extLst>
                <a:ext uri="{63B3BB69-23CF-44E3-9099-C40C66FF867C}">
                  <a14:compatExt spid="_x0000_s113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329" name="Check Box 4161" hidden="1">
              <a:extLst>
                <a:ext uri="{63B3BB69-23CF-44E3-9099-C40C66FF867C}">
                  <a14:compatExt spid="_x0000_s113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330" name="Check Box 4162" hidden="1">
              <a:extLst>
                <a:ext uri="{63B3BB69-23CF-44E3-9099-C40C66FF867C}">
                  <a14:compatExt spid="_x0000_s113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332" name="Check Box 4164" hidden="1">
              <a:extLst>
                <a:ext uri="{63B3BB69-23CF-44E3-9099-C40C66FF867C}">
                  <a14:compatExt spid="_x0000_s113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333" name="Check Box 4165" hidden="1">
              <a:extLst>
                <a:ext uri="{63B3BB69-23CF-44E3-9099-C40C66FF867C}">
                  <a14:compatExt spid="_x0000_s113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334" name="Check Box 4166" hidden="1">
              <a:extLst>
                <a:ext uri="{63B3BB69-23CF-44E3-9099-C40C66FF867C}">
                  <a14:compatExt spid="_x0000_s113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335" name="Check Box 4167" hidden="1">
              <a:extLst>
                <a:ext uri="{63B3BB69-23CF-44E3-9099-C40C66FF867C}">
                  <a14:compatExt spid="_x0000_s113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336" name="Check Box 4168" hidden="1">
              <a:extLst>
                <a:ext uri="{63B3BB69-23CF-44E3-9099-C40C66FF867C}">
                  <a14:compatExt spid="_x0000_s113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337" name="Check Box 4169" hidden="1">
              <a:extLst>
                <a:ext uri="{63B3BB69-23CF-44E3-9099-C40C66FF867C}">
                  <a14:compatExt spid="_x0000_s11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338" name="Check Box 4170" hidden="1">
              <a:extLst>
                <a:ext uri="{63B3BB69-23CF-44E3-9099-C40C66FF867C}">
                  <a14:compatExt spid="_x0000_s11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339" name="Check Box 4171" hidden="1">
              <a:extLst>
                <a:ext uri="{63B3BB69-23CF-44E3-9099-C40C66FF867C}">
                  <a14:compatExt spid="_x0000_s11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340" name="Check Box 4172" hidden="1">
              <a:extLst>
                <a:ext uri="{63B3BB69-23CF-44E3-9099-C40C66FF867C}">
                  <a14:compatExt spid="_x0000_s11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341" name="Check Box 4173" hidden="1">
              <a:extLst>
                <a:ext uri="{63B3BB69-23CF-44E3-9099-C40C66FF867C}">
                  <a14:compatExt spid="_x0000_s11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342" name="Check Box 4174" hidden="1">
              <a:extLst>
                <a:ext uri="{63B3BB69-23CF-44E3-9099-C40C66FF867C}">
                  <a14:compatExt spid="_x0000_s11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343" name="Check Box 4175" hidden="1">
              <a:extLst>
                <a:ext uri="{63B3BB69-23CF-44E3-9099-C40C66FF867C}">
                  <a14:compatExt spid="_x0000_s11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344" name="Check Box 4176" hidden="1">
              <a:extLst>
                <a:ext uri="{63B3BB69-23CF-44E3-9099-C40C66FF867C}">
                  <a14:compatExt spid="_x0000_s11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345" name="Check Box 4177" hidden="1">
              <a:extLst>
                <a:ext uri="{63B3BB69-23CF-44E3-9099-C40C66FF867C}">
                  <a14:compatExt spid="_x0000_s11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346" name="Check Box 4178" hidden="1">
              <a:extLst>
                <a:ext uri="{63B3BB69-23CF-44E3-9099-C40C66FF867C}">
                  <a14:compatExt spid="_x0000_s11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347" name="Check Box 4179" hidden="1">
              <a:extLst>
                <a:ext uri="{63B3BB69-23CF-44E3-9099-C40C66FF867C}">
                  <a14:compatExt spid="_x0000_s11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348" name="Check Box 4180" hidden="1">
              <a:extLst>
                <a:ext uri="{63B3BB69-23CF-44E3-9099-C40C66FF867C}">
                  <a14:compatExt spid="_x0000_s11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349" name="Check Box 4181"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350" name="Check Box 4182" hidden="1">
              <a:extLst>
                <a:ext uri="{63B3BB69-23CF-44E3-9099-C40C66FF867C}">
                  <a14:compatExt spid="_x0000_s11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351" name="Check Box 4183"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352" name="Check Box 4184" hidden="1">
              <a:extLst>
                <a:ext uri="{63B3BB69-23CF-44E3-9099-C40C66FF867C}">
                  <a14:compatExt spid="_x0000_s11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353" name="Check Box 4185" hidden="1">
              <a:extLst>
                <a:ext uri="{63B3BB69-23CF-44E3-9099-C40C66FF867C}">
                  <a14:compatExt spid="_x0000_s11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354" name="Check Box 4186" hidden="1">
              <a:extLst>
                <a:ext uri="{63B3BB69-23CF-44E3-9099-C40C66FF867C}">
                  <a14:compatExt spid="_x0000_s11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355" name="Check Box 4187" hidden="1">
              <a:extLst>
                <a:ext uri="{63B3BB69-23CF-44E3-9099-C40C66FF867C}">
                  <a14:compatExt spid="_x0000_s11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356" name="Check Box 4188" hidden="1">
              <a:extLst>
                <a:ext uri="{63B3BB69-23CF-44E3-9099-C40C66FF867C}">
                  <a14:compatExt spid="_x0000_s11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357" name="Check Box 4189" hidden="1">
              <a:extLst>
                <a:ext uri="{63B3BB69-23CF-44E3-9099-C40C66FF867C}">
                  <a14:compatExt spid="_x0000_s11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358" name="Check Box 4190" hidden="1">
              <a:extLst>
                <a:ext uri="{63B3BB69-23CF-44E3-9099-C40C66FF867C}">
                  <a14:compatExt spid="_x0000_s11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359" name="Check Box 4191" hidden="1">
              <a:extLst>
                <a:ext uri="{63B3BB69-23CF-44E3-9099-C40C66FF867C}">
                  <a14:compatExt spid="_x0000_s11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360" name="Check Box 4192" hidden="1">
              <a:extLst>
                <a:ext uri="{63B3BB69-23CF-44E3-9099-C40C66FF867C}">
                  <a14:compatExt spid="_x0000_s11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361" name="Check Box 4193" hidden="1">
              <a:extLst>
                <a:ext uri="{63B3BB69-23CF-44E3-9099-C40C66FF867C}">
                  <a14:compatExt spid="_x0000_s11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362" name="Check Box 4194" hidden="1">
              <a:extLst>
                <a:ext uri="{63B3BB69-23CF-44E3-9099-C40C66FF867C}">
                  <a14:compatExt spid="_x0000_s11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363" name="Check Box 4195" hidden="1">
              <a:extLst>
                <a:ext uri="{63B3BB69-23CF-44E3-9099-C40C66FF867C}">
                  <a14:compatExt spid="_x0000_s11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364" name="Check Box 4196" hidden="1">
              <a:extLst>
                <a:ext uri="{63B3BB69-23CF-44E3-9099-C40C66FF867C}">
                  <a14:compatExt spid="_x0000_s11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365" name="Check Box 4197" hidden="1">
              <a:extLst>
                <a:ext uri="{63B3BB69-23CF-44E3-9099-C40C66FF867C}">
                  <a14:compatExt spid="_x0000_s11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368" name="Check Box 4200" hidden="1">
              <a:extLst>
                <a:ext uri="{63B3BB69-23CF-44E3-9099-C40C66FF867C}">
                  <a14:compatExt spid="_x0000_s11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369" name="Check Box 4201" hidden="1">
              <a:extLst>
                <a:ext uri="{63B3BB69-23CF-44E3-9099-C40C66FF867C}">
                  <a14:compatExt spid="_x0000_s11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370" name="Check Box 4202" hidden="1">
              <a:extLst>
                <a:ext uri="{63B3BB69-23CF-44E3-9099-C40C66FF867C}">
                  <a14:compatExt spid="_x0000_s11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371" name="Check Box 4203" hidden="1">
              <a:extLst>
                <a:ext uri="{63B3BB69-23CF-44E3-9099-C40C66FF867C}">
                  <a14:compatExt spid="_x0000_s11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372" name="Check Box 4204" hidden="1">
              <a:extLst>
                <a:ext uri="{63B3BB69-23CF-44E3-9099-C40C66FF867C}">
                  <a14:compatExt spid="_x0000_s11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373" name="Check Box 4205" hidden="1">
              <a:extLst>
                <a:ext uri="{63B3BB69-23CF-44E3-9099-C40C66FF867C}">
                  <a14:compatExt spid="_x0000_s11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374" name="Check Box 4206" hidden="1">
              <a:extLst>
                <a:ext uri="{63B3BB69-23CF-44E3-9099-C40C66FF867C}">
                  <a14:compatExt spid="_x0000_s11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375" name="Check Box 4207" hidden="1">
              <a:extLst>
                <a:ext uri="{63B3BB69-23CF-44E3-9099-C40C66FF867C}">
                  <a14:compatExt spid="_x0000_s11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376" name="Check Box 4208" hidden="1">
              <a:extLst>
                <a:ext uri="{63B3BB69-23CF-44E3-9099-C40C66FF867C}">
                  <a14:compatExt spid="_x0000_s11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377" name="Check Box 4209" hidden="1">
              <a:extLst>
                <a:ext uri="{63B3BB69-23CF-44E3-9099-C40C66FF867C}">
                  <a14:compatExt spid="_x0000_s11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378" name="Check Box 4210" hidden="1">
              <a:extLst>
                <a:ext uri="{63B3BB69-23CF-44E3-9099-C40C66FF867C}">
                  <a14:compatExt spid="_x0000_s11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379" name="Check Box 4211" hidden="1">
              <a:extLst>
                <a:ext uri="{63B3BB69-23CF-44E3-9099-C40C66FF867C}">
                  <a14:compatExt spid="_x0000_s11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380" name="Check Box 4212" hidden="1">
              <a:extLst>
                <a:ext uri="{63B3BB69-23CF-44E3-9099-C40C66FF867C}">
                  <a14:compatExt spid="_x0000_s11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381" name="Check Box 4213" hidden="1">
              <a:extLst>
                <a:ext uri="{63B3BB69-23CF-44E3-9099-C40C66FF867C}">
                  <a14:compatExt spid="_x0000_s11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382" name="Check Box 4214" hidden="1">
              <a:extLst>
                <a:ext uri="{63B3BB69-23CF-44E3-9099-C40C66FF867C}">
                  <a14:compatExt spid="_x0000_s11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383" name="Check Box 4215" hidden="1">
              <a:extLst>
                <a:ext uri="{63B3BB69-23CF-44E3-9099-C40C66FF867C}">
                  <a14:compatExt spid="_x0000_s11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384" name="Check Box 4216" hidden="1">
              <a:extLst>
                <a:ext uri="{63B3BB69-23CF-44E3-9099-C40C66FF867C}">
                  <a14:compatExt spid="_x0000_s11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385" name="Check Box 4217" hidden="1">
              <a:extLst>
                <a:ext uri="{63B3BB69-23CF-44E3-9099-C40C66FF867C}">
                  <a14:compatExt spid="_x0000_s11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386" name="Check Box 4218" hidden="1">
              <a:extLst>
                <a:ext uri="{63B3BB69-23CF-44E3-9099-C40C66FF867C}">
                  <a14:compatExt spid="_x0000_s11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387" name="Check Box 4219" hidden="1">
              <a:extLst>
                <a:ext uri="{63B3BB69-23CF-44E3-9099-C40C66FF867C}">
                  <a14:compatExt spid="_x0000_s11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388" name="Check Box 4220" hidden="1">
              <a:extLst>
                <a:ext uri="{63B3BB69-23CF-44E3-9099-C40C66FF867C}">
                  <a14:compatExt spid="_x0000_s11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389" name="Check Box 4221" hidden="1">
              <a:extLst>
                <a:ext uri="{63B3BB69-23CF-44E3-9099-C40C66FF867C}">
                  <a14:compatExt spid="_x0000_s11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390" name="Check Box 4222" hidden="1">
              <a:extLst>
                <a:ext uri="{63B3BB69-23CF-44E3-9099-C40C66FF867C}">
                  <a14:compatExt spid="_x0000_s11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391" name="Check Box 4223" hidden="1">
              <a:extLst>
                <a:ext uri="{63B3BB69-23CF-44E3-9099-C40C66FF867C}">
                  <a14:compatExt spid="_x0000_s11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392" name="Check Box 4224" hidden="1">
              <a:extLst>
                <a:ext uri="{63B3BB69-23CF-44E3-9099-C40C66FF867C}">
                  <a14:compatExt spid="_x0000_s11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393" name="Check Box 4225" hidden="1">
              <a:extLst>
                <a:ext uri="{63B3BB69-23CF-44E3-9099-C40C66FF867C}">
                  <a14:compatExt spid="_x0000_s11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394" name="Check Box 4226" hidden="1">
              <a:extLst>
                <a:ext uri="{63B3BB69-23CF-44E3-9099-C40C66FF867C}">
                  <a14:compatExt spid="_x0000_s11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395" name="Check Box 4227" hidden="1">
              <a:extLst>
                <a:ext uri="{63B3BB69-23CF-44E3-9099-C40C66FF867C}">
                  <a14:compatExt spid="_x0000_s11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396" name="Check Box 4228" hidden="1">
              <a:extLst>
                <a:ext uri="{63B3BB69-23CF-44E3-9099-C40C66FF867C}">
                  <a14:compatExt spid="_x0000_s11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397" name="Check Box 4229" hidden="1">
              <a:extLst>
                <a:ext uri="{63B3BB69-23CF-44E3-9099-C40C66FF867C}">
                  <a14:compatExt spid="_x0000_s11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398" name="Check Box 4230" hidden="1">
              <a:extLst>
                <a:ext uri="{63B3BB69-23CF-44E3-9099-C40C66FF867C}">
                  <a14:compatExt spid="_x0000_s11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399" name="Check Box 4231" hidden="1">
              <a:extLst>
                <a:ext uri="{63B3BB69-23CF-44E3-9099-C40C66FF867C}">
                  <a14:compatExt spid="_x0000_s11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400" name="Check Box 4232" hidden="1">
              <a:extLst>
                <a:ext uri="{63B3BB69-23CF-44E3-9099-C40C66FF867C}">
                  <a14:compatExt spid="_x0000_s114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401" name="Check Box 4233" hidden="1">
              <a:extLst>
                <a:ext uri="{63B3BB69-23CF-44E3-9099-C40C66FF867C}">
                  <a14:compatExt spid="_x0000_s114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402" name="Check Box 4234" hidden="1">
              <a:extLst>
                <a:ext uri="{63B3BB69-23CF-44E3-9099-C40C66FF867C}">
                  <a14:compatExt spid="_x0000_s11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403" name="Check Box 4235" hidden="1">
              <a:extLst>
                <a:ext uri="{63B3BB69-23CF-44E3-9099-C40C66FF867C}">
                  <a14:compatExt spid="_x0000_s114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404" name="Check Box 4236" hidden="1">
              <a:extLst>
                <a:ext uri="{63B3BB69-23CF-44E3-9099-C40C66FF867C}">
                  <a14:compatExt spid="_x0000_s114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405" name="Check Box 4237" hidden="1">
              <a:extLst>
                <a:ext uri="{63B3BB69-23CF-44E3-9099-C40C66FF867C}">
                  <a14:compatExt spid="_x0000_s11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406" name="Check Box 4238" hidden="1">
              <a:extLst>
                <a:ext uri="{63B3BB69-23CF-44E3-9099-C40C66FF867C}">
                  <a14:compatExt spid="_x0000_s11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407" name="Check Box 4239" hidden="1">
              <a:extLst>
                <a:ext uri="{63B3BB69-23CF-44E3-9099-C40C66FF867C}">
                  <a14:compatExt spid="_x0000_s11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408" name="Check Box 4240" hidden="1">
              <a:extLst>
                <a:ext uri="{63B3BB69-23CF-44E3-9099-C40C66FF867C}">
                  <a14:compatExt spid="_x0000_s114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409" name="Check Box 4241" hidden="1">
              <a:extLst>
                <a:ext uri="{63B3BB69-23CF-44E3-9099-C40C66FF867C}">
                  <a14:compatExt spid="_x0000_s114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410" name="Check Box 4242" hidden="1">
              <a:extLst>
                <a:ext uri="{63B3BB69-23CF-44E3-9099-C40C66FF867C}">
                  <a14:compatExt spid="_x0000_s114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411" name="Check Box 4243" hidden="1">
              <a:extLst>
                <a:ext uri="{63B3BB69-23CF-44E3-9099-C40C66FF867C}">
                  <a14:compatExt spid="_x0000_s114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412" name="Check Box 4244" hidden="1">
              <a:extLst>
                <a:ext uri="{63B3BB69-23CF-44E3-9099-C40C66FF867C}">
                  <a14:compatExt spid="_x0000_s114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413" name="Check Box 4245" hidden="1">
              <a:extLst>
                <a:ext uri="{63B3BB69-23CF-44E3-9099-C40C66FF867C}">
                  <a14:compatExt spid="_x0000_s114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414" name="Check Box 4246" hidden="1">
              <a:extLst>
                <a:ext uri="{63B3BB69-23CF-44E3-9099-C40C66FF867C}">
                  <a14:compatExt spid="_x0000_s11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415" name="Check Box 4247" hidden="1">
              <a:extLst>
                <a:ext uri="{63B3BB69-23CF-44E3-9099-C40C66FF867C}">
                  <a14:compatExt spid="_x0000_s114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416" name="Check Box 4248" hidden="1">
              <a:extLst>
                <a:ext uri="{63B3BB69-23CF-44E3-9099-C40C66FF867C}">
                  <a14:compatExt spid="_x0000_s114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418" name="Check Box 4250" hidden="1">
              <a:extLst>
                <a:ext uri="{63B3BB69-23CF-44E3-9099-C40C66FF867C}">
                  <a14:compatExt spid="_x0000_s11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419" name="Check Box 4251" hidden="1">
              <a:extLst>
                <a:ext uri="{63B3BB69-23CF-44E3-9099-C40C66FF867C}">
                  <a14:compatExt spid="_x0000_s11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420" name="Check Box 4252" hidden="1">
              <a:extLst>
                <a:ext uri="{63B3BB69-23CF-44E3-9099-C40C66FF867C}">
                  <a14:compatExt spid="_x0000_s11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421" name="Check Box 4253" hidden="1">
              <a:extLst>
                <a:ext uri="{63B3BB69-23CF-44E3-9099-C40C66FF867C}">
                  <a14:compatExt spid="_x0000_s11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422" name="Check Box 4254" hidden="1">
              <a:extLst>
                <a:ext uri="{63B3BB69-23CF-44E3-9099-C40C66FF867C}">
                  <a14:compatExt spid="_x0000_s11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423" name="Check Box 4255" hidden="1">
              <a:extLst>
                <a:ext uri="{63B3BB69-23CF-44E3-9099-C40C66FF867C}">
                  <a14:compatExt spid="_x0000_s11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424" name="Check Box 4256" hidden="1">
              <a:extLst>
                <a:ext uri="{63B3BB69-23CF-44E3-9099-C40C66FF867C}">
                  <a14:compatExt spid="_x0000_s11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425" name="Check Box 4257" hidden="1">
              <a:extLst>
                <a:ext uri="{63B3BB69-23CF-44E3-9099-C40C66FF867C}">
                  <a14:compatExt spid="_x0000_s11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426" name="Check Box 4258" hidden="1">
              <a:extLst>
                <a:ext uri="{63B3BB69-23CF-44E3-9099-C40C66FF867C}">
                  <a14:compatExt spid="_x0000_s11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427" name="Check Box 4259" hidden="1">
              <a:extLst>
                <a:ext uri="{63B3BB69-23CF-44E3-9099-C40C66FF867C}">
                  <a14:compatExt spid="_x0000_s114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428" name="Check Box 4260" hidden="1">
              <a:extLst>
                <a:ext uri="{63B3BB69-23CF-44E3-9099-C40C66FF867C}">
                  <a14:compatExt spid="_x0000_s114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429" name="Check Box 4261" hidden="1">
              <a:extLst>
                <a:ext uri="{63B3BB69-23CF-44E3-9099-C40C66FF867C}">
                  <a14:compatExt spid="_x0000_s11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430" name="Check Box 4262" hidden="1">
              <a:extLst>
                <a:ext uri="{63B3BB69-23CF-44E3-9099-C40C66FF867C}">
                  <a14:compatExt spid="_x0000_s11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431" name="Check Box 4263" hidden="1">
              <a:extLst>
                <a:ext uri="{63B3BB69-23CF-44E3-9099-C40C66FF867C}">
                  <a14:compatExt spid="_x0000_s11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432" name="Check Box 4264" hidden="1">
              <a:extLst>
                <a:ext uri="{63B3BB69-23CF-44E3-9099-C40C66FF867C}">
                  <a14:compatExt spid="_x0000_s11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433" name="Check Box 4265" hidden="1">
              <a:extLst>
                <a:ext uri="{63B3BB69-23CF-44E3-9099-C40C66FF867C}">
                  <a14:compatExt spid="_x0000_s11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434" name="Check Box 4266" hidden="1">
              <a:extLst>
                <a:ext uri="{63B3BB69-23CF-44E3-9099-C40C66FF867C}">
                  <a14:compatExt spid="_x0000_s11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435" name="Check Box 4267" hidden="1">
              <a:extLst>
                <a:ext uri="{63B3BB69-23CF-44E3-9099-C40C66FF867C}">
                  <a14:compatExt spid="_x0000_s11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436" name="Check Box 4268" hidden="1">
              <a:extLst>
                <a:ext uri="{63B3BB69-23CF-44E3-9099-C40C66FF867C}">
                  <a14:compatExt spid="_x0000_s11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437" name="Check Box 4269" hidden="1">
              <a:extLst>
                <a:ext uri="{63B3BB69-23CF-44E3-9099-C40C66FF867C}">
                  <a14:compatExt spid="_x0000_s11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438" name="Check Box 4270" hidden="1">
              <a:extLst>
                <a:ext uri="{63B3BB69-23CF-44E3-9099-C40C66FF867C}">
                  <a14:compatExt spid="_x0000_s11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439" name="Check Box 4271" hidden="1">
              <a:extLst>
                <a:ext uri="{63B3BB69-23CF-44E3-9099-C40C66FF867C}">
                  <a14:compatExt spid="_x0000_s11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440" name="Check Box 4272" hidden="1">
              <a:extLst>
                <a:ext uri="{63B3BB69-23CF-44E3-9099-C40C66FF867C}">
                  <a14:compatExt spid="_x0000_s11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441" name="Check Box 4273" hidden="1">
              <a:extLst>
                <a:ext uri="{63B3BB69-23CF-44E3-9099-C40C66FF867C}">
                  <a14:compatExt spid="_x0000_s11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442" name="Check Box 4274" hidden="1">
              <a:extLst>
                <a:ext uri="{63B3BB69-23CF-44E3-9099-C40C66FF867C}">
                  <a14:compatExt spid="_x0000_s11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443" name="Check Box 4275" hidden="1">
              <a:extLst>
                <a:ext uri="{63B3BB69-23CF-44E3-9099-C40C66FF867C}">
                  <a14:compatExt spid="_x0000_s11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444" name="Check Box 4276" hidden="1">
              <a:extLst>
                <a:ext uri="{63B3BB69-23CF-44E3-9099-C40C66FF867C}">
                  <a14:compatExt spid="_x0000_s11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445" name="Check Box 4277" hidden="1">
              <a:extLst>
                <a:ext uri="{63B3BB69-23CF-44E3-9099-C40C66FF867C}">
                  <a14:compatExt spid="_x0000_s11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446" name="Check Box 4278" hidden="1">
              <a:extLst>
                <a:ext uri="{63B3BB69-23CF-44E3-9099-C40C66FF867C}">
                  <a14:compatExt spid="_x0000_s11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447" name="Check Box 4279" hidden="1">
              <a:extLst>
                <a:ext uri="{63B3BB69-23CF-44E3-9099-C40C66FF867C}">
                  <a14:compatExt spid="_x0000_s114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448" name="Check Box 4280" hidden="1">
              <a:extLst>
                <a:ext uri="{63B3BB69-23CF-44E3-9099-C40C66FF867C}">
                  <a14:compatExt spid="_x0000_s114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449" name="Check Box 4281" hidden="1">
              <a:extLst>
                <a:ext uri="{63B3BB69-23CF-44E3-9099-C40C66FF867C}">
                  <a14:compatExt spid="_x0000_s114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450" name="Check Box 4282" hidden="1">
              <a:extLst>
                <a:ext uri="{63B3BB69-23CF-44E3-9099-C40C66FF867C}">
                  <a14:compatExt spid="_x0000_s11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451" name="Check Box 4283" hidden="1">
              <a:extLst>
                <a:ext uri="{63B3BB69-23CF-44E3-9099-C40C66FF867C}">
                  <a14:compatExt spid="_x0000_s11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452" name="Check Box 4284" hidden="1">
              <a:extLst>
                <a:ext uri="{63B3BB69-23CF-44E3-9099-C40C66FF867C}">
                  <a14:compatExt spid="_x0000_s11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453" name="Check Box 4285" hidden="1">
              <a:extLst>
                <a:ext uri="{63B3BB69-23CF-44E3-9099-C40C66FF867C}">
                  <a14:compatExt spid="_x0000_s11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454" name="Check Box 4286" hidden="1">
              <a:extLst>
                <a:ext uri="{63B3BB69-23CF-44E3-9099-C40C66FF867C}">
                  <a14:compatExt spid="_x0000_s11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455" name="Check Box 4287" hidden="1">
              <a:extLst>
                <a:ext uri="{63B3BB69-23CF-44E3-9099-C40C66FF867C}">
                  <a14:compatExt spid="_x0000_s11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456" name="Check Box 4288" hidden="1">
              <a:extLst>
                <a:ext uri="{63B3BB69-23CF-44E3-9099-C40C66FF867C}">
                  <a14:compatExt spid="_x0000_s11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457" name="Check Box 4289" hidden="1">
              <a:extLst>
                <a:ext uri="{63B3BB69-23CF-44E3-9099-C40C66FF867C}">
                  <a14:compatExt spid="_x0000_s11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458" name="Check Box 4290" hidden="1">
              <a:extLst>
                <a:ext uri="{63B3BB69-23CF-44E3-9099-C40C66FF867C}">
                  <a14:compatExt spid="_x0000_s11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459" name="Check Box 4291" hidden="1">
              <a:extLst>
                <a:ext uri="{63B3BB69-23CF-44E3-9099-C40C66FF867C}">
                  <a14:compatExt spid="_x0000_s11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460" name="Check Box 4292" hidden="1">
              <a:extLst>
                <a:ext uri="{63B3BB69-23CF-44E3-9099-C40C66FF867C}">
                  <a14:compatExt spid="_x0000_s11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461" name="Check Box 4293" hidden="1">
              <a:extLst>
                <a:ext uri="{63B3BB69-23CF-44E3-9099-C40C66FF867C}">
                  <a14:compatExt spid="_x0000_s11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462" name="Check Box 4294" hidden="1">
              <a:extLst>
                <a:ext uri="{63B3BB69-23CF-44E3-9099-C40C66FF867C}">
                  <a14:compatExt spid="_x0000_s11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463" name="Check Box 4295" hidden="1">
              <a:extLst>
                <a:ext uri="{63B3BB69-23CF-44E3-9099-C40C66FF867C}">
                  <a14:compatExt spid="_x0000_s11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464" name="Check Box 4296" hidden="1">
              <a:extLst>
                <a:ext uri="{63B3BB69-23CF-44E3-9099-C40C66FF867C}">
                  <a14:compatExt spid="_x0000_s11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465" name="Check Box 4297" hidden="1">
              <a:extLst>
                <a:ext uri="{63B3BB69-23CF-44E3-9099-C40C66FF867C}">
                  <a14:compatExt spid="_x0000_s11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466" name="Check Box 4298" hidden="1">
              <a:extLst>
                <a:ext uri="{63B3BB69-23CF-44E3-9099-C40C66FF867C}">
                  <a14:compatExt spid="_x0000_s11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1467" name="Check Box 4299" hidden="1">
              <a:extLst>
                <a:ext uri="{63B3BB69-23CF-44E3-9099-C40C66FF867C}">
                  <a14:compatExt spid="_x0000_s11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468" name="Check Box 4300" hidden="1">
              <a:extLst>
                <a:ext uri="{63B3BB69-23CF-44E3-9099-C40C66FF867C}">
                  <a14:compatExt spid="_x0000_s114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469" name="Check Box 4301" hidden="1">
              <a:extLst>
                <a:ext uri="{63B3BB69-23CF-44E3-9099-C40C66FF867C}">
                  <a14:compatExt spid="_x0000_s114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470" name="Check Box 4302" hidden="1">
              <a:extLst>
                <a:ext uri="{63B3BB69-23CF-44E3-9099-C40C66FF867C}">
                  <a14:compatExt spid="_x0000_s114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471" name="Check Box 4303" hidden="1">
              <a:extLst>
                <a:ext uri="{63B3BB69-23CF-44E3-9099-C40C66FF867C}">
                  <a14:compatExt spid="_x0000_s114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472" name="Check Box 4304" hidden="1">
              <a:extLst>
                <a:ext uri="{63B3BB69-23CF-44E3-9099-C40C66FF867C}">
                  <a14:compatExt spid="_x0000_s114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473" name="Check Box 4305" hidden="1">
              <a:extLst>
                <a:ext uri="{63B3BB69-23CF-44E3-9099-C40C66FF867C}">
                  <a14:compatExt spid="_x0000_s114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474" name="Check Box 4306" hidden="1">
              <a:extLst>
                <a:ext uri="{63B3BB69-23CF-44E3-9099-C40C66FF867C}">
                  <a14:compatExt spid="_x0000_s114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475" name="Check Box 4307" hidden="1">
              <a:extLst>
                <a:ext uri="{63B3BB69-23CF-44E3-9099-C40C66FF867C}">
                  <a14:compatExt spid="_x0000_s114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476" name="Check Box 4308" hidden="1">
              <a:extLst>
                <a:ext uri="{63B3BB69-23CF-44E3-9099-C40C66FF867C}">
                  <a14:compatExt spid="_x0000_s114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477" name="Check Box 4309" hidden="1">
              <a:extLst>
                <a:ext uri="{63B3BB69-23CF-44E3-9099-C40C66FF867C}">
                  <a14:compatExt spid="_x0000_s114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478" name="Check Box 4310" hidden="1">
              <a:extLst>
                <a:ext uri="{63B3BB69-23CF-44E3-9099-C40C66FF867C}">
                  <a14:compatExt spid="_x0000_s114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479" name="Check Box 4311" hidden="1">
              <a:extLst>
                <a:ext uri="{63B3BB69-23CF-44E3-9099-C40C66FF867C}">
                  <a14:compatExt spid="_x0000_s114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480" name="Check Box 4312" hidden="1">
              <a:extLst>
                <a:ext uri="{63B3BB69-23CF-44E3-9099-C40C66FF867C}">
                  <a14:compatExt spid="_x0000_s114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481" name="Check Box 4313" hidden="1">
              <a:extLst>
                <a:ext uri="{63B3BB69-23CF-44E3-9099-C40C66FF867C}">
                  <a14:compatExt spid="_x0000_s114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482" name="Check Box 4314" hidden="1">
              <a:extLst>
                <a:ext uri="{63B3BB69-23CF-44E3-9099-C40C66FF867C}">
                  <a14:compatExt spid="_x0000_s114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483" name="Check Box 4315" hidden="1">
              <a:extLst>
                <a:ext uri="{63B3BB69-23CF-44E3-9099-C40C66FF867C}">
                  <a14:compatExt spid="_x0000_s114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484" name="Check Box 4316" hidden="1">
              <a:extLst>
                <a:ext uri="{63B3BB69-23CF-44E3-9099-C40C66FF867C}">
                  <a14:compatExt spid="_x0000_s114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485" name="Check Box 4317" hidden="1">
              <a:extLst>
                <a:ext uri="{63B3BB69-23CF-44E3-9099-C40C66FF867C}">
                  <a14:compatExt spid="_x0000_s114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486" name="Check Box 4318" hidden="1">
              <a:extLst>
                <a:ext uri="{63B3BB69-23CF-44E3-9099-C40C66FF867C}">
                  <a14:compatExt spid="_x0000_s114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487" name="Check Box 4319" hidden="1">
              <a:extLst>
                <a:ext uri="{63B3BB69-23CF-44E3-9099-C40C66FF867C}">
                  <a14:compatExt spid="_x0000_s114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488" name="Check Box 4320" hidden="1">
              <a:extLst>
                <a:ext uri="{63B3BB69-23CF-44E3-9099-C40C66FF867C}">
                  <a14:compatExt spid="_x0000_s114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489" name="Check Box 4321" hidden="1">
              <a:extLst>
                <a:ext uri="{63B3BB69-23CF-44E3-9099-C40C66FF867C}">
                  <a14:compatExt spid="_x0000_s114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490" name="Check Box 4322" hidden="1">
              <a:extLst>
                <a:ext uri="{63B3BB69-23CF-44E3-9099-C40C66FF867C}">
                  <a14:compatExt spid="_x0000_s114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491" name="Check Box 4323" hidden="1">
              <a:extLst>
                <a:ext uri="{63B3BB69-23CF-44E3-9099-C40C66FF867C}">
                  <a14:compatExt spid="_x0000_s114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492" name="Check Box 4324" hidden="1">
              <a:extLst>
                <a:ext uri="{63B3BB69-23CF-44E3-9099-C40C66FF867C}">
                  <a14:compatExt spid="_x0000_s114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493" name="Check Box 4325" hidden="1">
              <a:extLst>
                <a:ext uri="{63B3BB69-23CF-44E3-9099-C40C66FF867C}">
                  <a14:compatExt spid="_x0000_s114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494" name="Check Box 4326" hidden="1">
              <a:extLst>
                <a:ext uri="{63B3BB69-23CF-44E3-9099-C40C66FF867C}">
                  <a14:compatExt spid="_x0000_s114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495" name="Check Box 4327" hidden="1">
              <a:extLst>
                <a:ext uri="{63B3BB69-23CF-44E3-9099-C40C66FF867C}">
                  <a14:compatExt spid="_x0000_s114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496" name="Check Box 4328" hidden="1">
              <a:extLst>
                <a:ext uri="{63B3BB69-23CF-44E3-9099-C40C66FF867C}">
                  <a14:compatExt spid="_x0000_s114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497" name="Check Box 4329" hidden="1">
              <a:extLst>
                <a:ext uri="{63B3BB69-23CF-44E3-9099-C40C66FF867C}">
                  <a14:compatExt spid="_x0000_s114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498" name="Check Box 4330" hidden="1">
              <a:extLst>
                <a:ext uri="{63B3BB69-23CF-44E3-9099-C40C66FF867C}">
                  <a14:compatExt spid="_x0000_s114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499" name="Check Box 4331" hidden="1">
              <a:extLst>
                <a:ext uri="{63B3BB69-23CF-44E3-9099-C40C66FF867C}">
                  <a14:compatExt spid="_x0000_s114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500" name="Check Box 4332" hidden="1">
              <a:extLst>
                <a:ext uri="{63B3BB69-23CF-44E3-9099-C40C66FF867C}">
                  <a14:compatExt spid="_x0000_s115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501" name="Check Box 4333" hidden="1">
              <a:extLst>
                <a:ext uri="{63B3BB69-23CF-44E3-9099-C40C66FF867C}">
                  <a14:compatExt spid="_x0000_s115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502" name="Check Box 4334" hidden="1">
              <a:extLst>
                <a:ext uri="{63B3BB69-23CF-44E3-9099-C40C66FF867C}">
                  <a14:compatExt spid="_x0000_s115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503" name="Check Box 4335" hidden="1">
              <a:extLst>
                <a:ext uri="{63B3BB69-23CF-44E3-9099-C40C66FF867C}">
                  <a14:compatExt spid="_x0000_s115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504" name="Check Box 4336" hidden="1">
              <a:extLst>
                <a:ext uri="{63B3BB69-23CF-44E3-9099-C40C66FF867C}">
                  <a14:compatExt spid="_x0000_s115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505" name="Check Box 4337" hidden="1">
              <a:extLst>
                <a:ext uri="{63B3BB69-23CF-44E3-9099-C40C66FF867C}">
                  <a14:compatExt spid="_x0000_s115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506" name="Check Box 4338" hidden="1">
              <a:extLst>
                <a:ext uri="{63B3BB69-23CF-44E3-9099-C40C66FF867C}">
                  <a14:compatExt spid="_x0000_s115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507" name="Check Box 4339" hidden="1">
              <a:extLst>
                <a:ext uri="{63B3BB69-23CF-44E3-9099-C40C66FF867C}">
                  <a14:compatExt spid="_x0000_s115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508" name="Check Box 4340" hidden="1">
              <a:extLst>
                <a:ext uri="{63B3BB69-23CF-44E3-9099-C40C66FF867C}">
                  <a14:compatExt spid="_x0000_s115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509" name="Check Box 4341" hidden="1">
              <a:extLst>
                <a:ext uri="{63B3BB69-23CF-44E3-9099-C40C66FF867C}">
                  <a14:compatExt spid="_x0000_s115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510" name="Check Box 4342" hidden="1">
              <a:extLst>
                <a:ext uri="{63B3BB69-23CF-44E3-9099-C40C66FF867C}">
                  <a14:compatExt spid="_x0000_s115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511" name="Check Box 4343" hidden="1">
              <a:extLst>
                <a:ext uri="{63B3BB69-23CF-44E3-9099-C40C66FF867C}">
                  <a14:compatExt spid="_x0000_s115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512" name="Check Box 4344" hidden="1">
              <a:extLst>
                <a:ext uri="{63B3BB69-23CF-44E3-9099-C40C66FF867C}">
                  <a14:compatExt spid="_x0000_s115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513" name="Check Box 4345" hidden="1">
              <a:extLst>
                <a:ext uri="{63B3BB69-23CF-44E3-9099-C40C66FF867C}">
                  <a14:compatExt spid="_x0000_s115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514" name="Check Box 4346" hidden="1">
              <a:extLst>
                <a:ext uri="{63B3BB69-23CF-44E3-9099-C40C66FF867C}">
                  <a14:compatExt spid="_x0000_s115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515" name="Check Box 4347" hidden="1">
              <a:extLst>
                <a:ext uri="{63B3BB69-23CF-44E3-9099-C40C66FF867C}">
                  <a14:compatExt spid="_x0000_s115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516" name="Check Box 4348" hidden="1">
              <a:extLst>
                <a:ext uri="{63B3BB69-23CF-44E3-9099-C40C66FF867C}">
                  <a14:compatExt spid="_x0000_s115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519" name="Check Box 4351" hidden="1">
              <a:extLst>
                <a:ext uri="{63B3BB69-23CF-44E3-9099-C40C66FF867C}">
                  <a14:compatExt spid="_x0000_s115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520" name="Check Box 4352" hidden="1">
              <a:extLst>
                <a:ext uri="{63B3BB69-23CF-44E3-9099-C40C66FF867C}">
                  <a14:compatExt spid="_x0000_s115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521" name="Check Box 4353" hidden="1">
              <a:extLst>
                <a:ext uri="{63B3BB69-23CF-44E3-9099-C40C66FF867C}">
                  <a14:compatExt spid="_x0000_s115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522" name="Check Box 4354" hidden="1">
              <a:extLst>
                <a:ext uri="{63B3BB69-23CF-44E3-9099-C40C66FF867C}">
                  <a14:compatExt spid="_x0000_s115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523" name="Check Box 4355" hidden="1">
              <a:extLst>
                <a:ext uri="{63B3BB69-23CF-44E3-9099-C40C66FF867C}">
                  <a14:compatExt spid="_x0000_s115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524" name="Check Box 4356" hidden="1">
              <a:extLst>
                <a:ext uri="{63B3BB69-23CF-44E3-9099-C40C66FF867C}">
                  <a14:compatExt spid="_x0000_s115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525" name="Check Box 4357" hidden="1">
              <a:extLst>
                <a:ext uri="{63B3BB69-23CF-44E3-9099-C40C66FF867C}">
                  <a14:compatExt spid="_x0000_s115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526" name="Check Box 4358" hidden="1">
              <a:extLst>
                <a:ext uri="{63B3BB69-23CF-44E3-9099-C40C66FF867C}">
                  <a14:compatExt spid="_x0000_s115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527" name="Check Box 4359" hidden="1">
              <a:extLst>
                <a:ext uri="{63B3BB69-23CF-44E3-9099-C40C66FF867C}">
                  <a14:compatExt spid="_x0000_s115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528" name="Check Box 4360" hidden="1">
              <a:extLst>
                <a:ext uri="{63B3BB69-23CF-44E3-9099-C40C66FF867C}">
                  <a14:compatExt spid="_x0000_s115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529" name="Check Box 4361" hidden="1">
              <a:extLst>
                <a:ext uri="{63B3BB69-23CF-44E3-9099-C40C66FF867C}">
                  <a14:compatExt spid="_x0000_s115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530" name="Check Box 4362" hidden="1">
              <a:extLst>
                <a:ext uri="{63B3BB69-23CF-44E3-9099-C40C66FF867C}">
                  <a14:compatExt spid="_x0000_s115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531" name="Check Box 4363" hidden="1">
              <a:extLst>
                <a:ext uri="{63B3BB69-23CF-44E3-9099-C40C66FF867C}">
                  <a14:compatExt spid="_x0000_s115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532" name="Check Box 4364" hidden="1">
              <a:extLst>
                <a:ext uri="{63B3BB69-23CF-44E3-9099-C40C66FF867C}">
                  <a14:compatExt spid="_x0000_s115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533" name="Check Box 4365" hidden="1">
              <a:extLst>
                <a:ext uri="{63B3BB69-23CF-44E3-9099-C40C66FF867C}">
                  <a14:compatExt spid="_x0000_s115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534" name="Check Box 4366" hidden="1">
              <a:extLst>
                <a:ext uri="{63B3BB69-23CF-44E3-9099-C40C66FF867C}">
                  <a14:compatExt spid="_x0000_s115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535" name="Check Box 4367" hidden="1">
              <a:extLst>
                <a:ext uri="{63B3BB69-23CF-44E3-9099-C40C66FF867C}">
                  <a14:compatExt spid="_x0000_s115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536" name="Check Box 4368" hidden="1">
              <a:extLst>
                <a:ext uri="{63B3BB69-23CF-44E3-9099-C40C66FF867C}">
                  <a14:compatExt spid="_x0000_s115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537" name="Check Box 4369" hidden="1">
              <a:extLst>
                <a:ext uri="{63B3BB69-23CF-44E3-9099-C40C66FF867C}">
                  <a14:compatExt spid="_x0000_s115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538" name="Check Box 4370" hidden="1">
              <a:extLst>
                <a:ext uri="{63B3BB69-23CF-44E3-9099-C40C66FF867C}">
                  <a14:compatExt spid="_x0000_s115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539" name="Check Box 4371" hidden="1">
              <a:extLst>
                <a:ext uri="{63B3BB69-23CF-44E3-9099-C40C66FF867C}">
                  <a14:compatExt spid="_x0000_s115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540" name="Check Box 4372" hidden="1">
              <a:extLst>
                <a:ext uri="{63B3BB69-23CF-44E3-9099-C40C66FF867C}">
                  <a14:compatExt spid="_x0000_s115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541" name="Check Box 4373" hidden="1">
              <a:extLst>
                <a:ext uri="{63B3BB69-23CF-44E3-9099-C40C66FF867C}">
                  <a14:compatExt spid="_x0000_s115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542" name="Check Box 4374" hidden="1">
              <a:extLst>
                <a:ext uri="{63B3BB69-23CF-44E3-9099-C40C66FF867C}">
                  <a14:compatExt spid="_x0000_s115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543" name="Check Box 4375" hidden="1">
              <a:extLst>
                <a:ext uri="{63B3BB69-23CF-44E3-9099-C40C66FF867C}">
                  <a14:compatExt spid="_x0000_s115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544" name="Check Box 4376" hidden="1">
              <a:extLst>
                <a:ext uri="{63B3BB69-23CF-44E3-9099-C40C66FF867C}">
                  <a14:compatExt spid="_x0000_s115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545" name="Check Box 4377" hidden="1">
              <a:extLst>
                <a:ext uri="{63B3BB69-23CF-44E3-9099-C40C66FF867C}">
                  <a14:compatExt spid="_x0000_s115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546" name="Check Box 4378" hidden="1">
              <a:extLst>
                <a:ext uri="{63B3BB69-23CF-44E3-9099-C40C66FF867C}">
                  <a14:compatExt spid="_x0000_s115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547" name="Check Box 4379" hidden="1">
              <a:extLst>
                <a:ext uri="{63B3BB69-23CF-44E3-9099-C40C66FF867C}">
                  <a14:compatExt spid="_x0000_s115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548" name="Check Box 4380" hidden="1">
              <a:extLst>
                <a:ext uri="{63B3BB69-23CF-44E3-9099-C40C66FF867C}">
                  <a14:compatExt spid="_x0000_s115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549" name="Check Box 4381" hidden="1">
              <a:extLst>
                <a:ext uri="{63B3BB69-23CF-44E3-9099-C40C66FF867C}">
                  <a14:compatExt spid="_x0000_s115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550" name="Check Box 4382" hidden="1">
              <a:extLst>
                <a:ext uri="{63B3BB69-23CF-44E3-9099-C40C66FF867C}">
                  <a14:compatExt spid="_x0000_s115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551" name="Check Box 4383" hidden="1">
              <a:extLst>
                <a:ext uri="{63B3BB69-23CF-44E3-9099-C40C66FF867C}">
                  <a14:compatExt spid="_x0000_s115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552" name="Check Box 4384" hidden="1">
              <a:extLst>
                <a:ext uri="{63B3BB69-23CF-44E3-9099-C40C66FF867C}">
                  <a14:compatExt spid="_x0000_s115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553" name="Check Box 4385" hidden="1">
              <a:extLst>
                <a:ext uri="{63B3BB69-23CF-44E3-9099-C40C66FF867C}">
                  <a14:compatExt spid="_x0000_s115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554" name="Check Box 4386" hidden="1">
              <a:extLst>
                <a:ext uri="{63B3BB69-23CF-44E3-9099-C40C66FF867C}">
                  <a14:compatExt spid="_x0000_s115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555" name="Check Box 4387" hidden="1">
              <a:extLst>
                <a:ext uri="{63B3BB69-23CF-44E3-9099-C40C66FF867C}">
                  <a14:compatExt spid="_x0000_s115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556" name="Check Box 4388" hidden="1">
              <a:extLst>
                <a:ext uri="{63B3BB69-23CF-44E3-9099-C40C66FF867C}">
                  <a14:compatExt spid="_x0000_s115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557" name="Check Box 4389" hidden="1">
              <a:extLst>
                <a:ext uri="{63B3BB69-23CF-44E3-9099-C40C66FF867C}">
                  <a14:compatExt spid="_x0000_s115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558" name="Check Box 4390" hidden="1">
              <a:extLst>
                <a:ext uri="{63B3BB69-23CF-44E3-9099-C40C66FF867C}">
                  <a14:compatExt spid="_x0000_s115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559" name="Check Box 4391" hidden="1">
              <a:extLst>
                <a:ext uri="{63B3BB69-23CF-44E3-9099-C40C66FF867C}">
                  <a14:compatExt spid="_x0000_s115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560" name="Check Box 4392" hidden="1">
              <a:extLst>
                <a:ext uri="{63B3BB69-23CF-44E3-9099-C40C66FF867C}">
                  <a14:compatExt spid="_x0000_s115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561" name="Check Box 4393" hidden="1">
              <a:extLst>
                <a:ext uri="{63B3BB69-23CF-44E3-9099-C40C66FF867C}">
                  <a14:compatExt spid="_x0000_s115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562" name="Check Box 4394" hidden="1">
              <a:extLst>
                <a:ext uri="{63B3BB69-23CF-44E3-9099-C40C66FF867C}">
                  <a14:compatExt spid="_x0000_s115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563" name="Check Box 4395" hidden="1">
              <a:extLst>
                <a:ext uri="{63B3BB69-23CF-44E3-9099-C40C66FF867C}">
                  <a14:compatExt spid="_x0000_s115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564" name="Check Box 4396" hidden="1">
              <a:extLst>
                <a:ext uri="{63B3BB69-23CF-44E3-9099-C40C66FF867C}">
                  <a14:compatExt spid="_x0000_s115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565" name="Check Box 4397" hidden="1">
              <a:extLst>
                <a:ext uri="{63B3BB69-23CF-44E3-9099-C40C66FF867C}">
                  <a14:compatExt spid="_x0000_s115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566" name="Check Box 4398" hidden="1">
              <a:extLst>
                <a:ext uri="{63B3BB69-23CF-44E3-9099-C40C66FF867C}">
                  <a14:compatExt spid="_x0000_s115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567" name="Check Box 4399" hidden="1">
              <a:extLst>
                <a:ext uri="{63B3BB69-23CF-44E3-9099-C40C66FF867C}">
                  <a14:compatExt spid="_x0000_s115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1568" name="Check Box 4400" hidden="1">
              <a:extLst>
                <a:ext uri="{63B3BB69-23CF-44E3-9099-C40C66FF867C}">
                  <a14:compatExt spid="_x0000_s115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569" name="Check Box 4401" hidden="1">
              <a:extLst>
                <a:ext uri="{63B3BB69-23CF-44E3-9099-C40C66FF867C}">
                  <a14:compatExt spid="_x0000_s115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570" name="Check Box 4402" hidden="1">
              <a:extLst>
                <a:ext uri="{63B3BB69-23CF-44E3-9099-C40C66FF867C}">
                  <a14:compatExt spid="_x0000_s115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571" name="Check Box 4403" hidden="1">
              <a:extLst>
                <a:ext uri="{63B3BB69-23CF-44E3-9099-C40C66FF867C}">
                  <a14:compatExt spid="_x0000_s115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572" name="Check Box 4404" hidden="1">
              <a:extLst>
                <a:ext uri="{63B3BB69-23CF-44E3-9099-C40C66FF867C}">
                  <a14:compatExt spid="_x0000_s115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573" name="Check Box 4405" hidden="1">
              <a:extLst>
                <a:ext uri="{63B3BB69-23CF-44E3-9099-C40C66FF867C}">
                  <a14:compatExt spid="_x0000_s115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574" name="Check Box 4406" hidden="1">
              <a:extLst>
                <a:ext uri="{63B3BB69-23CF-44E3-9099-C40C66FF867C}">
                  <a14:compatExt spid="_x0000_s115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575" name="Check Box 4407" hidden="1">
              <a:extLst>
                <a:ext uri="{63B3BB69-23CF-44E3-9099-C40C66FF867C}">
                  <a14:compatExt spid="_x0000_s115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576" name="Check Box 4408" hidden="1">
              <a:extLst>
                <a:ext uri="{63B3BB69-23CF-44E3-9099-C40C66FF867C}">
                  <a14:compatExt spid="_x0000_s115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577" name="Check Box 4409" hidden="1">
              <a:extLst>
                <a:ext uri="{63B3BB69-23CF-44E3-9099-C40C66FF867C}">
                  <a14:compatExt spid="_x0000_s115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578" name="Check Box 4410" hidden="1">
              <a:extLst>
                <a:ext uri="{63B3BB69-23CF-44E3-9099-C40C66FF867C}">
                  <a14:compatExt spid="_x0000_s115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579" name="Check Box 4411" hidden="1">
              <a:extLst>
                <a:ext uri="{63B3BB69-23CF-44E3-9099-C40C66FF867C}">
                  <a14:compatExt spid="_x0000_s115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580" name="Check Box 4412" hidden="1">
              <a:extLst>
                <a:ext uri="{63B3BB69-23CF-44E3-9099-C40C66FF867C}">
                  <a14:compatExt spid="_x0000_s115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581" name="Check Box 4413" hidden="1">
              <a:extLst>
                <a:ext uri="{63B3BB69-23CF-44E3-9099-C40C66FF867C}">
                  <a14:compatExt spid="_x0000_s115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582" name="Check Box 4414" hidden="1">
              <a:extLst>
                <a:ext uri="{63B3BB69-23CF-44E3-9099-C40C66FF867C}">
                  <a14:compatExt spid="_x0000_s115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583" name="Check Box 4415" hidden="1">
              <a:extLst>
                <a:ext uri="{63B3BB69-23CF-44E3-9099-C40C66FF867C}">
                  <a14:compatExt spid="_x0000_s115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584" name="Check Box 4416" hidden="1">
              <a:extLst>
                <a:ext uri="{63B3BB69-23CF-44E3-9099-C40C66FF867C}">
                  <a14:compatExt spid="_x0000_s115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585" name="Check Box 4417" hidden="1">
              <a:extLst>
                <a:ext uri="{63B3BB69-23CF-44E3-9099-C40C66FF867C}">
                  <a14:compatExt spid="_x0000_s115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586" name="Check Box 4418" hidden="1">
              <a:extLst>
                <a:ext uri="{63B3BB69-23CF-44E3-9099-C40C66FF867C}">
                  <a14:compatExt spid="_x0000_s115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587" name="Check Box 4419" hidden="1">
              <a:extLst>
                <a:ext uri="{63B3BB69-23CF-44E3-9099-C40C66FF867C}">
                  <a14:compatExt spid="_x0000_s115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588" name="Check Box 4420" hidden="1">
              <a:extLst>
                <a:ext uri="{63B3BB69-23CF-44E3-9099-C40C66FF867C}">
                  <a14:compatExt spid="_x0000_s115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589" name="Check Box 4421" hidden="1">
              <a:extLst>
                <a:ext uri="{63B3BB69-23CF-44E3-9099-C40C66FF867C}">
                  <a14:compatExt spid="_x0000_s115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590" name="Check Box 4422" hidden="1">
              <a:extLst>
                <a:ext uri="{63B3BB69-23CF-44E3-9099-C40C66FF867C}">
                  <a14:compatExt spid="_x0000_s115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591" name="Check Box 4423" hidden="1">
              <a:extLst>
                <a:ext uri="{63B3BB69-23CF-44E3-9099-C40C66FF867C}">
                  <a14:compatExt spid="_x0000_s115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592" name="Check Box 4424" hidden="1">
              <a:extLst>
                <a:ext uri="{63B3BB69-23CF-44E3-9099-C40C66FF867C}">
                  <a14:compatExt spid="_x0000_s115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593" name="Check Box 4425" hidden="1">
              <a:extLst>
                <a:ext uri="{63B3BB69-23CF-44E3-9099-C40C66FF867C}">
                  <a14:compatExt spid="_x0000_s115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594" name="Check Box 4426" hidden="1">
              <a:extLst>
                <a:ext uri="{63B3BB69-23CF-44E3-9099-C40C66FF867C}">
                  <a14:compatExt spid="_x0000_s115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595" name="Check Box 4427" hidden="1">
              <a:extLst>
                <a:ext uri="{63B3BB69-23CF-44E3-9099-C40C66FF867C}">
                  <a14:compatExt spid="_x0000_s115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596" name="Check Box 4428" hidden="1">
              <a:extLst>
                <a:ext uri="{63B3BB69-23CF-44E3-9099-C40C66FF867C}">
                  <a14:compatExt spid="_x0000_s115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597" name="Check Box 4429" hidden="1">
              <a:extLst>
                <a:ext uri="{63B3BB69-23CF-44E3-9099-C40C66FF867C}">
                  <a14:compatExt spid="_x0000_s115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598" name="Check Box 4430" hidden="1">
              <a:extLst>
                <a:ext uri="{63B3BB69-23CF-44E3-9099-C40C66FF867C}">
                  <a14:compatExt spid="_x0000_s115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599" name="Check Box 4431" hidden="1">
              <a:extLst>
                <a:ext uri="{63B3BB69-23CF-44E3-9099-C40C66FF867C}">
                  <a14:compatExt spid="_x0000_s115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600" name="Check Box 4432" hidden="1">
              <a:extLst>
                <a:ext uri="{63B3BB69-23CF-44E3-9099-C40C66FF867C}">
                  <a14:compatExt spid="_x0000_s116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601" name="Check Box 4433" hidden="1">
              <a:extLst>
                <a:ext uri="{63B3BB69-23CF-44E3-9099-C40C66FF867C}">
                  <a14:compatExt spid="_x0000_s116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602" name="Check Box 4434" hidden="1">
              <a:extLst>
                <a:ext uri="{63B3BB69-23CF-44E3-9099-C40C66FF867C}">
                  <a14:compatExt spid="_x0000_s116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603" name="Check Box 4435" hidden="1">
              <a:extLst>
                <a:ext uri="{63B3BB69-23CF-44E3-9099-C40C66FF867C}">
                  <a14:compatExt spid="_x0000_s116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604" name="Check Box 4436" hidden="1">
              <a:extLst>
                <a:ext uri="{63B3BB69-23CF-44E3-9099-C40C66FF867C}">
                  <a14:compatExt spid="_x0000_s116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605" name="Check Box 4437" hidden="1">
              <a:extLst>
                <a:ext uri="{63B3BB69-23CF-44E3-9099-C40C66FF867C}">
                  <a14:compatExt spid="_x0000_s116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606" name="Check Box 4438" hidden="1">
              <a:extLst>
                <a:ext uri="{63B3BB69-23CF-44E3-9099-C40C66FF867C}">
                  <a14:compatExt spid="_x0000_s116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607" name="Check Box 4439" hidden="1">
              <a:extLst>
                <a:ext uri="{63B3BB69-23CF-44E3-9099-C40C66FF867C}">
                  <a14:compatExt spid="_x0000_s116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608" name="Check Box 4440" hidden="1">
              <a:extLst>
                <a:ext uri="{63B3BB69-23CF-44E3-9099-C40C66FF867C}">
                  <a14:compatExt spid="_x0000_s116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609" name="Check Box 4441" hidden="1">
              <a:extLst>
                <a:ext uri="{63B3BB69-23CF-44E3-9099-C40C66FF867C}">
                  <a14:compatExt spid="_x0000_s116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610" name="Check Box 4442" hidden="1">
              <a:extLst>
                <a:ext uri="{63B3BB69-23CF-44E3-9099-C40C66FF867C}">
                  <a14:compatExt spid="_x0000_s116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611" name="Check Box 4443" hidden="1">
              <a:extLst>
                <a:ext uri="{63B3BB69-23CF-44E3-9099-C40C66FF867C}">
                  <a14:compatExt spid="_x0000_s116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612" name="Check Box 4444" hidden="1">
              <a:extLst>
                <a:ext uri="{63B3BB69-23CF-44E3-9099-C40C66FF867C}">
                  <a14:compatExt spid="_x0000_s116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613" name="Check Box 4445" hidden="1">
              <a:extLst>
                <a:ext uri="{63B3BB69-23CF-44E3-9099-C40C66FF867C}">
                  <a14:compatExt spid="_x0000_s116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614" name="Check Box 4446" hidden="1">
              <a:extLst>
                <a:ext uri="{63B3BB69-23CF-44E3-9099-C40C66FF867C}">
                  <a14:compatExt spid="_x0000_s116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615" name="Check Box 4447" hidden="1">
              <a:extLst>
                <a:ext uri="{63B3BB69-23CF-44E3-9099-C40C66FF867C}">
                  <a14:compatExt spid="_x0000_s116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616" name="Check Box 4448" hidden="1">
              <a:extLst>
                <a:ext uri="{63B3BB69-23CF-44E3-9099-C40C66FF867C}">
                  <a14:compatExt spid="_x0000_s116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617" name="Check Box 4449" hidden="1">
              <a:extLst>
                <a:ext uri="{63B3BB69-23CF-44E3-9099-C40C66FF867C}">
                  <a14:compatExt spid="_x0000_s116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1619" name="Check Box 4451" hidden="1">
              <a:extLst>
                <a:ext uri="{63B3BB69-23CF-44E3-9099-C40C66FF867C}">
                  <a14:compatExt spid="_x0000_s116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1620" name="Check Box 4452" hidden="1">
              <a:extLst>
                <a:ext uri="{63B3BB69-23CF-44E3-9099-C40C66FF867C}">
                  <a14:compatExt spid="_x0000_s116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1621" name="Check Box 4453" hidden="1">
              <a:extLst>
                <a:ext uri="{63B3BB69-23CF-44E3-9099-C40C66FF867C}">
                  <a14:compatExt spid="_x0000_s116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1622" name="Check Box 4454" hidden="1">
              <a:extLst>
                <a:ext uri="{63B3BB69-23CF-44E3-9099-C40C66FF867C}">
                  <a14:compatExt spid="_x0000_s116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1623" name="Check Box 4455" hidden="1">
              <a:extLst>
                <a:ext uri="{63B3BB69-23CF-44E3-9099-C40C66FF867C}">
                  <a14:compatExt spid="_x0000_s116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1624" name="Check Box 4456" hidden="1">
              <a:extLst>
                <a:ext uri="{63B3BB69-23CF-44E3-9099-C40C66FF867C}">
                  <a14:compatExt spid="_x0000_s116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1625" name="Check Box 4457" hidden="1">
              <a:extLst>
                <a:ext uri="{63B3BB69-23CF-44E3-9099-C40C66FF867C}">
                  <a14:compatExt spid="_x0000_s116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1626" name="Check Box 4458" hidden="1">
              <a:extLst>
                <a:ext uri="{63B3BB69-23CF-44E3-9099-C40C66FF867C}">
                  <a14:compatExt spid="_x0000_s116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1627" name="Check Box 4459" hidden="1">
              <a:extLst>
                <a:ext uri="{63B3BB69-23CF-44E3-9099-C40C66FF867C}">
                  <a14:compatExt spid="_x0000_s116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1628" name="Check Box 4460" hidden="1">
              <a:extLst>
                <a:ext uri="{63B3BB69-23CF-44E3-9099-C40C66FF867C}">
                  <a14:compatExt spid="_x0000_s116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1629" name="Check Box 4461" hidden="1">
              <a:extLst>
                <a:ext uri="{63B3BB69-23CF-44E3-9099-C40C66FF867C}">
                  <a14:compatExt spid="_x0000_s116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1630" name="Check Box 4462" hidden="1">
              <a:extLst>
                <a:ext uri="{63B3BB69-23CF-44E3-9099-C40C66FF867C}">
                  <a14:compatExt spid="_x0000_s116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1631" name="Check Box 4463" hidden="1">
              <a:extLst>
                <a:ext uri="{63B3BB69-23CF-44E3-9099-C40C66FF867C}">
                  <a14:compatExt spid="_x0000_s116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1632" name="Check Box 4464" hidden="1">
              <a:extLst>
                <a:ext uri="{63B3BB69-23CF-44E3-9099-C40C66FF867C}">
                  <a14:compatExt spid="_x0000_s116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1633" name="Check Box 4465" hidden="1">
              <a:extLst>
                <a:ext uri="{63B3BB69-23CF-44E3-9099-C40C66FF867C}">
                  <a14:compatExt spid="_x0000_s116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1634" name="Check Box 4466" hidden="1">
              <a:extLst>
                <a:ext uri="{63B3BB69-23CF-44E3-9099-C40C66FF867C}">
                  <a14:compatExt spid="_x0000_s116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1635" name="Check Box 4467" hidden="1">
              <a:extLst>
                <a:ext uri="{63B3BB69-23CF-44E3-9099-C40C66FF867C}">
                  <a14:compatExt spid="_x0000_s116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1636" name="Check Box 4468" hidden="1">
              <a:extLst>
                <a:ext uri="{63B3BB69-23CF-44E3-9099-C40C66FF867C}">
                  <a14:compatExt spid="_x0000_s116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1637" name="Check Box 4469" hidden="1">
              <a:extLst>
                <a:ext uri="{63B3BB69-23CF-44E3-9099-C40C66FF867C}">
                  <a14:compatExt spid="_x0000_s116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1638" name="Check Box 4470" hidden="1">
              <a:extLst>
                <a:ext uri="{63B3BB69-23CF-44E3-9099-C40C66FF867C}">
                  <a14:compatExt spid="_x0000_s116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1639" name="Check Box 4471" hidden="1">
              <a:extLst>
                <a:ext uri="{63B3BB69-23CF-44E3-9099-C40C66FF867C}">
                  <a14:compatExt spid="_x0000_s116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1640" name="Check Box 4472" hidden="1">
              <a:extLst>
                <a:ext uri="{63B3BB69-23CF-44E3-9099-C40C66FF867C}">
                  <a14:compatExt spid="_x0000_s116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1641" name="Check Box 4473" hidden="1">
              <a:extLst>
                <a:ext uri="{63B3BB69-23CF-44E3-9099-C40C66FF867C}">
                  <a14:compatExt spid="_x0000_s116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1642" name="Check Box 4474" hidden="1">
              <a:extLst>
                <a:ext uri="{63B3BB69-23CF-44E3-9099-C40C66FF867C}">
                  <a14:compatExt spid="_x0000_s116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1643" name="Check Box 4475" hidden="1">
              <a:extLst>
                <a:ext uri="{63B3BB69-23CF-44E3-9099-C40C66FF867C}">
                  <a14:compatExt spid="_x0000_s116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1644" name="Check Box 4476" hidden="1">
              <a:extLst>
                <a:ext uri="{63B3BB69-23CF-44E3-9099-C40C66FF867C}">
                  <a14:compatExt spid="_x0000_s116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1645" name="Check Box 4477" hidden="1">
              <a:extLst>
                <a:ext uri="{63B3BB69-23CF-44E3-9099-C40C66FF867C}">
                  <a14:compatExt spid="_x0000_s116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1646" name="Check Box 4478" hidden="1">
              <a:extLst>
                <a:ext uri="{63B3BB69-23CF-44E3-9099-C40C66FF867C}">
                  <a14:compatExt spid="_x0000_s116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1647" name="Check Box 4479" hidden="1">
              <a:extLst>
                <a:ext uri="{63B3BB69-23CF-44E3-9099-C40C66FF867C}">
                  <a14:compatExt spid="_x0000_s116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1648" name="Check Box 4480" hidden="1">
              <a:extLst>
                <a:ext uri="{63B3BB69-23CF-44E3-9099-C40C66FF867C}">
                  <a14:compatExt spid="_x0000_s116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1649" name="Check Box 4481" hidden="1">
              <a:extLst>
                <a:ext uri="{63B3BB69-23CF-44E3-9099-C40C66FF867C}">
                  <a14:compatExt spid="_x0000_s116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1650" name="Check Box 4482" hidden="1">
              <a:extLst>
                <a:ext uri="{63B3BB69-23CF-44E3-9099-C40C66FF867C}">
                  <a14:compatExt spid="_x0000_s116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1651" name="Check Box 4483" hidden="1">
              <a:extLst>
                <a:ext uri="{63B3BB69-23CF-44E3-9099-C40C66FF867C}">
                  <a14:compatExt spid="_x0000_s116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1652" name="Check Box 4484" hidden="1">
              <a:extLst>
                <a:ext uri="{63B3BB69-23CF-44E3-9099-C40C66FF867C}">
                  <a14:compatExt spid="_x0000_s116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1653" name="Check Box 4485" hidden="1">
              <a:extLst>
                <a:ext uri="{63B3BB69-23CF-44E3-9099-C40C66FF867C}">
                  <a14:compatExt spid="_x0000_s116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1654" name="Check Box 4486" hidden="1">
              <a:extLst>
                <a:ext uri="{63B3BB69-23CF-44E3-9099-C40C66FF867C}">
                  <a14:compatExt spid="_x0000_s116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1655" name="Check Box 4487" hidden="1">
              <a:extLst>
                <a:ext uri="{63B3BB69-23CF-44E3-9099-C40C66FF867C}">
                  <a14:compatExt spid="_x0000_s116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1656" name="Check Box 4488" hidden="1">
              <a:extLst>
                <a:ext uri="{63B3BB69-23CF-44E3-9099-C40C66FF867C}">
                  <a14:compatExt spid="_x0000_s116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1657" name="Check Box 4489" hidden="1">
              <a:extLst>
                <a:ext uri="{63B3BB69-23CF-44E3-9099-C40C66FF867C}">
                  <a14:compatExt spid="_x0000_s116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1658" name="Check Box 4490" hidden="1">
              <a:extLst>
                <a:ext uri="{63B3BB69-23CF-44E3-9099-C40C66FF867C}">
                  <a14:compatExt spid="_x0000_s116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1659" name="Check Box 4491" hidden="1">
              <a:extLst>
                <a:ext uri="{63B3BB69-23CF-44E3-9099-C40C66FF867C}">
                  <a14:compatExt spid="_x0000_s116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1660" name="Check Box 4492" hidden="1">
              <a:extLst>
                <a:ext uri="{63B3BB69-23CF-44E3-9099-C40C66FF867C}">
                  <a14:compatExt spid="_x0000_s116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1661" name="Check Box 4493" hidden="1">
              <a:extLst>
                <a:ext uri="{63B3BB69-23CF-44E3-9099-C40C66FF867C}">
                  <a14:compatExt spid="_x0000_s116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1662" name="Check Box 4494" hidden="1">
              <a:extLst>
                <a:ext uri="{63B3BB69-23CF-44E3-9099-C40C66FF867C}">
                  <a14:compatExt spid="_x0000_s116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1663" name="Check Box 4495" hidden="1">
              <a:extLst>
                <a:ext uri="{63B3BB69-23CF-44E3-9099-C40C66FF867C}">
                  <a14:compatExt spid="_x0000_s116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1664" name="Check Box 4496" hidden="1">
              <a:extLst>
                <a:ext uri="{63B3BB69-23CF-44E3-9099-C40C66FF867C}">
                  <a14:compatExt spid="_x0000_s116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1665" name="Check Box 4497" hidden="1">
              <a:extLst>
                <a:ext uri="{63B3BB69-23CF-44E3-9099-C40C66FF867C}">
                  <a14:compatExt spid="_x0000_s116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1666" name="Check Box 4498" hidden="1">
              <a:extLst>
                <a:ext uri="{63B3BB69-23CF-44E3-9099-C40C66FF867C}">
                  <a14:compatExt spid="_x0000_s116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1667" name="Check Box 4499" hidden="1">
              <a:extLst>
                <a:ext uri="{63B3BB69-23CF-44E3-9099-C40C66FF867C}">
                  <a14:compatExt spid="_x0000_s116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1</xdr:row>
          <xdr:rowOff>66675</xdr:rowOff>
        </xdr:from>
        <xdr:to>
          <xdr:col>64</xdr:col>
          <xdr:colOff>123825</xdr:colOff>
          <xdr:row>2</xdr:row>
          <xdr:rowOff>104775</xdr:rowOff>
        </xdr:to>
        <xdr:sp macro="" textlink="">
          <xdr:nvSpPr>
            <xdr:cNvPr id="11669" name="Scroll Bar 4501" hidden="1">
              <a:extLst>
                <a:ext uri="{63B3BB69-23CF-44E3-9099-C40C66FF867C}">
                  <a14:compatExt spid="_x0000_s1166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2122" name="Check Box 4954" hidden="1">
              <a:extLst>
                <a:ext uri="{63B3BB69-23CF-44E3-9099-C40C66FF867C}">
                  <a14:compatExt spid="_x0000_s121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2123" name="Check Box 4955" hidden="1">
              <a:extLst>
                <a:ext uri="{63B3BB69-23CF-44E3-9099-C40C66FF867C}">
                  <a14:compatExt spid="_x0000_s121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124" name="Check Box 4956" hidden="1">
              <a:extLst>
                <a:ext uri="{63B3BB69-23CF-44E3-9099-C40C66FF867C}">
                  <a14:compatExt spid="_x0000_s121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2125" name="Check Box 4957" hidden="1">
              <a:extLst>
                <a:ext uri="{63B3BB69-23CF-44E3-9099-C40C66FF867C}">
                  <a14:compatExt spid="_x0000_s121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2126" name="Check Box 4958" hidden="1">
              <a:extLst>
                <a:ext uri="{63B3BB69-23CF-44E3-9099-C40C66FF867C}">
                  <a14:compatExt spid="_x0000_s1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2127" name="Check Box 4959" hidden="1">
              <a:extLst>
                <a:ext uri="{63B3BB69-23CF-44E3-9099-C40C66FF867C}">
                  <a14:compatExt spid="_x0000_s121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2128" name="Check Box 4960" hidden="1">
              <a:extLst>
                <a:ext uri="{63B3BB69-23CF-44E3-9099-C40C66FF867C}">
                  <a14:compatExt spid="_x0000_s121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2129" name="Check Box 4961" hidden="1">
              <a:extLst>
                <a:ext uri="{63B3BB69-23CF-44E3-9099-C40C66FF867C}">
                  <a14:compatExt spid="_x0000_s121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2130" name="Check Box 4962" hidden="1">
              <a:extLst>
                <a:ext uri="{63B3BB69-23CF-44E3-9099-C40C66FF867C}">
                  <a14:compatExt spid="_x0000_s121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2131" name="Check Box 4963" hidden="1">
              <a:extLst>
                <a:ext uri="{63B3BB69-23CF-44E3-9099-C40C66FF867C}">
                  <a14:compatExt spid="_x0000_s121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2132" name="Check Box 4964" hidden="1">
              <a:extLst>
                <a:ext uri="{63B3BB69-23CF-44E3-9099-C40C66FF867C}">
                  <a14:compatExt spid="_x0000_s121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2133" name="Check Box 4965" hidden="1">
              <a:extLst>
                <a:ext uri="{63B3BB69-23CF-44E3-9099-C40C66FF867C}">
                  <a14:compatExt spid="_x0000_s121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2134" name="Check Box 4966" hidden="1">
              <a:extLst>
                <a:ext uri="{63B3BB69-23CF-44E3-9099-C40C66FF867C}">
                  <a14:compatExt spid="_x0000_s121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2135" name="Check Box 4967" hidden="1">
              <a:extLst>
                <a:ext uri="{63B3BB69-23CF-44E3-9099-C40C66FF867C}">
                  <a14:compatExt spid="_x0000_s121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2136" name="Check Box 4968" hidden="1">
              <a:extLst>
                <a:ext uri="{63B3BB69-23CF-44E3-9099-C40C66FF867C}">
                  <a14:compatExt spid="_x0000_s121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2137" name="Check Box 4969" hidden="1">
              <a:extLst>
                <a:ext uri="{63B3BB69-23CF-44E3-9099-C40C66FF867C}">
                  <a14:compatExt spid="_x0000_s121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2138" name="Check Box 4970" hidden="1">
              <a:extLst>
                <a:ext uri="{63B3BB69-23CF-44E3-9099-C40C66FF867C}">
                  <a14:compatExt spid="_x0000_s121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2139" name="Check Box 4971" hidden="1">
              <a:extLst>
                <a:ext uri="{63B3BB69-23CF-44E3-9099-C40C66FF867C}">
                  <a14:compatExt spid="_x0000_s121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2140" name="Check Box 4972" hidden="1">
              <a:extLst>
                <a:ext uri="{63B3BB69-23CF-44E3-9099-C40C66FF867C}">
                  <a14:compatExt spid="_x0000_s121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2141" name="Check Box 4973" hidden="1">
              <a:extLst>
                <a:ext uri="{63B3BB69-23CF-44E3-9099-C40C66FF867C}">
                  <a14:compatExt spid="_x0000_s121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2142" name="Check Box 4974" hidden="1">
              <a:extLst>
                <a:ext uri="{63B3BB69-23CF-44E3-9099-C40C66FF867C}">
                  <a14:compatExt spid="_x0000_s121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2143" name="Check Box 4975" hidden="1">
              <a:extLst>
                <a:ext uri="{63B3BB69-23CF-44E3-9099-C40C66FF867C}">
                  <a14:compatExt spid="_x0000_s121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2144" name="Check Box 4976" hidden="1">
              <a:extLst>
                <a:ext uri="{63B3BB69-23CF-44E3-9099-C40C66FF867C}">
                  <a14:compatExt spid="_x0000_s121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2145" name="Check Box 4977" hidden="1">
              <a:extLst>
                <a:ext uri="{63B3BB69-23CF-44E3-9099-C40C66FF867C}">
                  <a14:compatExt spid="_x0000_s121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2146" name="Check Box 4978" hidden="1">
              <a:extLst>
                <a:ext uri="{63B3BB69-23CF-44E3-9099-C40C66FF867C}">
                  <a14:compatExt spid="_x0000_s121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2147" name="Check Box 4979" hidden="1">
              <a:extLst>
                <a:ext uri="{63B3BB69-23CF-44E3-9099-C40C66FF867C}">
                  <a14:compatExt spid="_x0000_s121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2148" name="Check Box 4980" hidden="1">
              <a:extLst>
                <a:ext uri="{63B3BB69-23CF-44E3-9099-C40C66FF867C}">
                  <a14:compatExt spid="_x0000_s121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2149" name="Check Box 4981" hidden="1">
              <a:extLst>
                <a:ext uri="{63B3BB69-23CF-44E3-9099-C40C66FF867C}">
                  <a14:compatExt spid="_x0000_s121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2150" name="Check Box 4982" hidden="1">
              <a:extLst>
                <a:ext uri="{63B3BB69-23CF-44E3-9099-C40C66FF867C}">
                  <a14:compatExt spid="_x0000_s1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2151" name="Check Box 4983" hidden="1">
              <a:extLst>
                <a:ext uri="{63B3BB69-23CF-44E3-9099-C40C66FF867C}">
                  <a14:compatExt spid="_x0000_s121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2152" name="Check Box 4984" hidden="1">
              <a:extLst>
                <a:ext uri="{63B3BB69-23CF-44E3-9099-C40C66FF867C}">
                  <a14:compatExt spid="_x0000_s121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2153" name="Check Box 4985" hidden="1">
              <a:extLst>
                <a:ext uri="{63B3BB69-23CF-44E3-9099-C40C66FF867C}">
                  <a14:compatExt spid="_x0000_s121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2154" name="Check Box 4986" hidden="1">
              <a:extLst>
                <a:ext uri="{63B3BB69-23CF-44E3-9099-C40C66FF867C}">
                  <a14:compatExt spid="_x0000_s121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2155" name="Check Box 4987" hidden="1">
              <a:extLst>
                <a:ext uri="{63B3BB69-23CF-44E3-9099-C40C66FF867C}">
                  <a14:compatExt spid="_x0000_s121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2156" name="Check Box 4988" hidden="1">
              <a:extLst>
                <a:ext uri="{63B3BB69-23CF-44E3-9099-C40C66FF867C}">
                  <a14:compatExt spid="_x0000_s121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2157" name="Check Box 4989" hidden="1">
              <a:extLst>
                <a:ext uri="{63B3BB69-23CF-44E3-9099-C40C66FF867C}">
                  <a14:compatExt spid="_x0000_s121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2158" name="Check Box 4990" hidden="1">
              <a:extLst>
                <a:ext uri="{63B3BB69-23CF-44E3-9099-C40C66FF867C}">
                  <a14:compatExt spid="_x0000_s121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2159" name="Check Box 4991" hidden="1">
              <a:extLst>
                <a:ext uri="{63B3BB69-23CF-44E3-9099-C40C66FF867C}">
                  <a14:compatExt spid="_x0000_s121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2160" name="Check Box 4992" hidden="1">
              <a:extLst>
                <a:ext uri="{63B3BB69-23CF-44E3-9099-C40C66FF867C}">
                  <a14:compatExt spid="_x0000_s121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2161" name="Check Box 4993" hidden="1">
              <a:extLst>
                <a:ext uri="{63B3BB69-23CF-44E3-9099-C40C66FF867C}">
                  <a14:compatExt spid="_x0000_s121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2162" name="Check Box 4994" hidden="1">
              <a:extLst>
                <a:ext uri="{63B3BB69-23CF-44E3-9099-C40C66FF867C}">
                  <a14:compatExt spid="_x0000_s1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2163" name="Check Box 4995" hidden="1">
              <a:extLst>
                <a:ext uri="{63B3BB69-23CF-44E3-9099-C40C66FF867C}">
                  <a14:compatExt spid="_x0000_s121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2164" name="Check Box 4996" hidden="1">
              <a:extLst>
                <a:ext uri="{63B3BB69-23CF-44E3-9099-C40C66FF867C}">
                  <a14:compatExt spid="_x0000_s121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2165" name="Check Box 4997" hidden="1">
              <a:extLst>
                <a:ext uri="{63B3BB69-23CF-44E3-9099-C40C66FF867C}">
                  <a14:compatExt spid="_x0000_s121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2166" name="Check Box 4998" hidden="1">
              <a:extLst>
                <a:ext uri="{63B3BB69-23CF-44E3-9099-C40C66FF867C}">
                  <a14:compatExt spid="_x0000_s121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2167" name="Check Box 4999" hidden="1">
              <a:extLst>
                <a:ext uri="{63B3BB69-23CF-44E3-9099-C40C66FF867C}">
                  <a14:compatExt spid="_x0000_s12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2168" name="Check Box 5000" hidden="1">
              <a:extLst>
                <a:ext uri="{63B3BB69-23CF-44E3-9099-C40C66FF867C}">
                  <a14:compatExt spid="_x0000_s12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2169" name="Check Box 5001" hidden="1">
              <a:extLst>
                <a:ext uri="{63B3BB69-23CF-44E3-9099-C40C66FF867C}">
                  <a14:compatExt spid="_x0000_s12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2170" name="Check Box 5002" hidden="1">
              <a:extLst>
                <a:ext uri="{63B3BB69-23CF-44E3-9099-C40C66FF867C}">
                  <a14:compatExt spid="_x0000_s121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2171" name="Check Box 5003" hidden="1">
              <a:extLst>
                <a:ext uri="{63B3BB69-23CF-44E3-9099-C40C66FF867C}">
                  <a14:compatExt spid="_x0000_s121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72" name="Check Box 5104" hidden="1">
              <a:extLst>
                <a:ext uri="{63B3BB69-23CF-44E3-9099-C40C66FF867C}">
                  <a14:compatExt spid="_x0000_s122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73" name="Check Box 5105" hidden="1">
              <a:extLst>
                <a:ext uri="{63B3BB69-23CF-44E3-9099-C40C66FF867C}">
                  <a14:compatExt spid="_x0000_s12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74" name="Check Box 5106" hidden="1">
              <a:extLst>
                <a:ext uri="{63B3BB69-23CF-44E3-9099-C40C66FF867C}">
                  <a14:compatExt spid="_x0000_s122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75" name="Check Box 5107" hidden="1">
              <a:extLst>
                <a:ext uri="{63B3BB69-23CF-44E3-9099-C40C66FF867C}">
                  <a14:compatExt spid="_x0000_s122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76" name="Check Box 5108" hidden="1">
              <a:extLst>
                <a:ext uri="{63B3BB69-23CF-44E3-9099-C40C66FF867C}">
                  <a14:compatExt spid="_x0000_s122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77" name="Check Box 5109" hidden="1">
              <a:extLst>
                <a:ext uri="{63B3BB69-23CF-44E3-9099-C40C66FF867C}">
                  <a14:compatExt spid="_x0000_s122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78" name="Check Box 5110" hidden="1">
              <a:extLst>
                <a:ext uri="{63B3BB69-23CF-44E3-9099-C40C66FF867C}">
                  <a14:compatExt spid="_x0000_s12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79" name="Check Box 5111" hidden="1">
              <a:extLst>
                <a:ext uri="{63B3BB69-23CF-44E3-9099-C40C66FF867C}">
                  <a14:compatExt spid="_x0000_s122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80" name="Check Box 5112" hidden="1">
              <a:extLst>
                <a:ext uri="{63B3BB69-23CF-44E3-9099-C40C66FF867C}">
                  <a14:compatExt spid="_x0000_s122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81" name="Check Box 5113" hidden="1">
              <a:extLst>
                <a:ext uri="{63B3BB69-23CF-44E3-9099-C40C66FF867C}">
                  <a14:compatExt spid="_x0000_s122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82" name="Check Box 5114" hidden="1">
              <a:extLst>
                <a:ext uri="{63B3BB69-23CF-44E3-9099-C40C66FF867C}">
                  <a14:compatExt spid="_x0000_s12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83" name="Check Box 5115" hidden="1">
              <a:extLst>
                <a:ext uri="{63B3BB69-23CF-44E3-9099-C40C66FF867C}">
                  <a14:compatExt spid="_x0000_s122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84" name="Check Box 5116" hidden="1">
              <a:extLst>
                <a:ext uri="{63B3BB69-23CF-44E3-9099-C40C66FF867C}">
                  <a14:compatExt spid="_x0000_s122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85" name="Check Box 5117" hidden="1">
              <a:extLst>
                <a:ext uri="{63B3BB69-23CF-44E3-9099-C40C66FF867C}">
                  <a14:compatExt spid="_x0000_s122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2286" name="Check Box 5118" hidden="1">
              <a:extLst>
                <a:ext uri="{63B3BB69-23CF-44E3-9099-C40C66FF867C}">
                  <a14:compatExt spid="_x0000_s122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2287" name="Check Box 5119" hidden="1">
              <a:extLst>
                <a:ext uri="{63B3BB69-23CF-44E3-9099-C40C66FF867C}">
                  <a14:compatExt spid="_x0000_s122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312" name="Check Box 5120" hidden="1">
              <a:extLst>
                <a:ext uri="{63B3BB69-23CF-44E3-9099-C40C66FF867C}">
                  <a14:compatExt spid="_x0000_s133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3313" name="Check Box 5121" hidden="1">
              <a:extLst>
                <a:ext uri="{63B3BB69-23CF-44E3-9099-C40C66FF867C}">
                  <a14:compatExt spid="_x0000_s133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314" name="Check Box 5122" hidden="1">
              <a:extLst>
                <a:ext uri="{63B3BB69-23CF-44E3-9099-C40C66FF867C}">
                  <a14:compatExt spid="_x0000_s133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3315" name="Check Box 5123" hidden="1">
              <a:extLst>
                <a:ext uri="{63B3BB69-23CF-44E3-9099-C40C66FF867C}">
                  <a14:compatExt spid="_x0000_s133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316" name="Check Box 5124" hidden="1">
              <a:extLst>
                <a:ext uri="{63B3BB69-23CF-44E3-9099-C40C66FF867C}">
                  <a14:compatExt spid="_x0000_s133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3317" name="Check Box 5125" hidden="1">
              <a:extLst>
                <a:ext uri="{63B3BB69-23CF-44E3-9099-C40C66FF867C}">
                  <a14:compatExt spid="_x0000_s133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318" name="Check Box 5126" hidden="1">
              <a:extLst>
                <a:ext uri="{63B3BB69-23CF-44E3-9099-C40C66FF867C}">
                  <a14:compatExt spid="_x0000_s133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3319" name="Check Box 5127" hidden="1">
              <a:extLst>
                <a:ext uri="{63B3BB69-23CF-44E3-9099-C40C66FF867C}">
                  <a14:compatExt spid="_x0000_s133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28" name="Check Box 5336" hidden="1">
              <a:extLst>
                <a:ext uri="{63B3BB69-23CF-44E3-9099-C40C66FF867C}">
                  <a14:compatExt spid="_x0000_s135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29" name="Check Box 5337" hidden="1">
              <a:extLst>
                <a:ext uri="{63B3BB69-23CF-44E3-9099-C40C66FF867C}">
                  <a14:compatExt spid="_x0000_s135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30" name="Check Box 5338" hidden="1">
              <a:extLst>
                <a:ext uri="{63B3BB69-23CF-44E3-9099-C40C66FF867C}">
                  <a14:compatExt spid="_x0000_s135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31" name="Check Box 5339" hidden="1">
              <a:extLst>
                <a:ext uri="{63B3BB69-23CF-44E3-9099-C40C66FF867C}">
                  <a14:compatExt spid="_x0000_s135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32" name="Check Box 5340" hidden="1">
              <a:extLst>
                <a:ext uri="{63B3BB69-23CF-44E3-9099-C40C66FF867C}">
                  <a14:compatExt spid="_x0000_s135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33" name="Check Box 5341" hidden="1">
              <a:extLst>
                <a:ext uri="{63B3BB69-23CF-44E3-9099-C40C66FF867C}">
                  <a14:compatExt spid="_x0000_s135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34" name="Check Box 5342" hidden="1">
              <a:extLst>
                <a:ext uri="{63B3BB69-23CF-44E3-9099-C40C66FF867C}">
                  <a14:compatExt spid="_x0000_s135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35" name="Check Box 5343" hidden="1">
              <a:extLst>
                <a:ext uri="{63B3BB69-23CF-44E3-9099-C40C66FF867C}">
                  <a14:compatExt spid="_x0000_s135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36" name="Check Box 5344" hidden="1">
              <a:extLst>
                <a:ext uri="{63B3BB69-23CF-44E3-9099-C40C66FF867C}">
                  <a14:compatExt spid="_x0000_s135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37" name="Check Box 5345" hidden="1">
              <a:extLst>
                <a:ext uri="{63B3BB69-23CF-44E3-9099-C40C66FF867C}">
                  <a14:compatExt spid="_x0000_s135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38" name="Check Box 5346" hidden="1">
              <a:extLst>
                <a:ext uri="{63B3BB69-23CF-44E3-9099-C40C66FF867C}">
                  <a14:compatExt spid="_x0000_s135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39" name="Check Box 5347" hidden="1">
              <a:extLst>
                <a:ext uri="{63B3BB69-23CF-44E3-9099-C40C66FF867C}">
                  <a14:compatExt spid="_x0000_s135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40" name="Check Box 5348" hidden="1">
              <a:extLst>
                <a:ext uri="{63B3BB69-23CF-44E3-9099-C40C66FF867C}">
                  <a14:compatExt spid="_x0000_s135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41" name="Check Box 5349" hidden="1">
              <a:extLst>
                <a:ext uri="{63B3BB69-23CF-44E3-9099-C40C66FF867C}">
                  <a14:compatExt spid="_x0000_s135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42" name="Check Box 5350" hidden="1">
              <a:extLst>
                <a:ext uri="{63B3BB69-23CF-44E3-9099-C40C66FF867C}">
                  <a14:compatExt spid="_x0000_s135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43" name="Check Box 5351" hidden="1">
              <a:extLst>
                <a:ext uri="{63B3BB69-23CF-44E3-9099-C40C66FF867C}">
                  <a14:compatExt spid="_x0000_s135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44" name="Check Box 5352" hidden="1">
              <a:extLst>
                <a:ext uri="{63B3BB69-23CF-44E3-9099-C40C66FF867C}">
                  <a14:compatExt spid="_x0000_s135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45" name="Check Box 5353" hidden="1">
              <a:extLst>
                <a:ext uri="{63B3BB69-23CF-44E3-9099-C40C66FF867C}">
                  <a14:compatExt spid="_x0000_s135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46" name="Check Box 5354" hidden="1">
              <a:extLst>
                <a:ext uri="{63B3BB69-23CF-44E3-9099-C40C66FF867C}">
                  <a14:compatExt spid="_x0000_s135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47" name="Check Box 5355" hidden="1">
              <a:extLst>
                <a:ext uri="{63B3BB69-23CF-44E3-9099-C40C66FF867C}">
                  <a14:compatExt spid="_x0000_s135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48" name="Check Box 5356" hidden="1">
              <a:extLst>
                <a:ext uri="{63B3BB69-23CF-44E3-9099-C40C66FF867C}">
                  <a14:compatExt spid="_x0000_s135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3549" name="Check Box 5357" hidden="1">
              <a:extLst>
                <a:ext uri="{63B3BB69-23CF-44E3-9099-C40C66FF867C}">
                  <a14:compatExt spid="_x0000_s135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3550" name="Check Box 5358" hidden="1">
              <a:extLst>
                <a:ext uri="{63B3BB69-23CF-44E3-9099-C40C66FF867C}">
                  <a14:compatExt spid="_x0000_s135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10" name="Check Box 5518" hidden="1">
              <a:extLst>
                <a:ext uri="{63B3BB69-23CF-44E3-9099-C40C66FF867C}">
                  <a14:compatExt spid="_x0000_s137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11" name="Check Box 5519" hidden="1">
              <a:extLst>
                <a:ext uri="{63B3BB69-23CF-44E3-9099-C40C66FF867C}">
                  <a14:compatExt spid="_x0000_s137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12" name="Check Box 5520" hidden="1">
              <a:extLst>
                <a:ext uri="{63B3BB69-23CF-44E3-9099-C40C66FF867C}">
                  <a14:compatExt spid="_x0000_s137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13" name="Check Box 5521" hidden="1">
              <a:extLst>
                <a:ext uri="{63B3BB69-23CF-44E3-9099-C40C66FF867C}">
                  <a14:compatExt spid="_x0000_s137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14" name="Check Box 5522" hidden="1">
              <a:extLst>
                <a:ext uri="{63B3BB69-23CF-44E3-9099-C40C66FF867C}">
                  <a14:compatExt spid="_x0000_s137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15" name="Check Box 5523" hidden="1">
              <a:extLst>
                <a:ext uri="{63B3BB69-23CF-44E3-9099-C40C66FF867C}">
                  <a14:compatExt spid="_x0000_s137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16" name="Check Box 5524" hidden="1">
              <a:extLst>
                <a:ext uri="{63B3BB69-23CF-44E3-9099-C40C66FF867C}">
                  <a14:compatExt spid="_x0000_s137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17" name="Check Box 5525" hidden="1">
              <a:extLst>
                <a:ext uri="{63B3BB69-23CF-44E3-9099-C40C66FF867C}">
                  <a14:compatExt spid="_x0000_s137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18" name="Check Box 5526" hidden="1">
              <a:extLst>
                <a:ext uri="{63B3BB69-23CF-44E3-9099-C40C66FF867C}">
                  <a14:compatExt spid="_x0000_s137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19" name="Check Box 5527" hidden="1">
              <a:extLst>
                <a:ext uri="{63B3BB69-23CF-44E3-9099-C40C66FF867C}">
                  <a14:compatExt spid="_x0000_s137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20" name="Check Box 5528" hidden="1">
              <a:extLst>
                <a:ext uri="{63B3BB69-23CF-44E3-9099-C40C66FF867C}">
                  <a14:compatExt spid="_x0000_s137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21" name="Check Box 5529" hidden="1">
              <a:extLst>
                <a:ext uri="{63B3BB69-23CF-44E3-9099-C40C66FF867C}">
                  <a14:compatExt spid="_x0000_s137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22" name="Check Box 5530" hidden="1">
              <a:extLst>
                <a:ext uri="{63B3BB69-23CF-44E3-9099-C40C66FF867C}">
                  <a14:compatExt spid="_x0000_s137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23" name="Check Box 5531" hidden="1">
              <a:extLst>
                <a:ext uri="{63B3BB69-23CF-44E3-9099-C40C66FF867C}">
                  <a14:compatExt spid="_x0000_s137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24" name="Check Box 5532" hidden="1">
              <a:extLst>
                <a:ext uri="{63B3BB69-23CF-44E3-9099-C40C66FF867C}">
                  <a14:compatExt spid="_x0000_s137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25" name="Check Box 5533" hidden="1">
              <a:extLst>
                <a:ext uri="{63B3BB69-23CF-44E3-9099-C40C66FF867C}">
                  <a14:compatExt spid="_x0000_s137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26" name="Check Box 5534" hidden="1">
              <a:extLst>
                <a:ext uri="{63B3BB69-23CF-44E3-9099-C40C66FF867C}">
                  <a14:compatExt spid="_x0000_s137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27" name="Check Box 5535" hidden="1">
              <a:extLst>
                <a:ext uri="{63B3BB69-23CF-44E3-9099-C40C66FF867C}">
                  <a14:compatExt spid="_x0000_s137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28" name="Check Box 5536" hidden="1">
              <a:extLst>
                <a:ext uri="{63B3BB69-23CF-44E3-9099-C40C66FF867C}">
                  <a14:compatExt spid="_x0000_s137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29" name="Check Box 5537" hidden="1">
              <a:extLst>
                <a:ext uri="{63B3BB69-23CF-44E3-9099-C40C66FF867C}">
                  <a14:compatExt spid="_x0000_s137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30" name="Check Box 5538" hidden="1">
              <a:extLst>
                <a:ext uri="{63B3BB69-23CF-44E3-9099-C40C66FF867C}">
                  <a14:compatExt spid="_x0000_s137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21</xdr:row>
          <xdr:rowOff>209550</xdr:rowOff>
        </xdr:to>
        <xdr:sp macro="" textlink="">
          <xdr:nvSpPr>
            <xdr:cNvPr id="13731" name="Check Box 5539" hidden="1">
              <a:extLst>
                <a:ext uri="{63B3BB69-23CF-44E3-9099-C40C66FF867C}">
                  <a14:compatExt spid="_x0000_s137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3732" name="Check Box 5540" hidden="1">
              <a:extLst>
                <a:ext uri="{63B3BB69-23CF-44E3-9099-C40C66FF867C}">
                  <a14:compatExt spid="_x0000_s137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13</xdr:row>
          <xdr:rowOff>0</xdr:rowOff>
        </xdr:from>
        <xdr:to>
          <xdr:col>1</xdr:col>
          <xdr:colOff>104775</xdr:colOff>
          <xdr:row>14</xdr:row>
          <xdr:rowOff>19050</xdr:rowOff>
        </xdr:to>
        <xdr:sp macro="" textlink="">
          <xdr:nvSpPr>
            <xdr:cNvPr id="15560" name="CheckBoxe_1" hidden="1">
              <a:extLst>
                <a:ext uri="{63B3BB69-23CF-44E3-9099-C40C66FF867C}">
                  <a14:compatExt spid="_x0000_s155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14</xdr:row>
          <xdr:rowOff>0</xdr:rowOff>
        </xdr:from>
        <xdr:to>
          <xdr:col>1</xdr:col>
          <xdr:colOff>104775</xdr:colOff>
          <xdr:row>15</xdr:row>
          <xdr:rowOff>19050</xdr:rowOff>
        </xdr:to>
        <xdr:sp macro="" textlink="">
          <xdr:nvSpPr>
            <xdr:cNvPr id="15561" name="CheckBoxe_2" hidden="1">
              <a:extLst>
                <a:ext uri="{63B3BB69-23CF-44E3-9099-C40C66FF867C}">
                  <a14:compatExt spid="_x0000_s155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15</xdr:row>
          <xdr:rowOff>0</xdr:rowOff>
        </xdr:from>
        <xdr:to>
          <xdr:col>1</xdr:col>
          <xdr:colOff>104775</xdr:colOff>
          <xdr:row>16</xdr:row>
          <xdr:rowOff>19050</xdr:rowOff>
        </xdr:to>
        <xdr:sp macro="" textlink="">
          <xdr:nvSpPr>
            <xdr:cNvPr id="15562" name="CheckBoxe_3" hidden="1">
              <a:extLst>
                <a:ext uri="{63B3BB69-23CF-44E3-9099-C40C66FF867C}">
                  <a14:compatExt spid="_x0000_s155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16</xdr:row>
          <xdr:rowOff>0</xdr:rowOff>
        </xdr:from>
        <xdr:to>
          <xdr:col>1</xdr:col>
          <xdr:colOff>104775</xdr:colOff>
          <xdr:row>17</xdr:row>
          <xdr:rowOff>19050</xdr:rowOff>
        </xdr:to>
        <xdr:sp macro="" textlink="">
          <xdr:nvSpPr>
            <xdr:cNvPr id="15563" name="CheckBoxe_4" hidden="1">
              <a:extLst>
                <a:ext uri="{63B3BB69-23CF-44E3-9099-C40C66FF867C}">
                  <a14:compatExt spid="_x0000_s155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17</xdr:row>
          <xdr:rowOff>0</xdr:rowOff>
        </xdr:from>
        <xdr:to>
          <xdr:col>1</xdr:col>
          <xdr:colOff>104775</xdr:colOff>
          <xdr:row>18</xdr:row>
          <xdr:rowOff>19050</xdr:rowOff>
        </xdr:to>
        <xdr:sp macro="" textlink="">
          <xdr:nvSpPr>
            <xdr:cNvPr id="15564" name="CheckBoxe_5" hidden="1">
              <a:extLst>
                <a:ext uri="{63B3BB69-23CF-44E3-9099-C40C66FF867C}">
                  <a14:compatExt spid="_x0000_s155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18</xdr:row>
          <xdr:rowOff>0</xdr:rowOff>
        </xdr:from>
        <xdr:to>
          <xdr:col>1</xdr:col>
          <xdr:colOff>104775</xdr:colOff>
          <xdr:row>19</xdr:row>
          <xdr:rowOff>19050</xdr:rowOff>
        </xdr:to>
        <xdr:sp macro="" textlink="">
          <xdr:nvSpPr>
            <xdr:cNvPr id="15565" name="CheckBoxe_6" hidden="1">
              <a:extLst>
                <a:ext uri="{63B3BB69-23CF-44E3-9099-C40C66FF867C}">
                  <a14:compatExt spid="_x0000_s155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19</xdr:row>
          <xdr:rowOff>0</xdr:rowOff>
        </xdr:from>
        <xdr:to>
          <xdr:col>1</xdr:col>
          <xdr:colOff>104775</xdr:colOff>
          <xdr:row>20</xdr:row>
          <xdr:rowOff>19050</xdr:rowOff>
        </xdr:to>
        <xdr:sp macro="" textlink="">
          <xdr:nvSpPr>
            <xdr:cNvPr id="15566" name="CheckBoxe_7" hidden="1">
              <a:extLst>
                <a:ext uri="{63B3BB69-23CF-44E3-9099-C40C66FF867C}">
                  <a14:compatExt spid="_x0000_s155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20</xdr:row>
          <xdr:rowOff>0</xdr:rowOff>
        </xdr:from>
        <xdr:to>
          <xdr:col>1</xdr:col>
          <xdr:colOff>104775</xdr:colOff>
          <xdr:row>21</xdr:row>
          <xdr:rowOff>19050</xdr:rowOff>
        </xdr:to>
        <xdr:sp macro="" textlink="">
          <xdr:nvSpPr>
            <xdr:cNvPr id="15567" name="CheckBoxe_8" hidden="1">
              <a:extLst>
                <a:ext uri="{63B3BB69-23CF-44E3-9099-C40C66FF867C}">
                  <a14:compatExt spid="_x0000_s155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21</xdr:row>
          <xdr:rowOff>0</xdr:rowOff>
        </xdr:from>
        <xdr:to>
          <xdr:col>1</xdr:col>
          <xdr:colOff>104775</xdr:colOff>
          <xdr:row>22</xdr:row>
          <xdr:rowOff>0</xdr:rowOff>
        </xdr:to>
        <xdr:sp macro="" textlink="">
          <xdr:nvSpPr>
            <xdr:cNvPr id="15568" name="CheckBoxe_9" hidden="1">
              <a:extLst>
                <a:ext uri="{63B3BB69-23CF-44E3-9099-C40C66FF867C}">
                  <a14:compatExt spid="_x0000_s155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22</xdr:row>
          <xdr:rowOff>0</xdr:rowOff>
        </xdr:from>
        <xdr:to>
          <xdr:col>1</xdr:col>
          <xdr:colOff>104775</xdr:colOff>
          <xdr:row>23</xdr:row>
          <xdr:rowOff>19050</xdr:rowOff>
        </xdr:to>
        <xdr:sp macro="" textlink="">
          <xdr:nvSpPr>
            <xdr:cNvPr id="15569" name="CheckBoxe_10" hidden="1">
              <a:extLst>
                <a:ext uri="{63B3BB69-23CF-44E3-9099-C40C66FF867C}">
                  <a14:compatExt spid="_x0000_s155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23</xdr:row>
          <xdr:rowOff>0</xdr:rowOff>
        </xdr:from>
        <xdr:to>
          <xdr:col>1</xdr:col>
          <xdr:colOff>104775</xdr:colOff>
          <xdr:row>24</xdr:row>
          <xdr:rowOff>19050</xdr:rowOff>
        </xdr:to>
        <xdr:sp macro="" textlink="">
          <xdr:nvSpPr>
            <xdr:cNvPr id="15570" name="CheckBoxe_11" hidden="1">
              <a:extLst>
                <a:ext uri="{63B3BB69-23CF-44E3-9099-C40C66FF867C}">
                  <a14:compatExt spid="_x0000_s155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24</xdr:row>
          <xdr:rowOff>0</xdr:rowOff>
        </xdr:from>
        <xdr:to>
          <xdr:col>1</xdr:col>
          <xdr:colOff>104775</xdr:colOff>
          <xdr:row>25</xdr:row>
          <xdr:rowOff>19050</xdr:rowOff>
        </xdr:to>
        <xdr:sp macro="" textlink="">
          <xdr:nvSpPr>
            <xdr:cNvPr id="15571" name="CheckBoxe_12" hidden="1">
              <a:extLst>
                <a:ext uri="{63B3BB69-23CF-44E3-9099-C40C66FF867C}">
                  <a14:compatExt spid="_x0000_s155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25</xdr:row>
          <xdr:rowOff>0</xdr:rowOff>
        </xdr:from>
        <xdr:to>
          <xdr:col>1</xdr:col>
          <xdr:colOff>104775</xdr:colOff>
          <xdr:row>26</xdr:row>
          <xdr:rowOff>19050</xdr:rowOff>
        </xdr:to>
        <xdr:sp macro="" textlink="">
          <xdr:nvSpPr>
            <xdr:cNvPr id="15572" name="CheckBoxe_13" hidden="1">
              <a:extLst>
                <a:ext uri="{63B3BB69-23CF-44E3-9099-C40C66FF867C}">
                  <a14:compatExt spid="_x0000_s155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26</xdr:row>
          <xdr:rowOff>0</xdr:rowOff>
        </xdr:from>
        <xdr:to>
          <xdr:col>1</xdr:col>
          <xdr:colOff>104775</xdr:colOff>
          <xdr:row>27</xdr:row>
          <xdr:rowOff>19050</xdr:rowOff>
        </xdr:to>
        <xdr:sp macro="" textlink="">
          <xdr:nvSpPr>
            <xdr:cNvPr id="15573" name="CheckBoxe_14" hidden="1">
              <a:extLst>
                <a:ext uri="{63B3BB69-23CF-44E3-9099-C40C66FF867C}">
                  <a14:compatExt spid="_x0000_s155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27</xdr:row>
          <xdr:rowOff>0</xdr:rowOff>
        </xdr:from>
        <xdr:to>
          <xdr:col>1</xdr:col>
          <xdr:colOff>104775</xdr:colOff>
          <xdr:row>28</xdr:row>
          <xdr:rowOff>19050</xdr:rowOff>
        </xdr:to>
        <xdr:sp macro="" textlink="">
          <xdr:nvSpPr>
            <xdr:cNvPr id="15574" name="CheckBoxe_15" hidden="1">
              <a:extLst>
                <a:ext uri="{63B3BB69-23CF-44E3-9099-C40C66FF867C}">
                  <a14:compatExt spid="_x0000_s155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28</xdr:row>
          <xdr:rowOff>0</xdr:rowOff>
        </xdr:from>
        <xdr:to>
          <xdr:col>1</xdr:col>
          <xdr:colOff>104775</xdr:colOff>
          <xdr:row>29</xdr:row>
          <xdr:rowOff>19050</xdr:rowOff>
        </xdr:to>
        <xdr:sp macro="" textlink="">
          <xdr:nvSpPr>
            <xdr:cNvPr id="15575" name="CheckBoxe_16" hidden="1">
              <a:extLst>
                <a:ext uri="{63B3BB69-23CF-44E3-9099-C40C66FF867C}">
                  <a14:compatExt spid="_x0000_s155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29</xdr:row>
          <xdr:rowOff>0</xdr:rowOff>
        </xdr:from>
        <xdr:to>
          <xdr:col>1</xdr:col>
          <xdr:colOff>104775</xdr:colOff>
          <xdr:row>30</xdr:row>
          <xdr:rowOff>19050</xdr:rowOff>
        </xdr:to>
        <xdr:sp macro="" textlink="">
          <xdr:nvSpPr>
            <xdr:cNvPr id="15576" name="CheckBoxe_17" hidden="1">
              <a:extLst>
                <a:ext uri="{63B3BB69-23CF-44E3-9099-C40C66FF867C}">
                  <a14:compatExt spid="_x0000_s155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30</xdr:row>
          <xdr:rowOff>0</xdr:rowOff>
        </xdr:from>
        <xdr:to>
          <xdr:col>1</xdr:col>
          <xdr:colOff>104775</xdr:colOff>
          <xdr:row>31</xdr:row>
          <xdr:rowOff>19050</xdr:rowOff>
        </xdr:to>
        <xdr:sp macro="" textlink="">
          <xdr:nvSpPr>
            <xdr:cNvPr id="15577" name="CheckBoxe_18"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31</xdr:row>
          <xdr:rowOff>0</xdr:rowOff>
        </xdr:from>
        <xdr:to>
          <xdr:col>1</xdr:col>
          <xdr:colOff>104775</xdr:colOff>
          <xdr:row>32</xdr:row>
          <xdr:rowOff>19050</xdr:rowOff>
        </xdr:to>
        <xdr:sp macro="" textlink="">
          <xdr:nvSpPr>
            <xdr:cNvPr id="15578" name="CheckBoxe_19"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32</xdr:row>
          <xdr:rowOff>0</xdr:rowOff>
        </xdr:from>
        <xdr:to>
          <xdr:col>1</xdr:col>
          <xdr:colOff>104775</xdr:colOff>
          <xdr:row>33</xdr:row>
          <xdr:rowOff>19050</xdr:rowOff>
        </xdr:to>
        <xdr:sp macro="" textlink="">
          <xdr:nvSpPr>
            <xdr:cNvPr id="15579" name="CheckBoxe_20"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33</xdr:row>
          <xdr:rowOff>0</xdr:rowOff>
        </xdr:from>
        <xdr:to>
          <xdr:col>1</xdr:col>
          <xdr:colOff>104775</xdr:colOff>
          <xdr:row>34</xdr:row>
          <xdr:rowOff>19050</xdr:rowOff>
        </xdr:to>
        <xdr:sp macro="" textlink="">
          <xdr:nvSpPr>
            <xdr:cNvPr id="15580" name="CheckBoxe_21" hidden="1">
              <a:extLst>
                <a:ext uri="{63B3BB69-23CF-44E3-9099-C40C66FF867C}">
                  <a14:compatExt spid="_x0000_s155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34</xdr:row>
          <xdr:rowOff>0</xdr:rowOff>
        </xdr:from>
        <xdr:to>
          <xdr:col>1</xdr:col>
          <xdr:colOff>104775</xdr:colOff>
          <xdr:row>35</xdr:row>
          <xdr:rowOff>19050</xdr:rowOff>
        </xdr:to>
        <xdr:sp macro="" textlink="">
          <xdr:nvSpPr>
            <xdr:cNvPr id="15581" name="CheckBoxe_22" hidden="1">
              <a:extLst>
                <a:ext uri="{63B3BB69-23CF-44E3-9099-C40C66FF867C}">
                  <a14:compatExt spid="_x0000_s155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35</xdr:row>
          <xdr:rowOff>0</xdr:rowOff>
        </xdr:from>
        <xdr:to>
          <xdr:col>1</xdr:col>
          <xdr:colOff>104775</xdr:colOff>
          <xdr:row>36</xdr:row>
          <xdr:rowOff>19050</xdr:rowOff>
        </xdr:to>
        <xdr:sp macro="" textlink="">
          <xdr:nvSpPr>
            <xdr:cNvPr id="15582" name="CheckBoxe_23" hidden="1">
              <a:extLst>
                <a:ext uri="{63B3BB69-23CF-44E3-9099-C40C66FF867C}">
                  <a14:compatExt spid="_x0000_s155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36</xdr:row>
          <xdr:rowOff>0</xdr:rowOff>
        </xdr:from>
        <xdr:to>
          <xdr:col>1</xdr:col>
          <xdr:colOff>104775</xdr:colOff>
          <xdr:row>37</xdr:row>
          <xdr:rowOff>19050</xdr:rowOff>
        </xdr:to>
        <xdr:sp macro="" textlink="">
          <xdr:nvSpPr>
            <xdr:cNvPr id="15583" name="CheckBoxe_24" hidden="1">
              <a:extLst>
                <a:ext uri="{63B3BB69-23CF-44E3-9099-C40C66FF867C}">
                  <a14:compatExt spid="_x0000_s155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37</xdr:row>
          <xdr:rowOff>0</xdr:rowOff>
        </xdr:from>
        <xdr:to>
          <xdr:col>1</xdr:col>
          <xdr:colOff>104775</xdr:colOff>
          <xdr:row>38</xdr:row>
          <xdr:rowOff>19050</xdr:rowOff>
        </xdr:to>
        <xdr:sp macro="" textlink="">
          <xdr:nvSpPr>
            <xdr:cNvPr id="15584" name="CheckBoxe_25" hidden="1">
              <a:extLst>
                <a:ext uri="{63B3BB69-23CF-44E3-9099-C40C66FF867C}">
                  <a14:compatExt spid="_x0000_s155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38</xdr:row>
          <xdr:rowOff>0</xdr:rowOff>
        </xdr:from>
        <xdr:to>
          <xdr:col>1</xdr:col>
          <xdr:colOff>104775</xdr:colOff>
          <xdr:row>39</xdr:row>
          <xdr:rowOff>19050</xdr:rowOff>
        </xdr:to>
        <xdr:sp macro="" textlink="">
          <xdr:nvSpPr>
            <xdr:cNvPr id="15585" name="CheckBoxe_26" hidden="1">
              <a:extLst>
                <a:ext uri="{63B3BB69-23CF-44E3-9099-C40C66FF867C}">
                  <a14:compatExt spid="_x0000_s155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39</xdr:row>
          <xdr:rowOff>0</xdr:rowOff>
        </xdr:from>
        <xdr:to>
          <xdr:col>1</xdr:col>
          <xdr:colOff>104775</xdr:colOff>
          <xdr:row>40</xdr:row>
          <xdr:rowOff>19050</xdr:rowOff>
        </xdr:to>
        <xdr:sp macro="" textlink="">
          <xdr:nvSpPr>
            <xdr:cNvPr id="15586" name="CheckBoxe_27" hidden="1">
              <a:extLst>
                <a:ext uri="{63B3BB69-23CF-44E3-9099-C40C66FF867C}">
                  <a14:compatExt spid="_x0000_s155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40</xdr:row>
          <xdr:rowOff>0</xdr:rowOff>
        </xdr:from>
        <xdr:to>
          <xdr:col>1</xdr:col>
          <xdr:colOff>104775</xdr:colOff>
          <xdr:row>41</xdr:row>
          <xdr:rowOff>19050</xdr:rowOff>
        </xdr:to>
        <xdr:sp macro="" textlink="">
          <xdr:nvSpPr>
            <xdr:cNvPr id="15587" name="CheckBoxe_28" hidden="1">
              <a:extLst>
                <a:ext uri="{63B3BB69-23CF-44E3-9099-C40C66FF867C}">
                  <a14:compatExt spid="_x0000_s155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41</xdr:row>
          <xdr:rowOff>0</xdr:rowOff>
        </xdr:from>
        <xdr:to>
          <xdr:col>1</xdr:col>
          <xdr:colOff>104775</xdr:colOff>
          <xdr:row>42</xdr:row>
          <xdr:rowOff>19050</xdr:rowOff>
        </xdr:to>
        <xdr:sp macro="" textlink="">
          <xdr:nvSpPr>
            <xdr:cNvPr id="15588" name="CheckBoxe_29" hidden="1">
              <a:extLst>
                <a:ext uri="{63B3BB69-23CF-44E3-9099-C40C66FF867C}">
                  <a14:compatExt spid="_x0000_s155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42</xdr:row>
          <xdr:rowOff>0</xdr:rowOff>
        </xdr:from>
        <xdr:to>
          <xdr:col>1</xdr:col>
          <xdr:colOff>104775</xdr:colOff>
          <xdr:row>43</xdr:row>
          <xdr:rowOff>19050</xdr:rowOff>
        </xdr:to>
        <xdr:sp macro="" textlink="">
          <xdr:nvSpPr>
            <xdr:cNvPr id="15589" name="CheckBoxe_30" hidden="1">
              <a:extLst>
                <a:ext uri="{63B3BB69-23CF-44E3-9099-C40C66FF867C}">
                  <a14:compatExt spid="_x0000_s155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43</xdr:row>
          <xdr:rowOff>0</xdr:rowOff>
        </xdr:from>
        <xdr:to>
          <xdr:col>1</xdr:col>
          <xdr:colOff>104775</xdr:colOff>
          <xdr:row>44</xdr:row>
          <xdr:rowOff>19050</xdr:rowOff>
        </xdr:to>
        <xdr:sp macro="" textlink="">
          <xdr:nvSpPr>
            <xdr:cNvPr id="15590" name="CheckBoxe_31" hidden="1">
              <a:extLst>
                <a:ext uri="{63B3BB69-23CF-44E3-9099-C40C66FF867C}">
                  <a14:compatExt spid="_x0000_s155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44</xdr:row>
          <xdr:rowOff>0</xdr:rowOff>
        </xdr:from>
        <xdr:to>
          <xdr:col>1</xdr:col>
          <xdr:colOff>104775</xdr:colOff>
          <xdr:row>45</xdr:row>
          <xdr:rowOff>19050</xdr:rowOff>
        </xdr:to>
        <xdr:sp macro="" textlink="">
          <xdr:nvSpPr>
            <xdr:cNvPr id="15591" name="CheckBoxe_32" hidden="1">
              <a:extLst>
                <a:ext uri="{63B3BB69-23CF-44E3-9099-C40C66FF867C}">
                  <a14:compatExt spid="_x0000_s155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45</xdr:row>
          <xdr:rowOff>0</xdr:rowOff>
        </xdr:from>
        <xdr:to>
          <xdr:col>1</xdr:col>
          <xdr:colOff>104775</xdr:colOff>
          <xdr:row>46</xdr:row>
          <xdr:rowOff>19050</xdr:rowOff>
        </xdr:to>
        <xdr:sp macro="" textlink="">
          <xdr:nvSpPr>
            <xdr:cNvPr id="15592" name="CheckBoxe_33" hidden="1">
              <a:extLst>
                <a:ext uri="{63B3BB69-23CF-44E3-9099-C40C66FF867C}">
                  <a14:compatExt spid="_x0000_s155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46</xdr:row>
          <xdr:rowOff>0</xdr:rowOff>
        </xdr:from>
        <xdr:to>
          <xdr:col>1</xdr:col>
          <xdr:colOff>104775</xdr:colOff>
          <xdr:row>47</xdr:row>
          <xdr:rowOff>19050</xdr:rowOff>
        </xdr:to>
        <xdr:sp macro="" textlink="">
          <xdr:nvSpPr>
            <xdr:cNvPr id="15593" name="CheckBoxe_34" hidden="1">
              <a:extLst>
                <a:ext uri="{63B3BB69-23CF-44E3-9099-C40C66FF867C}">
                  <a14:compatExt spid="_x0000_s155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47</xdr:row>
          <xdr:rowOff>0</xdr:rowOff>
        </xdr:from>
        <xdr:to>
          <xdr:col>1</xdr:col>
          <xdr:colOff>104775</xdr:colOff>
          <xdr:row>48</xdr:row>
          <xdr:rowOff>19050</xdr:rowOff>
        </xdr:to>
        <xdr:sp macro="" textlink="">
          <xdr:nvSpPr>
            <xdr:cNvPr id="15594" name="CheckBoxe_35" hidden="1">
              <a:extLst>
                <a:ext uri="{63B3BB69-23CF-44E3-9099-C40C66FF867C}">
                  <a14:compatExt spid="_x0000_s155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48</xdr:row>
          <xdr:rowOff>0</xdr:rowOff>
        </xdr:from>
        <xdr:to>
          <xdr:col>1</xdr:col>
          <xdr:colOff>104775</xdr:colOff>
          <xdr:row>49</xdr:row>
          <xdr:rowOff>19050</xdr:rowOff>
        </xdr:to>
        <xdr:sp macro="" textlink="">
          <xdr:nvSpPr>
            <xdr:cNvPr id="15595" name="CheckBoxe_36" hidden="1">
              <a:extLst>
                <a:ext uri="{63B3BB69-23CF-44E3-9099-C40C66FF867C}">
                  <a14:compatExt spid="_x0000_s155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49</xdr:row>
          <xdr:rowOff>0</xdr:rowOff>
        </xdr:from>
        <xdr:to>
          <xdr:col>1</xdr:col>
          <xdr:colOff>104775</xdr:colOff>
          <xdr:row>50</xdr:row>
          <xdr:rowOff>19050</xdr:rowOff>
        </xdr:to>
        <xdr:sp macro="" textlink="">
          <xdr:nvSpPr>
            <xdr:cNvPr id="15596" name="CheckBoxe_37" hidden="1">
              <a:extLst>
                <a:ext uri="{63B3BB69-23CF-44E3-9099-C40C66FF867C}">
                  <a14:compatExt spid="_x0000_s155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50</xdr:row>
          <xdr:rowOff>0</xdr:rowOff>
        </xdr:from>
        <xdr:to>
          <xdr:col>1</xdr:col>
          <xdr:colOff>104775</xdr:colOff>
          <xdr:row>51</xdr:row>
          <xdr:rowOff>19050</xdr:rowOff>
        </xdr:to>
        <xdr:sp macro="" textlink="">
          <xdr:nvSpPr>
            <xdr:cNvPr id="15597" name="CheckBoxe_38" hidden="1">
              <a:extLst>
                <a:ext uri="{63B3BB69-23CF-44E3-9099-C40C66FF867C}">
                  <a14:compatExt spid="_x0000_s155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51</xdr:row>
          <xdr:rowOff>0</xdr:rowOff>
        </xdr:from>
        <xdr:to>
          <xdr:col>1</xdr:col>
          <xdr:colOff>104775</xdr:colOff>
          <xdr:row>52</xdr:row>
          <xdr:rowOff>19050</xdr:rowOff>
        </xdr:to>
        <xdr:sp macro="" textlink="">
          <xdr:nvSpPr>
            <xdr:cNvPr id="15598" name="CheckBoxe_39" hidden="1">
              <a:extLst>
                <a:ext uri="{63B3BB69-23CF-44E3-9099-C40C66FF867C}">
                  <a14:compatExt spid="_x0000_s155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52</xdr:row>
          <xdr:rowOff>0</xdr:rowOff>
        </xdr:from>
        <xdr:to>
          <xdr:col>1</xdr:col>
          <xdr:colOff>104775</xdr:colOff>
          <xdr:row>53</xdr:row>
          <xdr:rowOff>19050</xdr:rowOff>
        </xdr:to>
        <xdr:sp macro="" textlink="">
          <xdr:nvSpPr>
            <xdr:cNvPr id="15599" name="CheckBoxe_40" hidden="1">
              <a:extLst>
                <a:ext uri="{63B3BB69-23CF-44E3-9099-C40C66FF867C}">
                  <a14:compatExt spid="_x0000_s155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53</xdr:row>
          <xdr:rowOff>0</xdr:rowOff>
        </xdr:from>
        <xdr:to>
          <xdr:col>1</xdr:col>
          <xdr:colOff>104775</xdr:colOff>
          <xdr:row>54</xdr:row>
          <xdr:rowOff>19050</xdr:rowOff>
        </xdr:to>
        <xdr:sp macro="" textlink="">
          <xdr:nvSpPr>
            <xdr:cNvPr id="15600" name="CheckBoxe_41" hidden="1">
              <a:extLst>
                <a:ext uri="{63B3BB69-23CF-44E3-9099-C40C66FF867C}">
                  <a14:compatExt spid="_x0000_s156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54</xdr:row>
          <xdr:rowOff>0</xdr:rowOff>
        </xdr:from>
        <xdr:to>
          <xdr:col>1</xdr:col>
          <xdr:colOff>104775</xdr:colOff>
          <xdr:row>55</xdr:row>
          <xdr:rowOff>19050</xdr:rowOff>
        </xdr:to>
        <xdr:sp macro="" textlink="">
          <xdr:nvSpPr>
            <xdr:cNvPr id="15601" name="CheckBoxe_42" hidden="1">
              <a:extLst>
                <a:ext uri="{63B3BB69-23CF-44E3-9099-C40C66FF867C}">
                  <a14:compatExt spid="_x0000_s156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55</xdr:row>
          <xdr:rowOff>0</xdr:rowOff>
        </xdr:from>
        <xdr:to>
          <xdr:col>1</xdr:col>
          <xdr:colOff>104775</xdr:colOff>
          <xdr:row>56</xdr:row>
          <xdr:rowOff>19050</xdr:rowOff>
        </xdr:to>
        <xdr:sp macro="" textlink="">
          <xdr:nvSpPr>
            <xdr:cNvPr id="15602" name="CheckBoxe_43" hidden="1">
              <a:extLst>
                <a:ext uri="{63B3BB69-23CF-44E3-9099-C40C66FF867C}">
                  <a14:compatExt spid="_x0000_s156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56</xdr:row>
          <xdr:rowOff>0</xdr:rowOff>
        </xdr:from>
        <xdr:to>
          <xdr:col>1</xdr:col>
          <xdr:colOff>104775</xdr:colOff>
          <xdr:row>57</xdr:row>
          <xdr:rowOff>19050</xdr:rowOff>
        </xdr:to>
        <xdr:sp macro="" textlink="">
          <xdr:nvSpPr>
            <xdr:cNvPr id="15603" name="CheckBoxe_44" hidden="1">
              <a:extLst>
                <a:ext uri="{63B3BB69-23CF-44E3-9099-C40C66FF867C}">
                  <a14:compatExt spid="_x0000_s156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57</xdr:row>
          <xdr:rowOff>0</xdr:rowOff>
        </xdr:from>
        <xdr:to>
          <xdr:col>1</xdr:col>
          <xdr:colOff>104775</xdr:colOff>
          <xdr:row>58</xdr:row>
          <xdr:rowOff>19050</xdr:rowOff>
        </xdr:to>
        <xdr:sp macro="" textlink="">
          <xdr:nvSpPr>
            <xdr:cNvPr id="15604" name="CheckBoxe_45" hidden="1">
              <a:extLst>
                <a:ext uri="{63B3BB69-23CF-44E3-9099-C40C66FF867C}">
                  <a14:compatExt spid="_x0000_s156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58</xdr:row>
          <xdr:rowOff>0</xdr:rowOff>
        </xdr:from>
        <xdr:to>
          <xdr:col>1</xdr:col>
          <xdr:colOff>104775</xdr:colOff>
          <xdr:row>59</xdr:row>
          <xdr:rowOff>19050</xdr:rowOff>
        </xdr:to>
        <xdr:sp macro="" textlink="">
          <xdr:nvSpPr>
            <xdr:cNvPr id="15605" name="CheckBoxe_46" hidden="1">
              <a:extLst>
                <a:ext uri="{63B3BB69-23CF-44E3-9099-C40C66FF867C}">
                  <a14:compatExt spid="_x0000_s156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59</xdr:row>
          <xdr:rowOff>0</xdr:rowOff>
        </xdr:from>
        <xdr:to>
          <xdr:col>1</xdr:col>
          <xdr:colOff>104775</xdr:colOff>
          <xdr:row>60</xdr:row>
          <xdr:rowOff>19050</xdr:rowOff>
        </xdr:to>
        <xdr:sp macro="" textlink="">
          <xdr:nvSpPr>
            <xdr:cNvPr id="15606" name="CheckBoxe_47" hidden="1">
              <a:extLst>
                <a:ext uri="{63B3BB69-23CF-44E3-9099-C40C66FF867C}">
                  <a14:compatExt spid="_x0000_s156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60</xdr:row>
          <xdr:rowOff>0</xdr:rowOff>
        </xdr:from>
        <xdr:to>
          <xdr:col>1</xdr:col>
          <xdr:colOff>104775</xdr:colOff>
          <xdr:row>61</xdr:row>
          <xdr:rowOff>19050</xdr:rowOff>
        </xdr:to>
        <xdr:sp macro="" textlink="">
          <xdr:nvSpPr>
            <xdr:cNvPr id="15607" name="CheckBoxe_48" hidden="1">
              <a:extLst>
                <a:ext uri="{63B3BB69-23CF-44E3-9099-C40C66FF867C}">
                  <a14:compatExt spid="_x0000_s156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61</xdr:row>
          <xdr:rowOff>0</xdr:rowOff>
        </xdr:from>
        <xdr:to>
          <xdr:col>1</xdr:col>
          <xdr:colOff>104775</xdr:colOff>
          <xdr:row>62</xdr:row>
          <xdr:rowOff>19050</xdr:rowOff>
        </xdr:to>
        <xdr:sp macro="" textlink="">
          <xdr:nvSpPr>
            <xdr:cNvPr id="15608" name="CheckBoxe_49" hidden="1">
              <a:extLst>
                <a:ext uri="{63B3BB69-23CF-44E3-9099-C40C66FF867C}">
                  <a14:compatExt spid="_x0000_s1560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62</xdr:row>
          <xdr:rowOff>0</xdr:rowOff>
        </xdr:from>
        <xdr:to>
          <xdr:col>1</xdr:col>
          <xdr:colOff>104775</xdr:colOff>
          <xdr:row>63</xdr:row>
          <xdr:rowOff>19050</xdr:rowOff>
        </xdr:to>
        <xdr:sp macro="" textlink="">
          <xdr:nvSpPr>
            <xdr:cNvPr id="15609" name="CheckBoxe_50" hidden="1">
              <a:extLst>
                <a:ext uri="{63B3BB69-23CF-44E3-9099-C40C66FF867C}">
                  <a14:compatExt spid="_x0000_s156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63</xdr:row>
          <xdr:rowOff>0</xdr:rowOff>
        </xdr:from>
        <xdr:to>
          <xdr:col>1</xdr:col>
          <xdr:colOff>104775</xdr:colOff>
          <xdr:row>64</xdr:row>
          <xdr:rowOff>19050</xdr:rowOff>
        </xdr:to>
        <xdr:sp macro="" textlink="">
          <xdr:nvSpPr>
            <xdr:cNvPr id="15610" name="CheckBoxe_51" hidden="1">
              <a:extLst>
                <a:ext uri="{63B3BB69-23CF-44E3-9099-C40C66FF867C}">
                  <a14:compatExt spid="_x0000_s156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64</xdr:row>
          <xdr:rowOff>0</xdr:rowOff>
        </xdr:from>
        <xdr:to>
          <xdr:col>1</xdr:col>
          <xdr:colOff>104775</xdr:colOff>
          <xdr:row>65</xdr:row>
          <xdr:rowOff>19050</xdr:rowOff>
        </xdr:to>
        <xdr:sp macro="" textlink="">
          <xdr:nvSpPr>
            <xdr:cNvPr id="15611" name="CheckBoxe_52" hidden="1">
              <a:extLst>
                <a:ext uri="{63B3BB69-23CF-44E3-9099-C40C66FF867C}">
                  <a14:compatExt spid="_x0000_s156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857250</xdr:colOff>
          <xdr:row>65</xdr:row>
          <xdr:rowOff>0</xdr:rowOff>
        </xdr:from>
        <xdr:to>
          <xdr:col>1</xdr:col>
          <xdr:colOff>104775</xdr:colOff>
          <xdr:row>66</xdr:row>
          <xdr:rowOff>19050</xdr:rowOff>
        </xdr:to>
        <xdr:sp macro="" textlink="">
          <xdr:nvSpPr>
            <xdr:cNvPr id="15612" name="CheckBoxe_53" hidden="1">
              <a:extLst>
                <a:ext uri="{63B3BB69-23CF-44E3-9099-C40C66FF867C}">
                  <a14:compatExt spid="_x0000_s1561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902017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mc:AlternateContent xmlns:mc="http://schemas.openxmlformats.org/markup-compatibility/2006">
    <mc:Choice xmlns:a14="http://schemas.microsoft.com/office/drawing/2010/main" Requires="a14">
      <xdr:twoCellAnchor editAs="oneCell">
        <xdr:from>
          <xdr:col>3</xdr:col>
          <xdr:colOff>771525</xdr:colOff>
          <xdr:row>0</xdr:row>
          <xdr:rowOff>180975</xdr:rowOff>
        </xdr:from>
        <xdr:to>
          <xdr:col>7</xdr:col>
          <xdr:colOff>47625</xdr:colOff>
          <xdr:row>2</xdr:row>
          <xdr:rowOff>19050</xdr:rowOff>
        </xdr:to>
        <xdr:sp macro="" textlink="">
          <xdr:nvSpPr>
            <xdr:cNvPr id="4097" name="Check Box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180975</xdr:rowOff>
        </xdr:from>
        <xdr:to>
          <xdr:col>7</xdr:col>
          <xdr:colOff>47625</xdr:colOff>
          <xdr:row>3</xdr:row>
          <xdr:rowOff>19050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2</xdr:row>
          <xdr:rowOff>180975</xdr:rowOff>
        </xdr:from>
        <xdr:to>
          <xdr:col>7</xdr:col>
          <xdr:colOff>47625</xdr:colOff>
          <xdr:row>4</xdr:row>
          <xdr:rowOff>19050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3</xdr:row>
          <xdr:rowOff>180975</xdr:rowOff>
        </xdr:from>
        <xdr:to>
          <xdr:col>7</xdr:col>
          <xdr:colOff>47625</xdr:colOff>
          <xdr:row>5</xdr:row>
          <xdr:rowOff>19050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4</xdr:row>
          <xdr:rowOff>171450</xdr:rowOff>
        </xdr:from>
        <xdr:to>
          <xdr:col>7</xdr:col>
          <xdr:colOff>47625</xdr:colOff>
          <xdr:row>6</xdr:row>
          <xdr:rowOff>9525</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5</xdr:row>
          <xdr:rowOff>171450</xdr:rowOff>
        </xdr:from>
        <xdr:to>
          <xdr:col>7</xdr:col>
          <xdr:colOff>47625</xdr:colOff>
          <xdr:row>7</xdr:row>
          <xdr:rowOff>9525</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6</xdr:row>
          <xdr:rowOff>171450</xdr:rowOff>
        </xdr:from>
        <xdr:to>
          <xdr:col>7</xdr:col>
          <xdr:colOff>47625</xdr:colOff>
          <xdr:row>8</xdr:row>
          <xdr:rowOff>9525</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0</xdr:row>
          <xdr:rowOff>180975</xdr:rowOff>
        </xdr:from>
        <xdr:to>
          <xdr:col>11</xdr:col>
          <xdr:colOff>104775</xdr:colOff>
          <xdr:row>2</xdr:row>
          <xdr:rowOff>19050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xdr:row>
          <xdr:rowOff>180975</xdr:rowOff>
        </xdr:from>
        <xdr:to>
          <xdr:col>11</xdr:col>
          <xdr:colOff>104775</xdr:colOff>
          <xdr:row>3</xdr:row>
          <xdr:rowOff>19050</xdr:rowOff>
        </xdr:to>
        <xdr:sp macro="" textlink="">
          <xdr:nvSpPr>
            <xdr:cNvPr id="4105" name="Check Box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xdr:row>
          <xdr:rowOff>180975</xdr:rowOff>
        </xdr:from>
        <xdr:to>
          <xdr:col>11</xdr:col>
          <xdr:colOff>104775</xdr:colOff>
          <xdr:row>4</xdr:row>
          <xdr:rowOff>19050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3</xdr:row>
          <xdr:rowOff>180975</xdr:rowOff>
        </xdr:from>
        <xdr:to>
          <xdr:col>11</xdr:col>
          <xdr:colOff>104775</xdr:colOff>
          <xdr:row>5</xdr:row>
          <xdr:rowOff>19050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4</xdr:row>
          <xdr:rowOff>180975</xdr:rowOff>
        </xdr:from>
        <xdr:to>
          <xdr:col>11</xdr:col>
          <xdr:colOff>104775</xdr:colOff>
          <xdr:row>6</xdr:row>
          <xdr:rowOff>19050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5</xdr:row>
          <xdr:rowOff>180975</xdr:rowOff>
        </xdr:from>
        <xdr:to>
          <xdr:col>11</xdr:col>
          <xdr:colOff>104775</xdr:colOff>
          <xdr:row>7</xdr:row>
          <xdr:rowOff>19050</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6</xdr:row>
          <xdr:rowOff>180975</xdr:rowOff>
        </xdr:from>
        <xdr:to>
          <xdr:col>11</xdr:col>
          <xdr:colOff>104775</xdr:colOff>
          <xdr:row>8</xdr:row>
          <xdr:rowOff>19050</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7</xdr:row>
          <xdr:rowOff>180975</xdr:rowOff>
        </xdr:from>
        <xdr:to>
          <xdr:col>11</xdr:col>
          <xdr:colOff>104775</xdr:colOff>
          <xdr:row>9</xdr:row>
          <xdr:rowOff>19050</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8</xdr:row>
          <xdr:rowOff>180975</xdr:rowOff>
        </xdr:from>
        <xdr:to>
          <xdr:col>11</xdr:col>
          <xdr:colOff>104775</xdr:colOff>
          <xdr:row>10</xdr:row>
          <xdr:rowOff>19050</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9</xdr:row>
          <xdr:rowOff>180975</xdr:rowOff>
        </xdr:from>
        <xdr:to>
          <xdr:col>11</xdr:col>
          <xdr:colOff>104775</xdr:colOff>
          <xdr:row>11</xdr:row>
          <xdr:rowOff>19050</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10</xdr:row>
          <xdr:rowOff>180975</xdr:rowOff>
        </xdr:from>
        <xdr:to>
          <xdr:col>11</xdr:col>
          <xdr:colOff>104775</xdr:colOff>
          <xdr:row>12</xdr:row>
          <xdr:rowOff>19050</xdr:rowOff>
        </xdr:to>
        <xdr:sp macro="" textlink="">
          <xdr:nvSpPr>
            <xdr:cNvPr id="4114" name="Check Box 18" hidden="1">
              <a:extLst>
                <a:ext uri="{63B3BB69-23CF-44E3-9099-C40C66FF867C}">
                  <a14:compatExt spid="_x0000_s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11</xdr:row>
          <xdr:rowOff>180975</xdr:rowOff>
        </xdr:from>
        <xdr:to>
          <xdr:col>11</xdr:col>
          <xdr:colOff>104775</xdr:colOff>
          <xdr:row>13</xdr:row>
          <xdr:rowOff>19050</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12</xdr:row>
          <xdr:rowOff>180975</xdr:rowOff>
        </xdr:from>
        <xdr:to>
          <xdr:col>11</xdr:col>
          <xdr:colOff>104775</xdr:colOff>
          <xdr:row>14</xdr:row>
          <xdr:rowOff>19050</xdr:rowOff>
        </xdr:to>
        <xdr:sp macro="" textlink="">
          <xdr:nvSpPr>
            <xdr:cNvPr id="4116" name="Check Box 20" hidden="1">
              <a:extLst>
                <a:ext uri="{63B3BB69-23CF-44E3-9099-C40C66FF867C}">
                  <a14:compatExt spid="_x0000_s4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13</xdr:row>
          <xdr:rowOff>180975</xdr:rowOff>
        </xdr:from>
        <xdr:to>
          <xdr:col>11</xdr:col>
          <xdr:colOff>104775</xdr:colOff>
          <xdr:row>15</xdr:row>
          <xdr:rowOff>19050</xdr:rowOff>
        </xdr:to>
        <xdr:sp macro="" textlink="">
          <xdr:nvSpPr>
            <xdr:cNvPr id="4117" name="Check Box 21" hidden="1">
              <a:extLst>
                <a:ext uri="{63B3BB69-23CF-44E3-9099-C40C66FF867C}">
                  <a14:compatExt spid="_x0000_s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14</xdr:row>
          <xdr:rowOff>180975</xdr:rowOff>
        </xdr:from>
        <xdr:to>
          <xdr:col>11</xdr:col>
          <xdr:colOff>104775</xdr:colOff>
          <xdr:row>16</xdr:row>
          <xdr:rowOff>19050</xdr:rowOff>
        </xdr:to>
        <xdr:sp macro="" textlink="">
          <xdr:nvSpPr>
            <xdr:cNvPr id="4118" name="Check Box 22" hidden="1">
              <a:extLst>
                <a:ext uri="{63B3BB69-23CF-44E3-9099-C40C66FF867C}">
                  <a14:compatExt spid="_x0000_s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15</xdr:row>
          <xdr:rowOff>180975</xdr:rowOff>
        </xdr:from>
        <xdr:to>
          <xdr:col>11</xdr:col>
          <xdr:colOff>104775</xdr:colOff>
          <xdr:row>17</xdr:row>
          <xdr:rowOff>19050</xdr:rowOff>
        </xdr:to>
        <xdr:sp macro="" textlink="">
          <xdr:nvSpPr>
            <xdr:cNvPr id="4119" name="Check Box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16</xdr:row>
          <xdr:rowOff>180975</xdr:rowOff>
        </xdr:from>
        <xdr:to>
          <xdr:col>11</xdr:col>
          <xdr:colOff>104775</xdr:colOff>
          <xdr:row>18</xdr:row>
          <xdr:rowOff>19050</xdr:rowOff>
        </xdr:to>
        <xdr:sp macro="" textlink="">
          <xdr:nvSpPr>
            <xdr:cNvPr id="4120" name="Check Box 24" hidden="1">
              <a:extLst>
                <a:ext uri="{63B3BB69-23CF-44E3-9099-C40C66FF867C}">
                  <a14:compatExt spid="_x0000_s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17</xdr:row>
          <xdr:rowOff>180975</xdr:rowOff>
        </xdr:from>
        <xdr:to>
          <xdr:col>11</xdr:col>
          <xdr:colOff>104775</xdr:colOff>
          <xdr:row>19</xdr:row>
          <xdr:rowOff>19050</xdr:rowOff>
        </xdr:to>
        <xdr:sp macro="" textlink="">
          <xdr:nvSpPr>
            <xdr:cNvPr id="4121" name="Check Box 25" hidden="1">
              <a:extLst>
                <a:ext uri="{63B3BB69-23CF-44E3-9099-C40C66FF867C}">
                  <a14:compatExt spid="_x0000_s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18</xdr:row>
          <xdr:rowOff>180975</xdr:rowOff>
        </xdr:from>
        <xdr:to>
          <xdr:col>11</xdr:col>
          <xdr:colOff>104775</xdr:colOff>
          <xdr:row>20</xdr:row>
          <xdr:rowOff>19050</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19</xdr:row>
          <xdr:rowOff>180975</xdr:rowOff>
        </xdr:from>
        <xdr:to>
          <xdr:col>11</xdr:col>
          <xdr:colOff>104775</xdr:colOff>
          <xdr:row>21</xdr:row>
          <xdr:rowOff>19050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20</xdr:row>
          <xdr:rowOff>180975</xdr:rowOff>
        </xdr:from>
        <xdr:to>
          <xdr:col>11</xdr:col>
          <xdr:colOff>104775</xdr:colOff>
          <xdr:row>22</xdr:row>
          <xdr:rowOff>19050</xdr:rowOff>
        </xdr:to>
        <xdr:sp macro="" textlink="">
          <xdr:nvSpPr>
            <xdr:cNvPr id="4124" name="Check Box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1276350</xdr:colOff>
          <xdr:row>21</xdr:row>
          <xdr:rowOff>180975</xdr:rowOff>
        </xdr:from>
        <xdr:to>
          <xdr:col>11</xdr:col>
          <xdr:colOff>104775</xdr:colOff>
          <xdr:row>23</xdr:row>
          <xdr:rowOff>19050</xdr:rowOff>
        </xdr:to>
        <xdr:sp macro="" textlink="">
          <xdr:nvSpPr>
            <xdr:cNvPr id="4125" name="Check Box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428" Type="http://schemas.openxmlformats.org/officeDocument/2006/relationships/ctrlProp" Target="../ctrlProps/ctrlProp425.xml"/><Relationship Id="rId635" Type="http://schemas.openxmlformats.org/officeDocument/2006/relationships/ctrlProp" Target="../ctrlProps/ctrlProp632.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492" Type="http://schemas.openxmlformats.org/officeDocument/2006/relationships/ctrlProp" Target="../ctrlProps/ctrlProp489.xml"/><Relationship Id="rId713" Type="http://schemas.openxmlformats.org/officeDocument/2006/relationships/ctrlProp" Target="../ctrlProps/ctrlProp710.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226" Type="http://schemas.openxmlformats.org/officeDocument/2006/relationships/ctrlProp" Target="../ctrlProps/ctrlProp223.xml"/><Relationship Id="rId433" Type="http://schemas.openxmlformats.org/officeDocument/2006/relationships/ctrlProp" Target="../ctrlProps/ctrlProp430.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5" Type="http://schemas.openxmlformats.org/officeDocument/2006/relationships/ctrlProp" Target="../ctrlProps/ctrlProp2.xml"/><Relationship Id="rId237" Type="http://schemas.openxmlformats.org/officeDocument/2006/relationships/ctrlProp" Target="../ctrlProps/ctrlProp234.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437" Type="http://schemas.openxmlformats.org/officeDocument/2006/relationships/ctrlProp" Target="../ctrlProps/ctrlProp434.xml"/><Relationship Id="rId644" Type="http://schemas.openxmlformats.org/officeDocument/2006/relationships/ctrlProp" Target="../ctrlProps/ctrlProp641.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232" Type="http://schemas.openxmlformats.org/officeDocument/2006/relationships/ctrlProp" Target="../ctrlProps/ctrlProp229.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637" Type="http://schemas.openxmlformats.org/officeDocument/2006/relationships/ctrlProp" Target="../ctrlProps/ctrlProp634.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203" Type="http://schemas.openxmlformats.org/officeDocument/2006/relationships/ctrlProp" Target="../ctrlProps/ctrlProp200.xml"/><Relationship Id="rId648" Type="http://schemas.openxmlformats.org/officeDocument/2006/relationships/ctrlProp" Target="../ctrlProps/ctrlProp645.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76.xml"/><Relationship Id="rId13" Type="http://schemas.openxmlformats.org/officeDocument/2006/relationships/ctrlProp" Target="../ctrlProps/ctrlProp781.xml"/><Relationship Id="rId18" Type="http://schemas.openxmlformats.org/officeDocument/2006/relationships/ctrlProp" Target="../ctrlProps/ctrlProp786.xml"/><Relationship Id="rId26" Type="http://schemas.openxmlformats.org/officeDocument/2006/relationships/ctrlProp" Target="../ctrlProps/ctrlProp794.xml"/><Relationship Id="rId3" Type="http://schemas.openxmlformats.org/officeDocument/2006/relationships/vmlDrawing" Target="../drawings/vmlDrawing2.vml"/><Relationship Id="rId21" Type="http://schemas.openxmlformats.org/officeDocument/2006/relationships/ctrlProp" Target="../ctrlProps/ctrlProp789.xml"/><Relationship Id="rId7" Type="http://schemas.openxmlformats.org/officeDocument/2006/relationships/ctrlProp" Target="../ctrlProps/ctrlProp775.xml"/><Relationship Id="rId12" Type="http://schemas.openxmlformats.org/officeDocument/2006/relationships/ctrlProp" Target="../ctrlProps/ctrlProp780.xml"/><Relationship Id="rId17" Type="http://schemas.openxmlformats.org/officeDocument/2006/relationships/ctrlProp" Target="../ctrlProps/ctrlProp785.xml"/><Relationship Id="rId25" Type="http://schemas.openxmlformats.org/officeDocument/2006/relationships/ctrlProp" Target="../ctrlProps/ctrlProp793.xml"/><Relationship Id="rId2" Type="http://schemas.openxmlformats.org/officeDocument/2006/relationships/drawing" Target="../drawings/drawing2.xml"/><Relationship Id="rId16" Type="http://schemas.openxmlformats.org/officeDocument/2006/relationships/ctrlProp" Target="../ctrlProps/ctrlProp784.xml"/><Relationship Id="rId20" Type="http://schemas.openxmlformats.org/officeDocument/2006/relationships/ctrlProp" Target="../ctrlProps/ctrlProp788.xml"/><Relationship Id="rId29" Type="http://schemas.openxmlformats.org/officeDocument/2006/relationships/ctrlProp" Target="../ctrlProps/ctrlProp797.xml"/><Relationship Id="rId1" Type="http://schemas.openxmlformats.org/officeDocument/2006/relationships/printerSettings" Target="../printerSettings/printerSettings2.bin"/><Relationship Id="rId6" Type="http://schemas.openxmlformats.org/officeDocument/2006/relationships/ctrlProp" Target="../ctrlProps/ctrlProp774.xml"/><Relationship Id="rId11" Type="http://schemas.openxmlformats.org/officeDocument/2006/relationships/ctrlProp" Target="../ctrlProps/ctrlProp779.xml"/><Relationship Id="rId24" Type="http://schemas.openxmlformats.org/officeDocument/2006/relationships/ctrlProp" Target="../ctrlProps/ctrlProp792.xml"/><Relationship Id="rId32" Type="http://schemas.openxmlformats.org/officeDocument/2006/relationships/ctrlProp" Target="../ctrlProps/ctrlProp800.xml"/><Relationship Id="rId5" Type="http://schemas.openxmlformats.org/officeDocument/2006/relationships/ctrlProp" Target="../ctrlProps/ctrlProp773.xml"/><Relationship Id="rId15" Type="http://schemas.openxmlformats.org/officeDocument/2006/relationships/ctrlProp" Target="../ctrlProps/ctrlProp783.xml"/><Relationship Id="rId23" Type="http://schemas.openxmlformats.org/officeDocument/2006/relationships/ctrlProp" Target="../ctrlProps/ctrlProp791.xml"/><Relationship Id="rId28" Type="http://schemas.openxmlformats.org/officeDocument/2006/relationships/ctrlProp" Target="../ctrlProps/ctrlProp796.xml"/><Relationship Id="rId10" Type="http://schemas.openxmlformats.org/officeDocument/2006/relationships/ctrlProp" Target="../ctrlProps/ctrlProp778.xml"/><Relationship Id="rId19" Type="http://schemas.openxmlformats.org/officeDocument/2006/relationships/ctrlProp" Target="../ctrlProps/ctrlProp787.xml"/><Relationship Id="rId31" Type="http://schemas.openxmlformats.org/officeDocument/2006/relationships/ctrlProp" Target="../ctrlProps/ctrlProp799.xml"/><Relationship Id="rId4" Type="http://schemas.openxmlformats.org/officeDocument/2006/relationships/ctrlProp" Target="../ctrlProps/ctrlProp772.xml"/><Relationship Id="rId9" Type="http://schemas.openxmlformats.org/officeDocument/2006/relationships/ctrlProp" Target="../ctrlProps/ctrlProp777.xml"/><Relationship Id="rId14" Type="http://schemas.openxmlformats.org/officeDocument/2006/relationships/ctrlProp" Target="../ctrlProps/ctrlProp782.xml"/><Relationship Id="rId22" Type="http://schemas.openxmlformats.org/officeDocument/2006/relationships/ctrlProp" Target="../ctrlProps/ctrlProp790.xml"/><Relationship Id="rId27" Type="http://schemas.openxmlformats.org/officeDocument/2006/relationships/ctrlProp" Target="../ctrlProps/ctrlProp795.xml"/><Relationship Id="rId30" Type="http://schemas.openxmlformats.org/officeDocument/2006/relationships/ctrlProp" Target="../ctrlProps/ctrlProp79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N66"/>
  <sheetViews>
    <sheetView showGridLines="0" tabSelected="1" topLeftCell="A2" zoomScaleNormal="100" workbookViewId="0">
      <pane xSplit="11" ySplit="12" topLeftCell="L38" activePane="bottomRight" state="frozen"/>
      <selection activeCell="A2" sqref="A2"/>
      <selection pane="topRight" activeCell="L2" sqref="L2"/>
      <selection pane="bottomLeft" activeCell="A14" sqref="A14"/>
      <selection pane="bottomRight" activeCell="F55" sqref="F55"/>
    </sheetView>
  </sheetViews>
  <sheetFormatPr baseColWidth="10" defaultColWidth="0" defaultRowHeight="15" x14ac:dyDescent="0.25"/>
  <cols>
    <col min="1" max="1" width="15.7109375" customWidth="1"/>
    <col min="2" max="2" width="9.28515625" customWidth="1"/>
    <col min="3" max="3" width="14.28515625" customWidth="1"/>
    <col min="4" max="4" width="25" customWidth="1"/>
    <col min="5" max="5" width="11.42578125" style="33" customWidth="1"/>
    <col min="6" max="6" width="6.42578125" customWidth="1"/>
    <col min="7" max="7" width="11.42578125" style="33" customWidth="1"/>
    <col min="8" max="8" width="4.28515625" customWidth="1"/>
    <col min="9" max="9" width="10.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92" width="2.85546875" hidden="1" customWidth="1"/>
    <col min="93" max="16384" width="11.42578125" hidden="1"/>
  </cols>
  <sheetData>
    <row r="1" spans="1:73" hidden="1" x14ac:dyDescent="0.25">
      <c r="L1" s="25">
        <f t="array" aca="1" ref="L1" ca="1">IF(OR(TEXT(WEEKDAY(L$13),"JJJJ")=Jours_chômés,L$13=Fériés),0,1)</f>
        <v>1</v>
      </c>
      <c r="M1" s="25">
        <f t="array" aca="1" ref="M1" ca="1">IF(OR(TEXT(WEEKDAY(M$13),"JJJJ")=Jours_chômés,M$13=Fériés),0,1)</f>
        <v>0</v>
      </c>
      <c r="N1" s="25">
        <f t="array" aca="1" ref="N1" ca="1">IF(OR(TEXT(WEEKDAY(N$13),"JJJJ")=Jours_chômés,N$13=Fériés),0,1)</f>
        <v>0</v>
      </c>
      <c r="O1" s="25">
        <f t="array" aca="1" ref="O1" ca="1">IF(OR(TEXT(WEEKDAY(O$13),"JJJJ")=Jours_chômés,O$13=Fériés),0,1)</f>
        <v>1</v>
      </c>
      <c r="P1" s="25">
        <f t="array" aca="1" ref="P1" ca="1">IF(OR(TEXT(WEEKDAY(P$13),"JJJJ")=Jours_chômés,P$13=Fériés),0,1)</f>
        <v>1</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0</v>
      </c>
      <c r="U1" s="25">
        <f t="array" aca="1" ref="U1" ca="1">IF(OR(TEXT(WEEKDAY(U$13),"JJJJ")=Jours_chômés,U$13=Fériés),0,1)</f>
        <v>0</v>
      </c>
      <c r="V1" s="25">
        <f t="array" aca="1" ref="V1" ca="1">IF(OR(TEXT(WEEKDAY(V$13),"JJJJ")=Jours_chômés,V$13=Fériés),0,1)</f>
        <v>1</v>
      </c>
      <c r="W1" s="25">
        <f t="array" aca="1" ref="W1" ca="1">IF(OR(TEXT(WEEKDAY(W$13),"JJJJ")=Jours_chômés,W$13=Fériés),0,1)</f>
        <v>1</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0</v>
      </c>
      <c r="AB1" s="25">
        <f t="array" aca="1" ref="AB1" ca="1">IF(OR(TEXT(WEEKDAY(AB$13),"JJJJ")=Jours_chômés,AB$13=Fériés),0,1)</f>
        <v>0</v>
      </c>
      <c r="AC1" s="25">
        <f t="array" aca="1" ref="AC1" ca="1">IF(OR(TEXT(WEEKDAY(AC$13),"JJJJ")=Jours_chômés,AC$13=Fériés),0,1)</f>
        <v>1</v>
      </c>
      <c r="AD1" s="25">
        <f t="array" aca="1" ref="AD1" ca="1">IF(OR(TEXT(WEEKDAY(AD$13),"JJJJ")=Jours_chômés,AD$13=Fériés),0,1)</f>
        <v>1</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0</v>
      </c>
      <c r="AI1" s="25">
        <f t="array" aca="1" ref="AI1" ca="1">IF(OR(TEXT(WEEKDAY(AI$13),"JJJJ")=Jours_chômés,AI$13=Fériés),0,1)</f>
        <v>0</v>
      </c>
      <c r="AJ1" s="25">
        <f t="array" aca="1" ref="AJ1" ca="1">IF(OR(TEXT(WEEKDAY(AJ$13),"JJJJ")=Jours_chômés,AJ$13=Fériés),0,1)</f>
        <v>1</v>
      </c>
      <c r="AK1" s="25">
        <f t="array" aca="1" ref="AK1" ca="1">IF(OR(TEXT(WEEKDAY(AK$13),"JJJJ")=Jours_chômés,AK$13=Fériés),0,1)</f>
        <v>1</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0</v>
      </c>
      <c r="AP1" s="25">
        <f t="array" aca="1" ref="AP1" ca="1">IF(OR(TEXT(WEEKDAY(AP$13),"JJJJ")=Jours_chômés,AP$13=Fériés),0,1)</f>
        <v>0</v>
      </c>
      <c r="AQ1" s="25">
        <f t="array" aca="1" ref="AQ1" ca="1">IF(OR(TEXT(WEEKDAY(AQ$13),"JJJJ")=Jours_chômés,AQ$13=Fériés),0,1)</f>
        <v>1</v>
      </c>
      <c r="AR1" s="25">
        <f t="array" aca="1" ref="AR1" ca="1">IF(OR(TEXT(WEEKDAY(AR$13),"JJJJ")=Jours_chômés,AR$13=Fériés),0,1)</f>
        <v>1</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0</v>
      </c>
      <c r="AW1" s="25">
        <f t="array" aca="1" ref="AW1" ca="1">IF(OR(TEXT(WEEKDAY(AW$13),"JJJJ")=Jours_chômés,AW$13=Fériés),0,1)</f>
        <v>0</v>
      </c>
      <c r="AX1" s="25">
        <f t="array" aca="1" ref="AX1" ca="1">IF(OR(TEXT(WEEKDAY(AX$13),"JJJJ")=Jours_chômés,AX$13=Fériés),0,1)</f>
        <v>1</v>
      </c>
      <c r="AY1" s="25">
        <f t="array" aca="1" ref="AY1" ca="1">IF(OR(TEXT(WEEKDAY(AY$13),"JJJJ")=Jours_chômés,AY$13=Fériés),0,1)</f>
        <v>1</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0</v>
      </c>
      <c r="BD1" s="25">
        <f t="array" aca="1" ref="BD1" ca="1">IF(OR(TEXT(WEEKDAY(BD$13),"JJJJ")=Jours_chômés,BD$13=Fériés),0,1)</f>
        <v>0</v>
      </c>
      <c r="BE1" s="25">
        <f t="array" aca="1" ref="BE1" ca="1">IF(OR(TEXT(WEEKDAY(BE$13),"JJJJ")=Jours_chômés,BE$13=Fériés),0,1)</f>
        <v>1</v>
      </c>
      <c r="BF1" s="25">
        <f t="array" aca="1" ref="BF1" ca="1">IF(OR(TEXT(WEEKDAY(BF$13),"JJJJ")=Jours_chômés,BF$13=Fériés),0,1)</f>
        <v>1</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1</v>
      </c>
      <c r="BJ1" s="25">
        <f t="array" aca="1" ref="BJ1" ca="1">IF(OR(TEXT(WEEKDAY(BJ$13),"JJJJ")=Jours_chômés,BJ$13=Fériés),0,1)</f>
        <v>0</v>
      </c>
      <c r="BK1" s="25">
        <f t="array" aca="1" ref="BK1" ca="1">IF(OR(TEXT(WEEKDAY(BK$13),"JJJJ")=Jours_chômés,BK$13=Fériés),0,1)</f>
        <v>0</v>
      </c>
      <c r="BL1" s="25">
        <f t="array" aca="1" ref="BL1" ca="1">IF(OR(TEXT(WEEKDAY(BL$13),"JJJJ")=Jours_chômés,BL$13=Fériés),0,1)</f>
        <v>0</v>
      </c>
      <c r="BM1" s="25">
        <f t="array" aca="1" ref="BM1" ca="1">IF(OR(TEXT(WEEKDAY(BM$13),"JJJJ")=Jours_chômés,BM$13=Fériés),0,1)</f>
        <v>1</v>
      </c>
    </row>
    <row r="2" spans="1:73" ht="15" customHeight="1" x14ac:dyDescent="0.25">
      <c r="A2" s="104" t="s">
        <v>33</v>
      </c>
      <c r="B2" s="105"/>
      <c r="C2" s="105"/>
      <c r="D2" s="105"/>
      <c r="E2" s="105"/>
      <c r="F2" s="105"/>
      <c r="G2" s="105"/>
      <c r="H2" s="105"/>
      <c r="I2" s="105"/>
      <c r="J2" s="105"/>
      <c r="K2" s="106"/>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row>
    <row r="3" spans="1:73" ht="15" customHeight="1" x14ac:dyDescent="0.25">
      <c r="A3" s="107"/>
      <c r="B3" s="108"/>
      <c r="C3" s="108"/>
      <c r="D3" s="108"/>
      <c r="E3" s="108"/>
      <c r="F3" s="108"/>
      <c r="G3" s="108"/>
      <c r="H3" s="108"/>
      <c r="I3" s="108"/>
      <c r="J3" s="108"/>
      <c r="K3" s="109"/>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x14ac:dyDescent="0.25">
      <c r="A4" s="44" t="s">
        <v>41</v>
      </c>
      <c r="B4" s="119"/>
      <c r="C4" s="120"/>
      <c r="D4" s="45" t="s">
        <v>40</v>
      </c>
      <c r="E4" s="82" t="s">
        <v>52</v>
      </c>
      <c r="F4" s="82"/>
      <c r="G4" s="82"/>
      <c r="H4" s="82"/>
      <c r="I4" s="82"/>
      <c r="J4" s="82"/>
      <c r="K4" s="83"/>
      <c r="L4" s="92">
        <f ca="1">IF(L6="TO DAY","",YEAR(L13))</f>
        <v>2019</v>
      </c>
      <c r="M4" s="86">
        <f t="shared" ref="M4:BM4" ca="1" si="0">IF(M6="TO DAY","",YEAR(M13))</f>
        <v>2019</v>
      </c>
      <c r="N4" s="86">
        <f t="shared" ca="1" si="0"/>
        <v>2019</v>
      </c>
      <c r="O4" s="86">
        <f t="shared" ca="1" si="0"/>
        <v>2019</v>
      </c>
      <c r="P4" s="86">
        <f t="shared" ca="1" si="0"/>
        <v>2019</v>
      </c>
      <c r="Q4" s="86">
        <f t="shared" ca="1" si="0"/>
        <v>2019</v>
      </c>
      <c r="R4" s="86">
        <f t="shared" ca="1" si="0"/>
        <v>2019</v>
      </c>
      <c r="S4" s="86">
        <f t="shared" ca="1" si="0"/>
        <v>2019</v>
      </c>
      <c r="T4" s="86">
        <f t="shared" ca="1" si="0"/>
        <v>2019</v>
      </c>
      <c r="U4" s="86">
        <f t="shared" ca="1" si="0"/>
        <v>2019</v>
      </c>
      <c r="V4" s="86">
        <f t="shared" ca="1" si="0"/>
        <v>2019</v>
      </c>
      <c r="W4" s="86">
        <f t="shared" ca="1" si="0"/>
        <v>2019</v>
      </c>
      <c r="X4" s="86">
        <f t="shared" ca="1" si="0"/>
        <v>2019</v>
      </c>
      <c r="Y4" s="86">
        <f t="shared" ca="1" si="0"/>
        <v>2019</v>
      </c>
      <c r="Z4" s="86">
        <f t="shared" ca="1" si="0"/>
        <v>2019</v>
      </c>
      <c r="AA4" s="86">
        <f t="shared" ca="1" si="0"/>
        <v>2019</v>
      </c>
      <c r="AB4" s="86">
        <f t="shared" ca="1" si="0"/>
        <v>2019</v>
      </c>
      <c r="AC4" s="86">
        <f t="shared" ca="1" si="0"/>
        <v>2019</v>
      </c>
      <c r="AD4" s="86">
        <f t="shared" ca="1" si="0"/>
        <v>2019</v>
      </c>
      <c r="AE4" s="86">
        <f t="shared" ca="1" si="0"/>
        <v>2019</v>
      </c>
      <c r="AF4" s="86">
        <f t="shared" ca="1" si="0"/>
        <v>2019</v>
      </c>
      <c r="AG4" s="86">
        <f t="shared" ca="1" si="0"/>
        <v>2019</v>
      </c>
      <c r="AH4" s="86">
        <f t="shared" ca="1" si="0"/>
        <v>2019</v>
      </c>
      <c r="AI4" s="86">
        <f t="shared" ca="1" si="0"/>
        <v>2019</v>
      </c>
      <c r="AJ4" s="86" t="str">
        <f t="shared" ca="1" si="0"/>
        <v/>
      </c>
      <c r="AK4" s="86">
        <f t="shared" ca="1" si="0"/>
        <v>2019</v>
      </c>
      <c r="AL4" s="86">
        <f t="shared" ca="1" si="0"/>
        <v>2019</v>
      </c>
      <c r="AM4" s="86">
        <f t="shared" ca="1" si="0"/>
        <v>2019</v>
      </c>
      <c r="AN4" s="86">
        <f t="shared" ca="1" si="0"/>
        <v>2019</v>
      </c>
      <c r="AO4" s="86">
        <f t="shared" ca="1" si="0"/>
        <v>2019</v>
      </c>
      <c r="AP4" s="86">
        <f t="shared" ca="1" si="0"/>
        <v>2019</v>
      </c>
      <c r="AQ4" s="86">
        <f t="shared" ca="1" si="0"/>
        <v>2019</v>
      </c>
      <c r="AR4" s="86">
        <f t="shared" ca="1" si="0"/>
        <v>2019</v>
      </c>
      <c r="AS4" s="86">
        <f t="shared" ca="1" si="0"/>
        <v>2019</v>
      </c>
      <c r="AT4" s="86">
        <f t="shared" ca="1" si="0"/>
        <v>2019</v>
      </c>
      <c r="AU4" s="86">
        <f t="shared" ca="1" si="0"/>
        <v>2019</v>
      </c>
      <c r="AV4" s="86">
        <f t="shared" ca="1" si="0"/>
        <v>2019</v>
      </c>
      <c r="AW4" s="86">
        <f t="shared" ca="1" si="0"/>
        <v>2019</v>
      </c>
      <c r="AX4" s="86">
        <f t="shared" ca="1" si="0"/>
        <v>2019</v>
      </c>
      <c r="AY4" s="86">
        <f t="shared" ca="1" si="0"/>
        <v>2019</v>
      </c>
      <c r="AZ4" s="86">
        <f t="shared" ca="1" si="0"/>
        <v>2019</v>
      </c>
      <c r="BA4" s="86">
        <f t="shared" ca="1" si="0"/>
        <v>2019</v>
      </c>
      <c r="BB4" s="86">
        <f t="shared" ca="1" si="0"/>
        <v>2019</v>
      </c>
      <c r="BC4" s="86">
        <f t="shared" ca="1" si="0"/>
        <v>2019</v>
      </c>
      <c r="BD4" s="86">
        <f t="shared" ca="1" si="0"/>
        <v>2019</v>
      </c>
      <c r="BE4" s="86">
        <f t="shared" ca="1" si="0"/>
        <v>2019</v>
      </c>
      <c r="BF4" s="86">
        <f t="shared" ca="1" si="0"/>
        <v>2019</v>
      </c>
      <c r="BG4" s="86">
        <f t="shared" ca="1" si="0"/>
        <v>2019</v>
      </c>
      <c r="BH4" s="86">
        <f t="shared" ca="1" si="0"/>
        <v>2019</v>
      </c>
      <c r="BI4" s="86">
        <f t="shared" ca="1" si="0"/>
        <v>2019</v>
      </c>
      <c r="BJ4" s="86">
        <f t="shared" ca="1" si="0"/>
        <v>2019</v>
      </c>
      <c r="BK4" s="86">
        <f t="shared" ca="1" si="0"/>
        <v>2019</v>
      </c>
      <c r="BL4" s="86">
        <f t="shared" ca="1" si="0"/>
        <v>2019</v>
      </c>
      <c r="BM4" s="94">
        <f t="shared" ca="1" si="0"/>
        <v>2019</v>
      </c>
    </row>
    <row r="5" spans="1:73" ht="15" customHeight="1" x14ac:dyDescent="0.25">
      <c r="A5" s="110" t="s">
        <v>31</v>
      </c>
      <c r="B5" s="111"/>
      <c r="C5" s="111"/>
      <c r="D5" s="111"/>
      <c r="E5" s="111"/>
      <c r="F5" s="111"/>
      <c r="G5" s="111"/>
      <c r="H5" s="111"/>
      <c r="I5" s="111"/>
      <c r="J5" s="111"/>
      <c r="K5" s="112"/>
      <c r="L5" s="93"/>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95"/>
    </row>
    <row r="6" spans="1:73" ht="15" customHeight="1" x14ac:dyDescent="0.25">
      <c r="A6" s="113"/>
      <c r="B6" s="114"/>
      <c r="C6" s="114"/>
      <c r="D6" s="114"/>
      <c r="E6" s="114"/>
      <c r="F6" s="114"/>
      <c r="G6" s="114"/>
      <c r="H6" s="114"/>
      <c r="I6" s="114"/>
      <c r="J6" s="114"/>
      <c r="K6" s="115"/>
      <c r="L6" s="100" t="str">
        <f ca="1">IF(L$13=TODAY(),"TO DAY",PROPER(TEXT(_DD+_SD,"MMMM")))</f>
        <v>Mars</v>
      </c>
      <c r="M6" s="90" t="str">
        <f t="shared" ref="M6:AR6" ca="1" si="1">IF(M$13=TODAY(),"TO DAY",PROPER(TEXT(_DD+_SD+COLUMN()-12,"MMMM")))</f>
        <v>Mars</v>
      </c>
      <c r="N6" s="90" t="str">
        <f t="shared" ca="1" si="1"/>
        <v>Mars</v>
      </c>
      <c r="O6" s="90" t="str">
        <f t="shared" ca="1" si="1"/>
        <v>Mars</v>
      </c>
      <c r="P6" s="90" t="str">
        <f t="shared" ca="1" si="1"/>
        <v>Mars</v>
      </c>
      <c r="Q6" s="90" t="str">
        <f t="shared" ca="1" si="1"/>
        <v>Mars</v>
      </c>
      <c r="R6" s="90" t="str">
        <f t="shared" ca="1" si="1"/>
        <v>Mars</v>
      </c>
      <c r="S6" s="90" t="str">
        <f t="shared" ca="1" si="1"/>
        <v>Mars</v>
      </c>
      <c r="T6" s="90" t="str">
        <f t="shared" ca="1" si="1"/>
        <v>Mars</v>
      </c>
      <c r="U6" s="90" t="str">
        <f t="shared" ca="1" si="1"/>
        <v>Mars</v>
      </c>
      <c r="V6" s="90" t="str">
        <f t="shared" ca="1" si="1"/>
        <v>Mars</v>
      </c>
      <c r="W6" s="90" t="str">
        <f t="shared" ca="1" si="1"/>
        <v>Mars</v>
      </c>
      <c r="X6" s="90" t="str">
        <f t="shared" ca="1" si="1"/>
        <v>Mars</v>
      </c>
      <c r="Y6" s="90" t="str">
        <f t="shared" ca="1" si="1"/>
        <v>Mars</v>
      </c>
      <c r="Z6" s="90" t="str">
        <f t="shared" ca="1" si="1"/>
        <v>Mars</v>
      </c>
      <c r="AA6" s="90" t="str">
        <f t="shared" ca="1" si="1"/>
        <v>Mars</v>
      </c>
      <c r="AB6" s="90" t="str">
        <f t="shared" ca="1" si="1"/>
        <v>Mars</v>
      </c>
      <c r="AC6" s="90" t="str">
        <f t="shared" ca="1" si="1"/>
        <v>Mars</v>
      </c>
      <c r="AD6" s="90" t="str">
        <f t="shared" ca="1" si="1"/>
        <v>Mars</v>
      </c>
      <c r="AE6" s="90" t="str">
        <f t="shared" ca="1" si="1"/>
        <v>Mars</v>
      </c>
      <c r="AF6" s="90" t="str">
        <f t="shared" ca="1" si="1"/>
        <v>Mars</v>
      </c>
      <c r="AG6" s="90" t="str">
        <f t="shared" ca="1" si="1"/>
        <v>Mars</v>
      </c>
      <c r="AH6" s="90" t="str">
        <f t="shared" ca="1" si="1"/>
        <v>Mars</v>
      </c>
      <c r="AI6" s="90" t="str">
        <f t="shared" ca="1" si="1"/>
        <v>Mars</v>
      </c>
      <c r="AJ6" s="90" t="str">
        <f t="shared" ca="1" si="1"/>
        <v>TO DAY</v>
      </c>
      <c r="AK6" s="90" t="str">
        <f t="shared" ca="1" si="1"/>
        <v>Mars</v>
      </c>
      <c r="AL6" s="90" t="str">
        <f t="shared" ca="1" si="1"/>
        <v>Mars</v>
      </c>
      <c r="AM6" s="90" t="str">
        <f t="shared" ca="1" si="1"/>
        <v>Mars</v>
      </c>
      <c r="AN6" s="90" t="str">
        <f t="shared" ca="1" si="1"/>
        <v>Mars</v>
      </c>
      <c r="AO6" s="90" t="str">
        <f t="shared" ca="1" si="1"/>
        <v>Mars</v>
      </c>
      <c r="AP6" s="90" t="str">
        <f t="shared" ca="1" si="1"/>
        <v>Mars</v>
      </c>
      <c r="AQ6" s="90" t="str">
        <f t="shared" ca="1" si="1"/>
        <v>Avril</v>
      </c>
      <c r="AR6" s="90" t="str">
        <f t="shared" ca="1" si="1"/>
        <v>Avril</v>
      </c>
      <c r="AS6" s="90" t="str">
        <f t="shared" ref="AS6:BM6" ca="1" si="2">IF(AS$13=TODAY(),"TO DAY",PROPER(TEXT(_DD+_SD+COLUMN()-12,"MMMM")))</f>
        <v>Avril</v>
      </c>
      <c r="AT6" s="90" t="str">
        <f t="shared" ca="1" si="2"/>
        <v>Avril</v>
      </c>
      <c r="AU6" s="90" t="str">
        <f t="shared" ca="1" si="2"/>
        <v>Avril</v>
      </c>
      <c r="AV6" s="90" t="str">
        <f t="shared" ca="1" si="2"/>
        <v>Avril</v>
      </c>
      <c r="AW6" s="90" t="str">
        <f t="shared" ca="1" si="2"/>
        <v>Avril</v>
      </c>
      <c r="AX6" s="90" t="str">
        <f t="shared" ca="1" si="2"/>
        <v>Avril</v>
      </c>
      <c r="AY6" s="90" t="str">
        <f t="shared" ca="1" si="2"/>
        <v>Avril</v>
      </c>
      <c r="AZ6" s="90" t="str">
        <f t="shared" ca="1" si="2"/>
        <v>Avril</v>
      </c>
      <c r="BA6" s="90" t="str">
        <f t="shared" ca="1" si="2"/>
        <v>Avril</v>
      </c>
      <c r="BB6" s="90" t="str">
        <f t="shared" ca="1" si="2"/>
        <v>Avril</v>
      </c>
      <c r="BC6" s="90" t="str">
        <f t="shared" ca="1" si="2"/>
        <v>Avril</v>
      </c>
      <c r="BD6" s="90" t="str">
        <f t="shared" ca="1" si="2"/>
        <v>Avril</v>
      </c>
      <c r="BE6" s="90" t="str">
        <f t="shared" ca="1" si="2"/>
        <v>Avril</v>
      </c>
      <c r="BF6" s="90" t="str">
        <f t="shared" ca="1" si="2"/>
        <v>Avril</v>
      </c>
      <c r="BG6" s="90" t="str">
        <f t="shared" ca="1" si="2"/>
        <v>Avril</v>
      </c>
      <c r="BH6" s="90" t="str">
        <f t="shared" ca="1" si="2"/>
        <v>Avril</v>
      </c>
      <c r="BI6" s="90" t="str">
        <f t="shared" ca="1" si="2"/>
        <v>Avril</v>
      </c>
      <c r="BJ6" s="90" t="str">
        <f t="shared" ca="1" si="2"/>
        <v>Avril</v>
      </c>
      <c r="BK6" s="90" t="str">
        <f t="shared" ca="1" si="2"/>
        <v>Avril</v>
      </c>
      <c r="BL6" s="90" t="str">
        <f t="shared" ca="1" si="2"/>
        <v>Avril</v>
      </c>
      <c r="BM6" s="88" t="str">
        <f t="shared" ca="1" si="2"/>
        <v>Avril</v>
      </c>
    </row>
    <row r="7" spans="1:73" ht="15" customHeight="1" x14ac:dyDescent="0.25">
      <c r="A7" s="113"/>
      <c r="B7" s="114"/>
      <c r="C7" s="114"/>
      <c r="D7" s="114"/>
      <c r="E7" s="114"/>
      <c r="F7" s="114"/>
      <c r="G7" s="114"/>
      <c r="H7" s="114"/>
      <c r="I7" s="114"/>
      <c r="J7" s="114"/>
      <c r="K7" s="115"/>
      <c r="L7" s="10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90"/>
      <c r="AT7" s="90"/>
      <c r="AU7" s="90"/>
      <c r="AV7" s="90"/>
      <c r="AW7" s="90"/>
      <c r="AX7" s="90"/>
      <c r="AY7" s="90"/>
      <c r="AZ7" s="90"/>
      <c r="BA7" s="90"/>
      <c r="BB7" s="90"/>
      <c r="BC7" s="90"/>
      <c r="BD7" s="90"/>
      <c r="BE7" s="90"/>
      <c r="BF7" s="90"/>
      <c r="BG7" s="90"/>
      <c r="BH7" s="90"/>
      <c r="BI7" s="90"/>
      <c r="BJ7" s="90"/>
      <c r="BK7" s="90"/>
      <c r="BL7" s="90"/>
      <c r="BM7" s="88"/>
    </row>
    <row r="8" spans="1:73" ht="15" customHeight="1" x14ac:dyDescent="0.25">
      <c r="A8" s="113"/>
      <c r="B8" s="114"/>
      <c r="C8" s="114"/>
      <c r="D8" s="114"/>
      <c r="E8" s="114"/>
      <c r="F8" s="114"/>
      <c r="G8" s="114"/>
      <c r="H8" s="114"/>
      <c r="I8" s="114"/>
      <c r="J8" s="114"/>
      <c r="K8" s="115"/>
      <c r="L8" s="10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c r="AR8" s="90"/>
      <c r="AS8" s="90"/>
      <c r="AT8" s="90"/>
      <c r="AU8" s="90"/>
      <c r="AV8" s="90"/>
      <c r="AW8" s="90"/>
      <c r="AX8" s="90"/>
      <c r="AY8" s="90"/>
      <c r="AZ8" s="90"/>
      <c r="BA8" s="90"/>
      <c r="BB8" s="90"/>
      <c r="BC8" s="90"/>
      <c r="BD8" s="90"/>
      <c r="BE8" s="90"/>
      <c r="BF8" s="90"/>
      <c r="BG8" s="90"/>
      <c r="BH8" s="90"/>
      <c r="BI8" s="90"/>
      <c r="BJ8" s="90"/>
      <c r="BK8" s="90"/>
      <c r="BL8" s="90"/>
      <c r="BM8" s="88"/>
    </row>
    <row r="9" spans="1:73" ht="15" customHeight="1" x14ac:dyDescent="0.25">
      <c r="A9" s="113"/>
      <c r="B9" s="114"/>
      <c r="C9" s="114"/>
      <c r="D9" s="114"/>
      <c r="E9" s="114"/>
      <c r="F9" s="114"/>
      <c r="G9" s="114"/>
      <c r="H9" s="114"/>
      <c r="I9" s="114"/>
      <c r="J9" s="114"/>
      <c r="K9" s="115"/>
      <c r="L9" s="10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1"/>
      <c r="AY9" s="91"/>
      <c r="AZ9" s="91"/>
      <c r="BA9" s="91"/>
      <c r="BB9" s="91"/>
      <c r="BC9" s="91"/>
      <c r="BD9" s="91"/>
      <c r="BE9" s="91"/>
      <c r="BF9" s="91"/>
      <c r="BG9" s="91"/>
      <c r="BH9" s="91"/>
      <c r="BI9" s="91"/>
      <c r="BJ9" s="91"/>
      <c r="BK9" s="91"/>
      <c r="BL9" s="91"/>
      <c r="BM9" s="89"/>
    </row>
    <row r="10" spans="1:73" ht="15" customHeight="1" x14ac:dyDescent="0.25">
      <c r="A10" s="113"/>
      <c r="B10" s="114"/>
      <c r="C10" s="114"/>
      <c r="D10" s="114"/>
      <c r="E10" s="114"/>
      <c r="F10" s="114"/>
      <c r="G10" s="114"/>
      <c r="H10" s="114"/>
      <c r="I10" s="114"/>
      <c r="J10" s="114"/>
      <c r="K10" s="115"/>
      <c r="L10" s="96" t="str">
        <f>"S "&amp;TEXT(INT(MOD(INT((L$13-2)/7)+0.6,52+5/28))+1,"00")</f>
        <v>S 09</v>
      </c>
      <c r="M10" s="98" t="str">
        <f>"S "&amp;TEXT(INT(MOD(INT((M$13-2)/7)+0.6,52+5/28))+1,"00")</f>
        <v>S 09</v>
      </c>
      <c r="N10" s="98" t="str">
        <f t="shared" ref="N10:BM10" si="3">"S "&amp;TEXT(INT(MOD(INT((N$13-2)/7)+0.6,52+5/28))+1,"00")</f>
        <v>S 09</v>
      </c>
      <c r="O10" s="98" t="str">
        <f t="shared" si="3"/>
        <v>S 10</v>
      </c>
      <c r="P10" s="98" t="str">
        <f t="shared" si="3"/>
        <v>S 10</v>
      </c>
      <c r="Q10" s="98" t="str">
        <f t="shared" si="3"/>
        <v>S 10</v>
      </c>
      <c r="R10" s="98" t="str">
        <f t="shared" si="3"/>
        <v>S 10</v>
      </c>
      <c r="S10" s="98" t="str">
        <f t="shared" si="3"/>
        <v>S 10</v>
      </c>
      <c r="T10" s="98" t="str">
        <f t="shared" si="3"/>
        <v>S 10</v>
      </c>
      <c r="U10" s="98" t="str">
        <f t="shared" si="3"/>
        <v>S 10</v>
      </c>
      <c r="V10" s="98" t="str">
        <f t="shared" si="3"/>
        <v>S 11</v>
      </c>
      <c r="W10" s="98" t="str">
        <f t="shared" si="3"/>
        <v>S 11</v>
      </c>
      <c r="X10" s="98" t="str">
        <f t="shared" si="3"/>
        <v>S 11</v>
      </c>
      <c r="Y10" s="98" t="str">
        <f t="shared" si="3"/>
        <v>S 11</v>
      </c>
      <c r="Z10" s="98" t="str">
        <f t="shared" si="3"/>
        <v>S 11</v>
      </c>
      <c r="AA10" s="98" t="str">
        <f t="shared" si="3"/>
        <v>S 11</v>
      </c>
      <c r="AB10" s="98" t="str">
        <f t="shared" si="3"/>
        <v>S 11</v>
      </c>
      <c r="AC10" s="98" t="str">
        <f t="shared" si="3"/>
        <v>S 12</v>
      </c>
      <c r="AD10" s="98" t="str">
        <f t="shared" si="3"/>
        <v>S 12</v>
      </c>
      <c r="AE10" s="98" t="str">
        <f t="shared" si="3"/>
        <v>S 12</v>
      </c>
      <c r="AF10" s="98" t="str">
        <f t="shared" si="3"/>
        <v>S 12</v>
      </c>
      <c r="AG10" s="98" t="str">
        <f t="shared" si="3"/>
        <v>S 12</v>
      </c>
      <c r="AH10" s="98" t="str">
        <f t="shared" si="3"/>
        <v>S 12</v>
      </c>
      <c r="AI10" s="98" t="str">
        <f t="shared" si="3"/>
        <v>S 12</v>
      </c>
      <c r="AJ10" s="98" t="str">
        <f t="shared" si="3"/>
        <v>S 13</v>
      </c>
      <c r="AK10" s="98" t="str">
        <f t="shared" si="3"/>
        <v>S 13</v>
      </c>
      <c r="AL10" s="98" t="str">
        <f t="shared" si="3"/>
        <v>S 13</v>
      </c>
      <c r="AM10" s="98" t="str">
        <f t="shared" si="3"/>
        <v>S 13</v>
      </c>
      <c r="AN10" s="98" t="str">
        <f t="shared" si="3"/>
        <v>S 13</v>
      </c>
      <c r="AO10" s="98" t="str">
        <f t="shared" si="3"/>
        <v>S 13</v>
      </c>
      <c r="AP10" s="98" t="str">
        <f t="shared" si="3"/>
        <v>S 13</v>
      </c>
      <c r="AQ10" s="98" t="str">
        <f t="shared" si="3"/>
        <v>S 14</v>
      </c>
      <c r="AR10" s="98" t="str">
        <f t="shared" si="3"/>
        <v>S 14</v>
      </c>
      <c r="AS10" s="98" t="str">
        <f t="shared" si="3"/>
        <v>S 14</v>
      </c>
      <c r="AT10" s="98" t="str">
        <f t="shared" si="3"/>
        <v>S 14</v>
      </c>
      <c r="AU10" s="98" t="str">
        <f t="shared" si="3"/>
        <v>S 14</v>
      </c>
      <c r="AV10" s="98" t="str">
        <f t="shared" si="3"/>
        <v>S 14</v>
      </c>
      <c r="AW10" s="98" t="str">
        <f t="shared" si="3"/>
        <v>S 14</v>
      </c>
      <c r="AX10" s="98" t="str">
        <f t="shared" si="3"/>
        <v>S 15</v>
      </c>
      <c r="AY10" s="98" t="str">
        <f t="shared" si="3"/>
        <v>S 15</v>
      </c>
      <c r="AZ10" s="98" t="str">
        <f t="shared" si="3"/>
        <v>S 15</v>
      </c>
      <c r="BA10" s="98" t="str">
        <f t="shared" si="3"/>
        <v>S 15</v>
      </c>
      <c r="BB10" s="98" t="str">
        <f t="shared" si="3"/>
        <v>S 15</v>
      </c>
      <c r="BC10" s="98" t="str">
        <f t="shared" si="3"/>
        <v>S 15</v>
      </c>
      <c r="BD10" s="98" t="str">
        <f t="shared" si="3"/>
        <v>S 15</v>
      </c>
      <c r="BE10" s="98" t="str">
        <f t="shared" si="3"/>
        <v>S 16</v>
      </c>
      <c r="BF10" s="98" t="str">
        <f t="shared" si="3"/>
        <v>S 16</v>
      </c>
      <c r="BG10" s="98" t="str">
        <f t="shared" si="3"/>
        <v>S 16</v>
      </c>
      <c r="BH10" s="98" t="str">
        <f t="shared" si="3"/>
        <v>S 16</v>
      </c>
      <c r="BI10" s="98" t="str">
        <f t="shared" si="3"/>
        <v>S 16</v>
      </c>
      <c r="BJ10" s="98" t="str">
        <f t="shared" si="3"/>
        <v>S 16</v>
      </c>
      <c r="BK10" s="98" t="str">
        <f t="shared" si="3"/>
        <v>S 16</v>
      </c>
      <c r="BL10" s="98" t="str">
        <f t="shared" si="3"/>
        <v>S 17</v>
      </c>
      <c r="BM10" s="102" t="str">
        <f t="shared" si="3"/>
        <v>S 17</v>
      </c>
    </row>
    <row r="11" spans="1:73" ht="15" customHeight="1" x14ac:dyDescent="0.25">
      <c r="A11" s="113"/>
      <c r="B11" s="114"/>
      <c r="C11" s="114"/>
      <c r="D11" s="114"/>
      <c r="E11" s="114"/>
      <c r="F11" s="114"/>
      <c r="G11" s="114"/>
      <c r="H11" s="114"/>
      <c r="I11" s="114"/>
      <c r="J11" s="114"/>
      <c r="K11" s="115"/>
      <c r="L11" s="97"/>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103"/>
    </row>
    <row r="12" spans="1:73" ht="15" customHeight="1" x14ac:dyDescent="0.25">
      <c r="A12" s="116"/>
      <c r="B12" s="117"/>
      <c r="C12" s="117"/>
      <c r="D12" s="117"/>
      <c r="E12" s="117"/>
      <c r="F12" s="117"/>
      <c r="G12" s="117"/>
      <c r="H12" s="117"/>
      <c r="I12" s="117"/>
      <c r="J12" s="117"/>
      <c r="K12" s="118"/>
      <c r="L12" s="58" t="str">
        <f>CHOOSE(WEEKDAY(L$13,2),"L","M","M","J","V","S","D")</f>
        <v>V</v>
      </c>
      <c r="M12" s="59" t="str">
        <f t="shared" ref="M12:BM12" si="4">CHOOSE(WEEKDAY(M$13,2),"L","M","M","J","V","S","D")</f>
        <v>S</v>
      </c>
      <c r="N12" s="59" t="str">
        <f t="shared" si="4"/>
        <v>D</v>
      </c>
      <c r="O12" s="59" t="str">
        <f t="shared" si="4"/>
        <v>L</v>
      </c>
      <c r="P12" s="59" t="str">
        <f t="shared" si="4"/>
        <v>M</v>
      </c>
      <c r="Q12" s="59" t="str">
        <f t="shared" si="4"/>
        <v>M</v>
      </c>
      <c r="R12" s="59" t="str">
        <f t="shared" si="4"/>
        <v>J</v>
      </c>
      <c r="S12" s="59" t="str">
        <f t="shared" si="4"/>
        <v>V</v>
      </c>
      <c r="T12" s="59" t="str">
        <f t="shared" si="4"/>
        <v>S</v>
      </c>
      <c r="U12" s="59" t="str">
        <f t="shared" si="4"/>
        <v>D</v>
      </c>
      <c r="V12" s="59" t="str">
        <f t="shared" si="4"/>
        <v>L</v>
      </c>
      <c r="W12" s="59" t="str">
        <f t="shared" si="4"/>
        <v>M</v>
      </c>
      <c r="X12" s="59" t="str">
        <f t="shared" si="4"/>
        <v>M</v>
      </c>
      <c r="Y12" s="59" t="str">
        <f t="shared" si="4"/>
        <v>J</v>
      </c>
      <c r="Z12" s="59" t="str">
        <f t="shared" si="4"/>
        <v>V</v>
      </c>
      <c r="AA12" s="59" t="str">
        <f t="shared" si="4"/>
        <v>S</v>
      </c>
      <c r="AB12" s="59" t="str">
        <f t="shared" si="4"/>
        <v>D</v>
      </c>
      <c r="AC12" s="59" t="str">
        <f t="shared" si="4"/>
        <v>L</v>
      </c>
      <c r="AD12" s="59" t="str">
        <f t="shared" si="4"/>
        <v>M</v>
      </c>
      <c r="AE12" s="59" t="str">
        <f t="shared" si="4"/>
        <v>M</v>
      </c>
      <c r="AF12" s="59" t="str">
        <f t="shared" si="4"/>
        <v>J</v>
      </c>
      <c r="AG12" s="59" t="str">
        <f t="shared" si="4"/>
        <v>V</v>
      </c>
      <c r="AH12" s="59" t="str">
        <f t="shared" si="4"/>
        <v>S</v>
      </c>
      <c r="AI12" s="59" t="str">
        <f t="shared" si="4"/>
        <v>D</v>
      </c>
      <c r="AJ12" s="59" t="str">
        <f t="shared" si="4"/>
        <v>L</v>
      </c>
      <c r="AK12" s="59" t="str">
        <f t="shared" si="4"/>
        <v>M</v>
      </c>
      <c r="AL12" s="59" t="str">
        <f t="shared" si="4"/>
        <v>M</v>
      </c>
      <c r="AM12" s="59" t="str">
        <f t="shared" si="4"/>
        <v>J</v>
      </c>
      <c r="AN12" s="59" t="str">
        <f t="shared" si="4"/>
        <v>V</v>
      </c>
      <c r="AO12" s="59" t="str">
        <f t="shared" si="4"/>
        <v>S</v>
      </c>
      <c r="AP12" s="59" t="str">
        <f t="shared" si="4"/>
        <v>D</v>
      </c>
      <c r="AQ12" s="59" t="str">
        <f t="shared" si="4"/>
        <v>L</v>
      </c>
      <c r="AR12" s="59" t="str">
        <f t="shared" si="4"/>
        <v>M</v>
      </c>
      <c r="AS12" s="59" t="str">
        <f t="shared" si="4"/>
        <v>M</v>
      </c>
      <c r="AT12" s="59" t="str">
        <f t="shared" si="4"/>
        <v>J</v>
      </c>
      <c r="AU12" s="59" t="str">
        <f t="shared" si="4"/>
        <v>V</v>
      </c>
      <c r="AV12" s="59" t="str">
        <f t="shared" si="4"/>
        <v>S</v>
      </c>
      <c r="AW12" s="59" t="str">
        <f t="shared" si="4"/>
        <v>D</v>
      </c>
      <c r="AX12" s="59" t="str">
        <f t="shared" si="4"/>
        <v>L</v>
      </c>
      <c r="AY12" s="59" t="str">
        <f t="shared" si="4"/>
        <v>M</v>
      </c>
      <c r="AZ12" s="59" t="str">
        <f t="shared" si="4"/>
        <v>M</v>
      </c>
      <c r="BA12" s="59" t="str">
        <f t="shared" si="4"/>
        <v>J</v>
      </c>
      <c r="BB12" s="59" t="str">
        <f t="shared" si="4"/>
        <v>V</v>
      </c>
      <c r="BC12" s="59" t="str">
        <f t="shared" si="4"/>
        <v>S</v>
      </c>
      <c r="BD12" s="59" t="str">
        <f t="shared" si="4"/>
        <v>D</v>
      </c>
      <c r="BE12" s="59" t="str">
        <f t="shared" si="4"/>
        <v>L</v>
      </c>
      <c r="BF12" s="59" t="str">
        <f t="shared" si="4"/>
        <v>M</v>
      </c>
      <c r="BG12" s="59" t="str">
        <f t="shared" si="4"/>
        <v>M</v>
      </c>
      <c r="BH12" s="59" t="str">
        <f t="shared" si="4"/>
        <v>J</v>
      </c>
      <c r="BI12" s="59" t="str">
        <f t="shared" si="4"/>
        <v>V</v>
      </c>
      <c r="BJ12" s="59" t="str">
        <f t="shared" si="4"/>
        <v>S</v>
      </c>
      <c r="BK12" s="59" t="str">
        <f t="shared" si="4"/>
        <v>D</v>
      </c>
      <c r="BL12" s="59" t="str">
        <f t="shared" si="4"/>
        <v>L</v>
      </c>
      <c r="BM12" s="60" t="str">
        <f t="shared" si="4"/>
        <v>M</v>
      </c>
      <c r="BN12" s="84" t="s">
        <v>43</v>
      </c>
      <c r="BO12" s="67" t="s">
        <v>44</v>
      </c>
      <c r="BP12" s="68"/>
      <c r="BQ12" s="46" t="s">
        <v>45</v>
      </c>
    </row>
    <row r="13" spans="1:73" ht="15" customHeight="1" thickBot="1" x14ac:dyDescent="0.3">
      <c r="A13" s="41" t="s">
        <v>30</v>
      </c>
      <c r="B13" s="42" t="s">
        <v>42</v>
      </c>
      <c r="C13" s="41" t="s">
        <v>29</v>
      </c>
      <c r="D13" s="42" t="s">
        <v>28</v>
      </c>
      <c r="E13" s="42" t="s">
        <v>34</v>
      </c>
      <c r="F13" s="42" t="s">
        <v>26</v>
      </c>
      <c r="G13" s="42" t="s">
        <v>35</v>
      </c>
      <c r="H13" s="42" t="s">
        <v>25</v>
      </c>
      <c r="I13" s="42" t="s">
        <v>91</v>
      </c>
      <c r="J13" s="42" t="s">
        <v>32</v>
      </c>
      <c r="K13" s="43" t="s">
        <v>36</v>
      </c>
      <c r="L13" s="61">
        <f>_DD+_SD</f>
        <v>43525</v>
      </c>
      <c r="M13" s="62">
        <f>L13+1</f>
        <v>43526</v>
      </c>
      <c r="N13" s="62">
        <f t="shared" ref="N13:BM13" si="5">M13+1</f>
        <v>43527</v>
      </c>
      <c r="O13" s="62">
        <f t="shared" si="5"/>
        <v>43528</v>
      </c>
      <c r="P13" s="62">
        <f t="shared" si="5"/>
        <v>43529</v>
      </c>
      <c r="Q13" s="62">
        <f t="shared" si="5"/>
        <v>43530</v>
      </c>
      <c r="R13" s="62">
        <f t="shared" si="5"/>
        <v>43531</v>
      </c>
      <c r="S13" s="62">
        <f t="shared" si="5"/>
        <v>43532</v>
      </c>
      <c r="T13" s="62">
        <f t="shared" si="5"/>
        <v>43533</v>
      </c>
      <c r="U13" s="62">
        <f t="shared" si="5"/>
        <v>43534</v>
      </c>
      <c r="V13" s="62">
        <f t="shared" si="5"/>
        <v>43535</v>
      </c>
      <c r="W13" s="62">
        <f t="shared" si="5"/>
        <v>43536</v>
      </c>
      <c r="X13" s="62">
        <f t="shared" si="5"/>
        <v>43537</v>
      </c>
      <c r="Y13" s="62">
        <f t="shared" si="5"/>
        <v>43538</v>
      </c>
      <c r="Z13" s="62">
        <f t="shared" si="5"/>
        <v>43539</v>
      </c>
      <c r="AA13" s="62">
        <f t="shared" si="5"/>
        <v>43540</v>
      </c>
      <c r="AB13" s="62">
        <f t="shared" si="5"/>
        <v>43541</v>
      </c>
      <c r="AC13" s="62">
        <f t="shared" si="5"/>
        <v>43542</v>
      </c>
      <c r="AD13" s="62">
        <f t="shared" si="5"/>
        <v>43543</v>
      </c>
      <c r="AE13" s="62">
        <f t="shared" si="5"/>
        <v>43544</v>
      </c>
      <c r="AF13" s="62">
        <f t="shared" si="5"/>
        <v>43545</v>
      </c>
      <c r="AG13" s="62">
        <f t="shared" si="5"/>
        <v>43546</v>
      </c>
      <c r="AH13" s="62">
        <f t="shared" si="5"/>
        <v>43547</v>
      </c>
      <c r="AI13" s="62">
        <f t="shared" si="5"/>
        <v>43548</v>
      </c>
      <c r="AJ13" s="62">
        <f t="shared" si="5"/>
        <v>43549</v>
      </c>
      <c r="AK13" s="62">
        <f t="shared" si="5"/>
        <v>43550</v>
      </c>
      <c r="AL13" s="62">
        <f t="shared" si="5"/>
        <v>43551</v>
      </c>
      <c r="AM13" s="62">
        <f t="shared" si="5"/>
        <v>43552</v>
      </c>
      <c r="AN13" s="62">
        <f t="shared" si="5"/>
        <v>43553</v>
      </c>
      <c r="AO13" s="62">
        <f t="shared" si="5"/>
        <v>43554</v>
      </c>
      <c r="AP13" s="62">
        <f t="shared" si="5"/>
        <v>43555</v>
      </c>
      <c r="AQ13" s="62">
        <f t="shared" si="5"/>
        <v>43556</v>
      </c>
      <c r="AR13" s="62">
        <f t="shared" si="5"/>
        <v>43557</v>
      </c>
      <c r="AS13" s="62">
        <f t="shared" si="5"/>
        <v>43558</v>
      </c>
      <c r="AT13" s="62">
        <f t="shared" si="5"/>
        <v>43559</v>
      </c>
      <c r="AU13" s="62">
        <f t="shared" si="5"/>
        <v>43560</v>
      </c>
      <c r="AV13" s="62">
        <f t="shared" si="5"/>
        <v>43561</v>
      </c>
      <c r="AW13" s="62">
        <f t="shared" si="5"/>
        <v>43562</v>
      </c>
      <c r="AX13" s="62">
        <f t="shared" si="5"/>
        <v>43563</v>
      </c>
      <c r="AY13" s="62">
        <f t="shared" si="5"/>
        <v>43564</v>
      </c>
      <c r="AZ13" s="62">
        <f t="shared" si="5"/>
        <v>43565</v>
      </c>
      <c r="BA13" s="62">
        <f t="shared" si="5"/>
        <v>43566</v>
      </c>
      <c r="BB13" s="62">
        <f t="shared" si="5"/>
        <v>43567</v>
      </c>
      <c r="BC13" s="62">
        <f t="shared" si="5"/>
        <v>43568</v>
      </c>
      <c r="BD13" s="62">
        <f t="shared" si="5"/>
        <v>43569</v>
      </c>
      <c r="BE13" s="62">
        <f t="shared" si="5"/>
        <v>43570</v>
      </c>
      <c r="BF13" s="62">
        <f t="shared" si="5"/>
        <v>43571</v>
      </c>
      <c r="BG13" s="62">
        <f t="shared" si="5"/>
        <v>43572</v>
      </c>
      <c r="BH13" s="62">
        <f t="shared" si="5"/>
        <v>43573</v>
      </c>
      <c r="BI13" s="62">
        <f t="shared" si="5"/>
        <v>43574</v>
      </c>
      <c r="BJ13" s="62">
        <f t="shared" si="5"/>
        <v>43575</v>
      </c>
      <c r="BK13" s="62">
        <f t="shared" si="5"/>
        <v>43576</v>
      </c>
      <c r="BL13" s="62">
        <f t="shared" si="5"/>
        <v>43577</v>
      </c>
      <c r="BM13" s="63">
        <f t="shared" si="5"/>
        <v>43578</v>
      </c>
      <c r="BN13" s="85"/>
      <c r="BO13" s="69"/>
      <c r="BP13" s="70">
        <f ca="1">COUNTA(BO:BO)-1</f>
        <v>53</v>
      </c>
      <c r="BQ13" s="46" t="s">
        <v>46</v>
      </c>
      <c r="BR13" s="64" t="s">
        <v>49</v>
      </c>
      <c r="BS13" s="64" t="s">
        <v>49</v>
      </c>
      <c r="BT13" s="64" t="s">
        <v>50</v>
      </c>
      <c r="BU13" s="66" t="s">
        <v>51</v>
      </c>
    </row>
    <row r="14" spans="1:73" ht="15" customHeight="1" x14ac:dyDescent="0.25">
      <c r="A14" s="73" t="s">
        <v>88</v>
      </c>
      <c r="B14" s="55">
        <f ca="1">IFERROR(IF($A14&lt;&gt;"",
SUM(INDIRECT("H"&amp;INDEX(Les_Réf_Projets,MATCH(COUNTA($A$13:$A14)-1,Les_Projets,0),2)&amp;":H"&amp;INDEX(Les_Réf_Projets,MATCH(COUNTA($A$13:$A14)-1,Les_Projets,0)+1,2)))/(INDEX(Les_Réf_Projets,MATCH(COUNTA($A$13:$A14)-1,Les_Projets,0)+1,2)-INDEX(Les_Réf_Projets,MATCH(COUNTA($A$13:$A14)-1,Les_Projets,0),2)+1),
""),
"")</f>
        <v>77.5</v>
      </c>
      <c r="C14" s="56"/>
      <c r="D14" s="54"/>
      <c r="E14" s="50"/>
      <c r="F14" s="51"/>
      <c r="G14" s="50"/>
      <c r="H14" s="52"/>
      <c r="I14" s="53"/>
      <c r="J14" s="53"/>
      <c r="K14" s="53"/>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47">
        <f>E14+((H14/100)*(G14-E14))</f>
        <v>0</v>
      </c>
      <c r="BO14" s="48">
        <f t="shared" ref="BO14:BO66" ca="1" si="6">IF(INDIRECT("A"&amp;ROW())&lt;&gt;"",INDIRECT("BO"&amp;ROW()-1)+1,INDIRECT("BO"&amp;ROW()-1))</f>
        <v>1</v>
      </c>
      <c r="BP14" s="65">
        <f t="shared" ref="BP14:BP48" ca="1" si="7">IF(MOD(ROW(),2)=0,IF(SMALL(BO$13:BO$66,COUNTIF(BO$13:BO$66,"&lt;"&amp;(ROW()-12)/2)+1)=MAX(INDIRECT("BP13:BP"&amp;ROW()-1)),"",SMALL(BO$13:BO$66,COUNTIF(BO$13:BO$66,"&lt;"&amp;(ROW()-12)/2)+1)),"")</f>
        <v>1</v>
      </c>
      <c r="BQ14" s="48">
        <f t="array" aca="1" ref="BQ14" ca="1">IF(MOD(ROW(),2)=0,SMALL(IF(INDIRECT("$A$14"):$A$994="",999,ROW(INDIRECT("$A$14"):$A$994)),BP14)+1,SMALL(IF(OFFSET($C$1,BU14,,999,)&lt;&gt;"",999,ROW(OFFSET($C$1,BU14,,999,))),1)-1)</f>
        <v>15</v>
      </c>
      <c r="BR14" s="48" t="b">
        <v>0</v>
      </c>
      <c r="BS14" s="48" t="b">
        <v>0</v>
      </c>
      <c r="BT14" s="48" t="b">
        <f ca="1">AND($BR14,$B14=100)</f>
        <v>0</v>
      </c>
      <c r="BU14" s="48" t="e">
        <f t="shared" ref="BU14:BU66" ca="1" si="8">INDIRECT("BQ"&amp;ROW()-1)-1</f>
        <v>#VALUE!</v>
      </c>
    </row>
    <row r="15" spans="1:73" ht="15" customHeight="1" x14ac:dyDescent="0.25">
      <c r="A15" s="54"/>
      <c r="B15" s="55" t="str">
        <f ca="1">IFERROR(IF($A15&lt;&gt;"",
SUM(INDIRECT("H"&amp;INDEX(Les_Réf_Projets,MATCH(COUNTA($A$13:$A65)-1,Les_Projets,0),2)&amp;":H"&amp;INDEX(Les_Réf_Projets,MATCH(COUNTA($A$13:$A65)-1,Les_Projets,0)+1,2)))/(INDEX(Les_Réf_Projets,MATCH(COUNTA($A$13:$A65)-1,Les_Projets,0)+1,2)-INDEX(Les_Réf_Projets,MATCH(COUNTA($A$13:$A65)-1,Les_Projets,0),2)+1),
""),
"")</f>
        <v/>
      </c>
      <c r="C15" s="74" t="s">
        <v>89</v>
      </c>
      <c r="D15" s="54" t="s">
        <v>62</v>
      </c>
      <c r="E15" s="50">
        <f>IF(K15,WORKDAY.INTL(DATE(2019,3,25)-1,1,""&amp;_CodeWE&amp;"",Fériés),DATE(2019,3,25))</f>
        <v>43549</v>
      </c>
      <c r="F15" s="51">
        <v>18</v>
      </c>
      <c r="G15" s="50">
        <f>IF(K15,WORKDAY.INTL(E15,+F15-1,""&amp;_CodeWE&amp;"",Fériés),E15+F15-1)</f>
        <v>43566</v>
      </c>
      <c r="H15" s="52">
        <v>100</v>
      </c>
      <c r="I15" s="53"/>
      <c r="J15" s="53" t="s">
        <v>53</v>
      </c>
      <c r="K15" s="53" t="b">
        <v>0</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47">
        <f>E15+((H15/100)*(G15-E15))</f>
        <v>43566</v>
      </c>
      <c r="BO15" s="48">
        <f t="shared" ca="1" si="6"/>
        <v>1</v>
      </c>
      <c r="BP15" s="65" t="str">
        <f t="shared" ca="1" si="7"/>
        <v/>
      </c>
      <c r="BQ15" s="48">
        <f t="array" aca="1" ref="BQ15" ca="1">IF(MOD(ROW(),2)=0,SMALL(IF(INDIRECT("$A$14"):$A$994="",999,ROW(INDIRECT("$A$14"):$A$994)),BP15)+1,SMALL(IF(OFFSET($C$1,BU15,,999,)&lt;&gt;"",999,ROW(OFFSET($C$1,BU15,,999,))),1)-1)</f>
        <v>18</v>
      </c>
      <c r="BR15" s="48" t="b">
        <v>0</v>
      </c>
      <c r="BS15" s="48" t="b">
        <v>0</v>
      </c>
      <c r="BT15" s="48" t="b">
        <f ca="1">AND($BR15,$B15=100)</f>
        <v>0</v>
      </c>
      <c r="BU15" s="48">
        <f t="shared" ca="1" si="8"/>
        <v>14</v>
      </c>
    </row>
    <row r="16" spans="1:73" ht="15" customHeight="1" x14ac:dyDescent="0.25">
      <c r="A16" s="54"/>
      <c r="B16" s="55" t="str">
        <f ca="1">IFERROR(IF($A16&lt;&gt;"",
SUM(INDIRECT("H"&amp;INDEX(Les_Réf_Projets,MATCH(COUNTA($A$13:$A28)-1,Les_Projets,0),2)&amp;":H"&amp;INDEX(Les_Réf_Projets,MATCH(COUNTA($A$13:$A28)-1,Les_Projets,0)+1,2)))/(INDEX(Les_Réf_Projets,MATCH(COUNTA($A$13:$A28)-1,Les_Projets,0)+1,2)-INDEX(Les_Réf_Projets,MATCH(COUNTA($A$13:$A28)-1,Les_Projets,0),2)+1),
""),
"")</f>
        <v/>
      </c>
      <c r="C16" s="71" t="s">
        <v>56</v>
      </c>
      <c r="D16" s="54" t="s">
        <v>55</v>
      </c>
      <c r="E16" s="50">
        <f>IF(K16,WORKDAY.INTL(DATE(2019,3,24)-1,1,""&amp;_CodeWE&amp;"",Fériés),DATE(2019,3,24))</f>
        <v>43548</v>
      </c>
      <c r="F16" s="51">
        <v>4</v>
      </c>
      <c r="G16" s="50">
        <f>IF(K16,WORKDAY.INTL(E16,+F16-1,""&amp;_CodeWE&amp;"",Fériés),E16+F16-1)</f>
        <v>43551</v>
      </c>
      <c r="H16" s="52">
        <v>100</v>
      </c>
      <c r="I16" s="53"/>
      <c r="J16" s="53" t="s">
        <v>53</v>
      </c>
      <c r="K16" s="53" t="b">
        <v>0</v>
      </c>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47">
        <f>E16+((H16/100)*(G16-E16))</f>
        <v>43551</v>
      </c>
      <c r="BO16" s="48">
        <f t="shared" ca="1" si="6"/>
        <v>1</v>
      </c>
      <c r="BP16" s="65">
        <f t="shared" ca="1" si="7"/>
        <v>2</v>
      </c>
      <c r="BQ16" s="48">
        <f t="array" aca="1" ref="BQ16" ca="1">IF(MOD(ROW(),2)=0,SMALL(IF(INDIRECT("$A$14"):$A$994="",999,ROW(INDIRECT("$A$14"):$A$994)),BP16)+1,SMALL(IF(OFFSET($C$1,BU16,,999,)&lt;&gt;"",999,ROW(OFFSET($C$1,BU16,,999,))),1)-1)</f>
        <v>20</v>
      </c>
      <c r="BR16" s="48" t="b">
        <v>0</v>
      </c>
      <c r="BS16" s="48" t="b">
        <v>0</v>
      </c>
      <c r="BT16" s="48" t="b">
        <f ca="1">AND($BR16,$B16=100)</f>
        <v>0</v>
      </c>
      <c r="BU16" s="48">
        <f t="shared" ca="1" si="8"/>
        <v>17</v>
      </c>
    </row>
    <row r="17" spans="1:73" ht="15" customHeight="1" x14ac:dyDescent="0.25">
      <c r="A17" s="54"/>
      <c r="B17" s="55" t="str">
        <f ca="1">IFERROR(IF($A17&lt;&gt;"",
SUM(INDIRECT("H"&amp;INDEX(Les_Réf_Projets,MATCH(COUNTA($A$13:$A17)-1,Les_Projets,0),2)&amp;":H"&amp;INDEX(Les_Réf_Projets,MATCH(COUNTA($A$13:$A17)-1,Les_Projets,0)+1,2)))/(INDEX(Les_Réf_Projets,MATCH(COUNTA($A$13:$A17)-1,Les_Projets,0)+1,2)-INDEX(Les_Réf_Projets,MATCH(COUNTA($A$13:$A17)-1,Les_Projets,0),2)+1),
""),
"")</f>
        <v/>
      </c>
      <c r="C17" s="71" t="s">
        <v>58</v>
      </c>
      <c r="D17" s="54"/>
      <c r="E17" s="50">
        <f>IF(K17,WORKDAY.INTL(DATE(2019,3,22)-1,1,""&amp;_CodeWE&amp;"",Fériés),DATE(2019,3,22))</f>
        <v>43546</v>
      </c>
      <c r="F17" s="51">
        <v>11</v>
      </c>
      <c r="G17" s="50">
        <f>IF(K17,WORKDAY.INTL(E17,+F17-1,""&amp;_CodeWE&amp;"",Fériés),E17+F17-1)</f>
        <v>43556</v>
      </c>
      <c r="H17" s="52">
        <v>10</v>
      </c>
      <c r="I17" s="53"/>
      <c r="J17" s="53" t="s">
        <v>53</v>
      </c>
      <c r="K17" s="53" t="b">
        <v>0</v>
      </c>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47">
        <f>E17+((H17/100)*(G17-E17))</f>
        <v>43547</v>
      </c>
      <c r="BO17" s="48">
        <f t="shared" ca="1" si="6"/>
        <v>1</v>
      </c>
      <c r="BP17" s="65" t="str">
        <f t="shared" ref="BP17" ca="1" si="9">IF(MOD(ROW(),2)=0,IF(SMALL(BO$13:BO$66,COUNTIF(BO$13:BO$66,"&lt;"&amp;(ROW()-12)/2)+1)=MAX(INDIRECT("BP13:BP"&amp;ROW()-1)),"",SMALL(BO$13:BO$66,COUNTIF(BO$13:BO$66,"&lt;"&amp;(ROW()-12)/2)+1)),"")</f>
        <v/>
      </c>
      <c r="BQ17" s="48">
        <f t="array" aca="1" ref="BQ17" ca="1">IF(MOD(ROW(),2)=0,SMALL(IF(INDIRECT("$A$14"):$A$994="",999,ROW(INDIRECT("$A$14"):$A$994)),BP17)+1,SMALL(IF(OFFSET($C$1,BU17,,999,)&lt;&gt;"",999,ROW(OFFSET($C$1,BU17,,999,))),1)-1)</f>
        <v>20</v>
      </c>
      <c r="BR17" s="48" t="b">
        <v>0</v>
      </c>
      <c r="BS17" s="48" t="b">
        <v>0</v>
      </c>
      <c r="BT17" s="48" t="b">
        <f t="shared" ref="BT17:BT66" ca="1" si="10">AND($BR17,$B17=100)</f>
        <v>0</v>
      </c>
      <c r="BU17" s="48">
        <f t="shared" ca="1" si="8"/>
        <v>19</v>
      </c>
    </row>
    <row r="18" spans="1:73" ht="15" customHeight="1" x14ac:dyDescent="0.25">
      <c r="A18" s="54"/>
      <c r="B18" s="55" t="str">
        <f ca="1">IFERROR(IF($A18&lt;&gt;"",
SUM(INDIRECT("H"&amp;INDEX(Les_Réf_Projets,MATCH(COUNTA($A$13:$A18)-1,Les_Projets,0),2)&amp;":H"&amp;INDEX(Les_Réf_Projets,MATCH(COUNTA($A$13:$A18)-1,Les_Projets,0)+1,2)))/(INDEX(Les_Réf_Projets,MATCH(COUNTA($A$13:$A18)-1,Les_Projets,0)+1,2)-INDEX(Les_Réf_Projets,MATCH(COUNTA($A$13:$A18)-1,Les_Projets,0),2)+1),
""),
"")</f>
        <v/>
      </c>
      <c r="C18" s="71" t="s">
        <v>57</v>
      </c>
      <c r="D18" s="54" t="s">
        <v>54</v>
      </c>
      <c r="E18" s="50">
        <f ca="1">IF(K18,WORKDAY.INTL(DATE(2019,3,16)-1,1,""&amp;_CodeWE&amp;"",Fériés),DATE(2019,3,16))</f>
        <v>43542</v>
      </c>
      <c r="F18" s="51">
        <v>1</v>
      </c>
      <c r="G18" s="50">
        <f ca="1">IF(K18,WORKDAY.INTL(E18,+F18-1,""&amp;_CodeWE&amp;"",Fériés),E18+F18-1)</f>
        <v>43542</v>
      </c>
      <c r="H18" s="52">
        <v>100</v>
      </c>
      <c r="I18" s="53"/>
      <c r="J18" s="53" t="s">
        <v>53</v>
      </c>
      <c r="K18" s="53" t="b">
        <v>1</v>
      </c>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47">
        <f ca="1">E18+((H18/100)*(G18-E18))</f>
        <v>43542</v>
      </c>
      <c r="BO18" s="48">
        <f t="shared" ca="1" si="6"/>
        <v>1</v>
      </c>
      <c r="BP18" s="65">
        <f t="shared" ref="BP18" ca="1" si="11">IF(MOD(ROW(),2)=0,IF(SMALL(BO$13:BO$66,COUNTIF(BO$13:BO$66,"&lt;"&amp;(ROW()-12)/2)+1)=MAX(INDIRECT("BP13:BP"&amp;ROW()-1)),"",SMALL(BO$13:BO$66,COUNTIF(BO$13:BO$66,"&lt;"&amp;(ROW()-12)/2)+1)),"")</f>
        <v>3</v>
      </c>
      <c r="BQ18" s="48">
        <f t="array" aca="1" ref="BQ18" ca="1">IF(MOD(ROW(),2)=0,SMALL(IF(INDIRECT("$A$14"):$A$994="",999,ROW(INDIRECT("$A$14"):$A$994)),BP18)+1,SMALL(IF(OFFSET($C$1,BU18,,999,)&lt;&gt;"",999,ROW(OFFSET($C$1,BU18,,999,))),1)-1)</f>
        <v>25</v>
      </c>
      <c r="BR18" s="48" t="b">
        <v>0</v>
      </c>
      <c r="BS18" s="48" t="b">
        <v>0</v>
      </c>
      <c r="BT18" s="48" t="b">
        <f t="shared" ref="BT18" ca="1" si="12">AND($BR18,$B18=100)</f>
        <v>0</v>
      </c>
      <c r="BU18" s="48">
        <f t="shared" ca="1" si="8"/>
        <v>19</v>
      </c>
    </row>
    <row r="19" spans="1:73" ht="15" customHeight="1" x14ac:dyDescent="0.25">
      <c r="A19" s="73" t="s">
        <v>90</v>
      </c>
      <c r="B19" s="55">
        <f ca="1">IFERROR(IF($A19&lt;&gt;"",
SUM(INDIRECT("H"&amp;INDEX(Les_Réf_Projets,MATCH(COUNTA($A$13:$A19)-1,Les_Projets,0),2)&amp;":H"&amp;INDEX(Les_Réf_Projets,MATCH(COUNTA($A$13:$A19)-1,Les_Projets,0)+1,2)))/(INDEX(Les_Réf_Projets,MATCH(COUNTA($A$13:$A19)-1,Les_Projets,0)+1,2)-INDEX(Les_Réf_Projets,MATCH(COUNTA($A$13:$A19)-1,Les_Projets,0),2)+1),
""),
"")</f>
        <v>70</v>
      </c>
      <c r="C19" s="56"/>
      <c r="D19" s="54"/>
      <c r="E19" s="50"/>
      <c r="F19" s="51"/>
      <c r="G19" s="50"/>
      <c r="H19" s="52"/>
      <c r="I19" s="53"/>
      <c r="J19" s="53"/>
      <c r="K19" s="53"/>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47"/>
      <c r="BO19" s="48">
        <f ca="1">IF(INDIRECT("A"&amp;ROW())&lt;&gt;"",INDIRECT("BO"&amp;ROW()-1)+1,INDIRECT("BO"&amp;ROW()-1))</f>
        <v>2</v>
      </c>
      <c r="BP19" s="65" t="str">
        <f t="shared" ca="1" si="7"/>
        <v/>
      </c>
      <c r="BQ19" s="48">
        <f t="array" aca="1" ref="BQ19" ca="1">IF(MOD(ROW(),2)=0,SMALL(IF(INDIRECT("$A$14"):$A$994="",999,ROW(INDIRECT("$A$14"):$A$994)),BP19)+1,SMALL(IF(OFFSET($C$1,BU19,,999,)&lt;&gt;"",999,ROW(OFFSET($C$1,BU19,,999,))),1)-1)</f>
        <v>25</v>
      </c>
      <c r="BR19" s="48" t="b">
        <v>0</v>
      </c>
      <c r="BS19" s="48" t="b">
        <v>0</v>
      </c>
      <c r="BT19" s="48" t="b">
        <f t="shared" ca="1" si="10"/>
        <v>0</v>
      </c>
      <c r="BU19" s="48">
        <f t="shared" ca="1" si="8"/>
        <v>24</v>
      </c>
    </row>
    <row r="20" spans="1:73" ht="15" customHeight="1" x14ac:dyDescent="0.25">
      <c r="A20" s="54"/>
      <c r="B20" s="55" t="str">
        <f ca="1">IFERROR(IF($A20&lt;&gt;"",
SUM(INDIRECT("H"&amp;INDEX(Les_Réf_Projets,MATCH(COUNTA($A$13:$A20)-1,Les_Projets,0),2)&amp;":H"&amp;INDEX(Les_Réf_Projets,MATCH(COUNTA($A$13:$A20)-1,Les_Projets,0)+1,2)))/(INDEX(Les_Réf_Projets,MATCH(COUNTA($A$13:$A20)-1,Les_Projets,0)+1,2)-INDEX(Les_Réf_Projets,MATCH(COUNTA($A$13:$A20)-1,Les_Projets,0),2)+1),
""),
"")</f>
        <v/>
      </c>
      <c r="C20" s="74" t="s">
        <v>89</v>
      </c>
      <c r="D20" s="54" t="s">
        <v>62</v>
      </c>
      <c r="E20" s="50">
        <f>IF(K20,WORKDAY.INTL(DATE(2019,3,25)-1,1,""&amp;_CodeWE&amp;"",Fériés),DATE(2019,3,25))</f>
        <v>43549</v>
      </c>
      <c r="F20" s="51">
        <v>50</v>
      </c>
      <c r="G20" s="50">
        <f>IF(K20,WORKDAY.INTL(E20,+F20-1,""&amp;_CodeWE&amp;"",Fériés),E20+F20-1)</f>
        <v>43598</v>
      </c>
      <c r="H20" s="52">
        <v>70</v>
      </c>
      <c r="I20" s="53"/>
      <c r="J20" s="53" t="s">
        <v>53</v>
      </c>
      <c r="K20" s="53" t="b">
        <v>0</v>
      </c>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47">
        <f>E20+((H20/100)*(G20-E20))</f>
        <v>43583.3</v>
      </c>
      <c r="BO20" s="48">
        <f t="shared" ca="1" si="6"/>
        <v>2</v>
      </c>
      <c r="BP20" s="65">
        <f t="shared" ca="1" si="7"/>
        <v>4</v>
      </c>
      <c r="BQ20" s="48">
        <f t="array" aca="1" ref="BQ20" ca="1">IF(MOD(ROW(),2)=0,SMALL(IF(INDIRECT("$A$14"):$A$994="",999,ROW(INDIRECT("$A$14"):$A$994)),BP20)+1,SMALL(IF(OFFSET($C$1,BU20,,999,)&lt;&gt;"",999,ROW(OFFSET($C$1,BU20,,999,))),1)-1)</f>
        <v>28</v>
      </c>
      <c r="BR20" s="48" t="b">
        <v>0</v>
      </c>
      <c r="BS20" s="48" t="b">
        <v>0</v>
      </c>
      <c r="BT20" s="48" t="b">
        <f t="shared" ca="1" si="10"/>
        <v>0</v>
      </c>
      <c r="BU20" s="48">
        <f t="shared" ca="1" si="8"/>
        <v>24</v>
      </c>
    </row>
    <row r="21" spans="1:73" ht="15" customHeight="1" x14ac:dyDescent="0.25">
      <c r="A21" s="54"/>
      <c r="B21" s="55" t="str">
        <f ca="1">IFERROR(IF($A21&lt;&gt;"",
SUM(INDIRECT("H"&amp;INDEX(Les_Réf_Projets,MATCH(COUNTA($A$13:$A21)-1,Les_Projets,0),2)&amp;":H"&amp;INDEX(Les_Réf_Projets,MATCH(COUNTA($A$13:$A21)-1,Les_Projets,0)+1,2)))/(INDEX(Les_Réf_Projets,MATCH(COUNTA($A$13:$A21)-1,Les_Projets,0)+1,2)-INDEX(Les_Réf_Projets,MATCH(COUNTA($A$13:$A21)-1,Les_Projets,0),2)+1),
""),
"")</f>
        <v/>
      </c>
      <c r="C21" s="74"/>
      <c r="D21" s="54"/>
      <c r="E21" s="50">
        <f>IF(K21,WORKDAY.INTL(DATE(2019,3,25)-1,1,""&amp;_CodeWE&amp;"",Fériés),DATE(2019,3,25))</f>
        <v>43549</v>
      </c>
      <c r="F21" s="51">
        <v>50</v>
      </c>
      <c r="G21" s="50">
        <f>IF(K21,WORKDAY.INTL(E21,+F21-1,""&amp;_CodeWE&amp;"",Fériés),E21+F21-1)</f>
        <v>43598</v>
      </c>
      <c r="H21" s="52"/>
      <c r="I21" s="53"/>
      <c r="J21" s="53" t="s">
        <v>53</v>
      </c>
      <c r="K21" s="53" t="b">
        <v>0</v>
      </c>
      <c r="L21" s="1"/>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3"/>
      <c r="BN21" s="47">
        <f>E21+((H21/100)*(G21-E21))</f>
        <v>43549</v>
      </c>
      <c r="BO21" s="48">
        <f t="shared" ca="1" si="6"/>
        <v>2</v>
      </c>
      <c r="BP21" s="65" t="str">
        <f t="shared" ca="1" si="7"/>
        <v/>
      </c>
      <c r="BQ21" s="48">
        <f t="array" aca="1" ref="BQ21" ca="1">IF(MOD(ROW(),2)=0,SMALL(IF(INDIRECT("$A$14"):$A$994="",999,ROW(INDIRECT("$A$14"):$A$994)),BP21)+1,SMALL(IF(OFFSET($C$1,BU21,,999,)&lt;&gt;"",999,ROW(OFFSET($C$1,BU21,,999,))),1)-1)</f>
        <v>29</v>
      </c>
      <c r="BR21" s="48" t="b">
        <v>0</v>
      </c>
      <c r="BS21" s="48" t="b">
        <v>0</v>
      </c>
      <c r="BT21" s="48" t="b">
        <f t="shared" ca="1" si="10"/>
        <v>0</v>
      </c>
      <c r="BU21" s="48">
        <f t="shared" ca="1" si="8"/>
        <v>27</v>
      </c>
    </row>
    <row r="22" spans="1:73" ht="18" customHeight="1" x14ac:dyDescent="0.25">
      <c r="A22" s="54"/>
      <c r="B22" s="55" t="str">
        <f ca="1">IFERROR(IF($A22&lt;&gt;"",
SUM(INDIRECT("H"&amp;INDEX(Les_Réf_Projets,MATCH(COUNTA($A$13:$A22)-1,Les_Projets,0),2)&amp;":H"&amp;INDEX(Les_Réf_Projets,MATCH(COUNTA($A$13:$A22)-1,Les_Projets,0)+1,2)))/(INDEX(Les_Réf_Projets,MATCH(COUNTA($A$13:$A22)-1,Les_Projets,0)+1,2)-INDEX(Les_Réf_Projets,MATCH(COUNTA($A$13:$A22)-1,Les_Projets,0),2)+1),
""),
"")</f>
        <v/>
      </c>
      <c r="C22" s="71"/>
      <c r="D22" s="54"/>
      <c r="E22" s="50">
        <f ca="1">IF(K22,WORKDAY.INTL(DATE(2019,3,20)-1,1,""&amp;_CodeWE&amp;"",Fériés),DATE(2019,3,20))</f>
        <v>43544</v>
      </c>
      <c r="F22" s="51">
        <v>10</v>
      </c>
      <c r="G22" s="50">
        <f ca="1">IF(K22,WORKDAY.INTL(E22,+F22-1,""&amp;_CodeWE&amp;"",Fériés),E22+F22-1)</f>
        <v>43557</v>
      </c>
      <c r="H22" s="52"/>
      <c r="I22" s="53"/>
      <c r="J22" s="53" t="s">
        <v>53</v>
      </c>
      <c r="K22" s="53" t="b">
        <v>1</v>
      </c>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47">
        <f ca="1">E22+((H22/100)*(G22-E22))</f>
        <v>43544</v>
      </c>
      <c r="BO22" s="48">
        <f t="shared" ca="1" si="6"/>
        <v>2</v>
      </c>
      <c r="BP22" s="65">
        <f t="shared" ca="1" si="7"/>
        <v>5</v>
      </c>
      <c r="BQ22" s="48">
        <f t="array" aca="1" ref="BQ22" ca="1">IF(MOD(ROW(),2)=0,SMALL(IF(INDIRECT("$A$14"):$A$994="",999,ROW(INDIRECT("$A$14"):$A$994)),BP22)+1,SMALL(IF(OFFSET($C$1,BU22,,999,)&lt;&gt;"",999,ROW(OFFSET($C$1,BU22,,999,))),1)-1)</f>
        <v>31</v>
      </c>
      <c r="BR22" s="48" t="b">
        <v>0</v>
      </c>
      <c r="BS22" s="48" t="b">
        <v>0</v>
      </c>
      <c r="BT22" s="48" t="b">
        <f t="shared" ca="1" si="10"/>
        <v>0</v>
      </c>
      <c r="BU22" s="48">
        <f t="shared" ca="1" si="8"/>
        <v>28</v>
      </c>
    </row>
    <row r="23" spans="1:73" ht="15" customHeight="1" x14ac:dyDescent="0.25">
      <c r="A23" s="54"/>
      <c r="B23" s="55" t="str">
        <f ca="1">IFERROR(IF($A23&lt;&gt;"",
SUM(INDIRECT("H"&amp;INDEX(Les_Réf_Projets,MATCH(COUNTA($A$13:$A23)-1,Les_Projets,0),2)&amp;":H"&amp;INDEX(Les_Réf_Projets,MATCH(COUNTA($A$13:$A23)-1,Les_Projets,0)+1,2)))/(INDEX(Les_Réf_Projets,MATCH(COUNTA($A$13:$A23)-1,Les_Projets,0)+1,2)-INDEX(Les_Réf_Projets,MATCH(COUNTA($A$13:$A23)-1,Les_Projets,0),2)+1),
""),
"")</f>
        <v/>
      </c>
      <c r="C23" s="56"/>
      <c r="D23" s="54"/>
      <c r="E23" s="50">
        <f>IF(K23,WORKDAY.INTL(DATE(2019,3,31)-1,1,""&amp;_CodeWE&amp;"",Fériés),DATE(2019,3,31))</f>
        <v>43555</v>
      </c>
      <c r="F23" s="51">
        <v>7</v>
      </c>
      <c r="G23" s="50">
        <f>IF(K23,WORKDAY.INTL(E23,+F23-1,""&amp;_CodeWE&amp;"",Fériés),E23+F23-1)</f>
        <v>43561</v>
      </c>
      <c r="H23" s="52"/>
      <c r="I23" s="53"/>
      <c r="J23" s="53" t="s">
        <v>53</v>
      </c>
      <c r="K23" s="53" t="b">
        <v>0</v>
      </c>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47">
        <f>E23+((H23/100)*(G23-E23))</f>
        <v>43555</v>
      </c>
      <c r="BO23" s="48">
        <f t="shared" ca="1" si="6"/>
        <v>2</v>
      </c>
      <c r="BP23" s="65" t="str">
        <f t="shared" ref="BP23" ca="1" si="13">IF(MOD(ROW(),2)=0,IF(SMALL(BO$13:BO$66,COUNTIF(BO$13:BO$66,"&lt;"&amp;(ROW()-12)/2)+1)=MAX(INDIRECT("BP13:BP"&amp;ROW()-1)),"",SMALL(BO$13:BO$66,COUNTIF(BO$13:BO$66,"&lt;"&amp;(ROW()-12)/2)+1)),"")</f>
        <v/>
      </c>
      <c r="BQ23" s="48">
        <f t="array" aca="1" ref="BQ23" ca="1">IF(MOD(ROW(),2)=0,SMALL(IF(INDIRECT("$A$14"):$A$994="",999,ROW(INDIRECT("$A$14"):$A$994)),BP23)+1,SMALL(IF(OFFSET($C$1,BU23,,999,)&lt;&gt;"",999,ROW(OFFSET($C$1,BU23,,999,))),1)-1)</f>
        <v>34</v>
      </c>
      <c r="BR23" s="48" t="b">
        <v>0</v>
      </c>
      <c r="BS23" s="48" t="b">
        <v>0</v>
      </c>
      <c r="BT23" s="48" t="b">
        <f t="shared" ca="1" si="10"/>
        <v>0</v>
      </c>
      <c r="BU23" s="48">
        <f t="shared" ca="1" si="8"/>
        <v>30</v>
      </c>
    </row>
    <row r="24" spans="1:73" ht="15" customHeight="1" x14ac:dyDescent="0.25">
      <c r="A24" s="73" t="s">
        <v>92</v>
      </c>
      <c r="B24" s="55">
        <f ca="1">IFERROR(IF($A24&lt;&gt;"",
SUM(INDIRECT("H"&amp;INDEX(Les_Réf_Projets,MATCH(COUNTA($A$13:$A24)-1,Les_Projets,0),2)&amp;":H"&amp;INDEX(Les_Réf_Projets,MATCH(COUNTA($A$13:$A24)-1,Les_Projets,0)+1,2)))/(INDEX(Les_Réf_Projets,MATCH(COUNTA($A$13:$A24)-1,Les_Projets,0)+1,2)-INDEX(Les_Réf_Projets,MATCH(COUNTA($A$13:$A24)-1,Les_Projets,0),2)+1),
""),
"")</f>
        <v>100</v>
      </c>
      <c r="C24" s="56"/>
      <c r="D24" s="54"/>
      <c r="E24" s="50"/>
      <c r="F24" s="51"/>
      <c r="G24" s="50"/>
      <c r="H24" s="52"/>
      <c r="I24" s="53"/>
      <c r="J24" s="53"/>
      <c r="K24" s="53"/>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47"/>
      <c r="BO24" s="48">
        <f ca="1">IF(INDIRECT("A"&amp;ROW())&lt;&gt;"",INDIRECT("BO"&amp;ROW()-1)+1,INDIRECT("BO"&amp;ROW()-1))</f>
        <v>3</v>
      </c>
      <c r="BP24" s="65">
        <f t="shared" ca="1" si="7"/>
        <v>6</v>
      </c>
      <c r="BQ24" s="48">
        <f t="array" aca="1" ref="BQ24" ca="1">IF(MOD(ROW(),2)=0,SMALL(IF(INDIRECT("$A$14"):$A$994="",999,ROW(INDIRECT("$A$14"):$A$994)),BP24)+1,SMALL(IF(OFFSET($C$1,BU24,,999,)&lt;&gt;"",999,ROW(OFFSET($C$1,BU24,,999,))),1)-1)</f>
        <v>36</v>
      </c>
      <c r="BR24" s="48" t="b">
        <v>0</v>
      </c>
      <c r="BS24" s="48" t="b">
        <v>0</v>
      </c>
      <c r="BT24" s="48" t="b">
        <f t="shared" ref="BT24:BT28" ca="1" si="14">AND($BR24,$B24=100)</f>
        <v>0</v>
      </c>
      <c r="BU24" s="48">
        <f t="shared" ca="1" si="8"/>
        <v>33</v>
      </c>
    </row>
    <row r="25" spans="1:73" ht="15" customHeight="1" x14ac:dyDescent="0.25">
      <c r="A25" s="54"/>
      <c r="B25" s="55" t="str">
        <f ca="1">IFERROR(IF($A25&lt;&gt;"",
SUM(INDIRECT("H"&amp;INDEX(Les_Réf_Projets,MATCH(COUNTA($A$13:$A25)-1,Les_Projets,0),2)&amp;":H"&amp;INDEX(Les_Réf_Projets,MATCH(COUNTA($A$13:$A25)-1,Les_Projets,0)+1,2)))/(INDEX(Les_Réf_Projets,MATCH(COUNTA($A$13:$A25)-1,Les_Projets,0)+1,2)-INDEX(Les_Réf_Projets,MATCH(COUNTA($A$13:$A25)-1,Les_Projets,0),2)+1),
""),
"")</f>
        <v/>
      </c>
      <c r="C25" s="74" t="s">
        <v>89</v>
      </c>
      <c r="D25" s="54" t="s">
        <v>63</v>
      </c>
      <c r="E25" s="50">
        <f>IF(K25,WORKDAY.INTL(DATE(2019,3,25)-1,1,""&amp;_CodeWE&amp;"",Fériés),DATE(2019,3,25))</f>
        <v>43549</v>
      </c>
      <c r="F25" s="51">
        <v>1</v>
      </c>
      <c r="G25" s="50">
        <f>IF(K25,WORKDAY.INTL(E25,+F25-1,""&amp;_CodeWE&amp;"",Fériés),E25+F25-1)</f>
        <v>43549</v>
      </c>
      <c r="H25" s="52">
        <v>100</v>
      </c>
      <c r="I25" s="53"/>
      <c r="J25" s="53" t="s">
        <v>53</v>
      </c>
      <c r="K25" s="53" t="b">
        <v>0</v>
      </c>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47">
        <f>E25+((H25/100)*(G25-E25))</f>
        <v>43549</v>
      </c>
      <c r="BO25" s="48">
        <f t="shared" ca="1" si="6"/>
        <v>3</v>
      </c>
      <c r="BP25" s="65" t="str">
        <f t="shared" ca="1" si="7"/>
        <v/>
      </c>
      <c r="BQ25" s="48">
        <f t="array" aca="1" ref="BQ25" ca="1">IF(MOD(ROW(),2)=0,SMALL(IF(INDIRECT("$A$14"):$A$994="",999,ROW(INDIRECT("$A$14"):$A$994)),BP25)+1,SMALL(IF(OFFSET($C$1,BU25,,999,)&lt;&gt;"",999,ROW(OFFSET($C$1,BU25,,999,))),1)-1)</f>
        <v>38</v>
      </c>
      <c r="BR25" s="48" t="b">
        <v>0</v>
      </c>
      <c r="BS25" s="48" t="b">
        <v>0</v>
      </c>
      <c r="BT25" s="48" t="b">
        <f t="shared" ca="1" si="14"/>
        <v>0</v>
      </c>
      <c r="BU25" s="48">
        <f t="shared" ca="1" si="8"/>
        <v>35</v>
      </c>
    </row>
    <row r="26" spans="1:73" ht="15" customHeight="1" x14ac:dyDescent="0.25">
      <c r="A26" s="54"/>
      <c r="B26" s="55" t="str">
        <f ca="1">IFERROR(IF($A26&lt;&gt;"",
SUM(INDIRECT("H"&amp;INDEX(Les_Réf_Projets,MATCH(COUNTA($A$13:$A26)-1,Les_Projets,0),2)&amp;":H"&amp;INDEX(Les_Réf_Projets,MATCH(COUNTA($A$13:$A26)-1,Les_Projets,0)+1,2)))/(INDEX(Les_Réf_Projets,MATCH(COUNTA($A$13:$A26)-1,Les_Projets,0)+1,2)-INDEX(Les_Réf_Projets,MATCH(COUNTA($A$13:$A26)-1,Les_Projets,0),2)+1),
""),
"")</f>
        <v/>
      </c>
      <c r="C26" s="56"/>
      <c r="D26" s="54"/>
      <c r="E26" s="50">
        <f>IF(K26,WORKDAY.INTL(DATE(2019,3,29)-1,1,""&amp;_CodeWE&amp;"",Fériés),DATE(2019,3,29))</f>
        <v>43553</v>
      </c>
      <c r="F26" s="51">
        <v>12</v>
      </c>
      <c r="G26" s="50">
        <f>IF(K26,WORKDAY.INTL(E26,+F26-1,""&amp;_CodeWE&amp;"",Fériés),E26+F26-1)</f>
        <v>43564</v>
      </c>
      <c r="H26" s="52"/>
      <c r="I26" s="53"/>
      <c r="J26" s="53" t="s">
        <v>53</v>
      </c>
      <c r="K26" s="53" t="b">
        <v>0</v>
      </c>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47">
        <f>E26+((H26/100)*(G26-E26))</f>
        <v>43553</v>
      </c>
      <c r="BO26" s="48">
        <f t="shared" ca="1" si="6"/>
        <v>3</v>
      </c>
      <c r="BP26" s="65">
        <f t="shared" ca="1" si="7"/>
        <v>7</v>
      </c>
      <c r="BQ26" s="48">
        <f t="array" aca="1" ref="BQ26" ca="1">IF(MOD(ROW(),2)=0,SMALL(IF(INDIRECT("$A$14"):$A$994="",999,ROW(INDIRECT("$A$14"):$A$994)),BP26)+1,SMALL(IF(OFFSET($C$1,BU26,,999,)&lt;&gt;"",999,ROW(OFFSET($C$1,BU26,,999,))),1)-1)</f>
        <v>40</v>
      </c>
      <c r="BR26" s="48" t="b">
        <v>0</v>
      </c>
      <c r="BS26" s="48" t="b">
        <v>0</v>
      </c>
      <c r="BT26" s="48" t="b">
        <f t="shared" ca="1" si="14"/>
        <v>0</v>
      </c>
      <c r="BU26" s="48">
        <f t="shared" ca="1" si="8"/>
        <v>37</v>
      </c>
    </row>
    <row r="27" spans="1:73" ht="15" customHeight="1" x14ac:dyDescent="0.25">
      <c r="A27" s="73" t="s">
        <v>93</v>
      </c>
      <c r="B27" s="55">
        <f ca="1">IFERROR(IF($A27&lt;&gt;"",
SUM(INDIRECT("H"&amp;INDEX(Les_Réf_Projets,MATCH(COUNTA($A$13:$A27)-1,Les_Projets,0),2)&amp;":H"&amp;INDEX(Les_Réf_Projets,MATCH(COUNTA($A$13:$A27)-1,Les_Projets,0)+1,2)))/(INDEX(Les_Réf_Projets,MATCH(COUNTA($A$13:$A27)-1,Les_Projets,0)+1,2)-INDEX(Les_Réf_Projets,MATCH(COUNTA($A$13:$A27)-1,Les_Projets,0),2)+1),
""),
"")</f>
        <v>0</v>
      </c>
      <c r="C27" s="56"/>
      <c r="D27" s="54"/>
      <c r="E27" s="50"/>
      <c r="F27" s="51"/>
      <c r="G27" s="50"/>
      <c r="H27" s="52"/>
      <c r="I27" s="53"/>
      <c r="J27" s="53"/>
      <c r="K27" s="53"/>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47"/>
      <c r="BO27" s="48">
        <f t="shared" ca="1" si="6"/>
        <v>4</v>
      </c>
      <c r="BP27" s="65" t="str">
        <f t="shared" ca="1" si="7"/>
        <v/>
      </c>
      <c r="BQ27" s="48">
        <f t="array" aca="1" ref="BQ27" ca="1">IF(MOD(ROW(),2)=0,SMALL(IF(INDIRECT("$A$14"):$A$994="",999,ROW(INDIRECT("$A$14"):$A$994)),BP27)+1,SMALL(IF(OFFSET($C$1,BU27,,999,)&lt;&gt;"",999,ROW(OFFSET($C$1,BU27,,999,))),1)-1)</f>
        <v>42</v>
      </c>
      <c r="BR27" s="48" t="b">
        <v>0</v>
      </c>
      <c r="BS27" s="48" t="b">
        <v>0</v>
      </c>
      <c r="BT27" s="48" t="b">
        <f t="shared" ca="1" si="14"/>
        <v>0</v>
      </c>
      <c r="BU27" s="48">
        <f t="shared" ca="1" si="8"/>
        <v>39</v>
      </c>
    </row>
    <row r="28" spans="1:73" ht="15" customHeight="1" x14ac:dyDescent="0.25">
      <c r="A28" s="54"/>
      <c r="B28" s="55" t="str">
        <f ca="1">IFERROR(IF($A28&lt;&gt;"",
SUM(INDIRECT("H"&amp;INDEX(Les_Réf_Projets,MATCH(COUNTA($A$13:$A28)-1,Les_Projets,0),2)&amp;":H"&amp;INDEX(Les_Réf_Projets,MATCH(COUNTA($A$13:$A28)-1,Les_Projets,0)+1,2)))/(INDEX(Les_Réf_Projets,MATCH(COUNTA($A$13:$A28)-1,Les_Projets,0)+1,2)-INDEX(Les_Réf_Projets,MATCH(COUNTA($A$13:$A28)-1,Les_Projets,0),2)+1),
""),
"")</f>
        <v/>
      </c>
      <c r="C28" s="74" t="s">
        <v>89</v>
      </c>
      <c r="D28" s="54" t="s">
        <v>62</v>
      </c>
      <c r="E28" s="50">
        <f>IF(K28,WORKDAY.INTL(DATE(2019,3,25)-1,1,""&amp;_CodeWE&amp;"",Fériés),DATE(2019,3,25))</f>
        <v>43549</v>
      </c>
      <c r="F28" s="51">
        <v>30</v>
      </c>
      <c r="G28" s="75">
        <f>IF(K28,WORKDAY.INTL(E28,+F28-1,""&amp;_CodeWE&amp;"",Fériés),E28+F28-1)</f>
        <v>43578</v>
      </c>
      <c r="H28" s="52"/>
      <c r="I28" s="53"/>
      <c r="J28" s="53" t="s">
        <v>53</v>
      </c>
      <c r="K28" s="53" t="b">
        <v>0</v>
      </c>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47">
        <f t="shared" ref="BN28:BN34" si="15">E28+((H28/100)*(G28-E28))</f>
        <v>43549</v>
      </c>
      <c r="BO28" s="48">
        <f t="shared" ca="1" si="6"/>
        <v>4</v>
      </c>
      <c r="BP28" s="65">
        <f t="shared" ca="1" si="7"/>
        <v>8</v>
      </c>
      <c r="BQ28" s="48">
        <f t="array" aca="1" ref="BQ28" ca="1">IF(MOD(ROW(),2)=0,SMALL(IF(INDIRECT("$A$14"):$A$994="",999,ROW(INDIRECT("$A$14"):$A$994)),BP28)+1,SMALL(IF(OFFSET($C$1,BU28,,999,)&lt;&gt;"",999,ROW(OFFSET($C$1,BU28,,999,))),1)-1)</f>
        <v>44</v>
      </c>
      <c r="BR28" s="48" t="b">
        <v>0</v>
      </c>
      <c r="BS28" s="48" t="b">
        <v>0</v>
      </c>
      <c r="BT28" s="48" t="b">
        <f t="shared" ca="1" si="14"/>
        <v>0</v>
      </c>
      <c r="BU28" s="48">
        <f t="shared" ca="1" si="8"/>
        <v>41</v>
      </c>
    </row>
    <row r="29" spans="1:73" ht="15" customHeight="1" x14ac:dyDescent="0.25">
      <c r="A29" s="54"/>
      <c r="B29" s="55" t="str">
        <f ca="1">IFERROR(IF($A29&lt;&gt;"",
SUM(INDIRECT("H"&amp;INDEX(Les_Réf_Projets,MATCH(COUNTA($A$13:$A29)-1,Les_Projets,0),2)&amp;":H"&amp;INDEX(Les_Réf_Projets,MATCH(COUNTA($A$13:$A29)-1,Les_Projets,0)+1,2)))/(INDEX(Les_Réf_Projets,MATCH(COUNTA($A$13:$A29)-1,Les_Projets,0)+1,2)-INDEX(Les_Réf_Projets,MATCH(COUNTA($A$13:$A29)-1,Les_Projets,0),2)+1),
""),
"")</f>
        <v/>
      </c>
      <c r="C29" s="74" t="s">
        <v>94</v>
      </c>
      <c r="D29" s="54" t="s">
        <v>60</v>
      </c>
      <c r="E29" s="75">
        <f>IF(K29,WORKDAY.INTL(DATE(2019,4,24)-1,1,""&amp;_CodeWE&amp;"",Fériés),DATE(2019,4,24))</f>
        <v>43579</v>
      </c>
      <c r="F29" s="51">
        <v>0</v>
      </c>
      <c r="G29" s="50">
        <f>IF(K29,WORKDAY.INTL(E29,+F29-1,""&amp;_CodeWE&amp;"",Fériés),E29+F29-1)</f>
        <v>43578</v>
      </c>
      <c r="H29" s="52"/>
      <c r="I29" s="53"/>
      <c r="J29" s="53" t="s">
        <v>53</v>
      </c>
      <c r="K29" s="53" t="b">
        <v>0</v>
      </c>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47">
        <f>E29+((H29/100)*(G29-E29))</f>
        <v>43579</v>
      </c>
      <c r="BO29" s="48">
        <f t="shared" ca="1" si="6"/>
        <v>4</v>
      </c>
      <c r="BP29" s="65" t="str">
        <f t="shared" ca="1" si="7"/>
        <v/>
      </c>
      <c r="BQ29" s="48">
        <f t="array" aca="1" ref="BQ29" ca="1">IF(MOD(ROW(),2)=0,SMALL(IF(INDIRECT("$A$14"):$A$994="",999,ROW(INDIRECT("$A$14"):$A$994)),BP29)+1,SMALL(IF(OFFSET($C$1,BU29,,999,)&lt;&gt;"",999,ROW(OFFSET($C$1,BU29,,999,))),1)-1)</f>
        <v>45</v>
      </c>
      <c r="BR29" s="48" t="b">
        <v>0</v>
      </c>
      <c r="BS29" s="48" t="b">
        <v>0</v>
      </c>
      <c r="BT29" s="48" t="b">
        <f t="shared" ca="1" si="10"/>
        <v>0</v>
      </c>
      <c r="BU29" s="48">
        <f t="shared" ca="1" si="8"/>
        <v>43</v>
      </c>
    </row>
    <row r="30" spans="1:73" ht="15" customHeight="1" x14ac:dyDescent="0.25">
      <c r="A30" s="73" t="s">
        <v>95</v>
      </c>
      <c r="B30" s="55">
        <f ca="1">IFERROR(IF($A30&lt;&gt;"",
SUM(INDIRECT("H"&amp;INDEX(Les_Réf_Projets,MATCH(COUNTA($A$13:$A30)-1,Les_Projets,0),2)&amp;":H"&amp;INDEX(Les_Réf_Projets,MATCH(COUNTA($A$13:$A30)-1,Les_Projets,0)+1,2)))/(INDEX(Les_Réf_Projets,MATCH(COUNTA($A$13:$A30)-1,Les_Projets,0)+1,2)-INDEX(Les_Réf_Projets,MATCH(COUNTA($A$13:$A30)-1,Les_Projets,0),2)+1),
""),
"")</f>
        <v>10</v>
      </c>
      <c r="C30" s="56"/>
      <c r="D30" s="54"/>
      <c r="E30" s="50"/>
      <c r="F30" s="51"/>
      <c r="G30" s="50"/>
      <c r="H30" s="52"/>
      <c r="I30" s="53"/>
      <c r="J30" s="53"/>
      <c r="K30" s="53"/>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47">
        <f t="shared" si="15"/>
        <v>0</v>
      </c>
      <c r="BO30" s="48">
        <f t="shared" ca="1" si="6"/>
        <v>5</v>
      </c>
      <c r="BP30" s="65">
        <f t="shared" ca="1" si="7"/>
        <v>9</v>
      </c>
      <c r="BQ30" s="48">
        <f t="array" aca="1" ref="BQ30" ca="1">IF(MOD(ROW(),2)=0,SMALL(IF(INDIRECT("$A$14"):$A$994="",999,ROW(INDIRECT("$A$14"):$A$994)),BP30)+1,SMALL(IF(OFFSET($C$1,BU30,,999,)&lt;&gt;"",999,ROW(OFFSET($C$1,BU30,,999,))),1)-1)</f>
        <v>47</v>
      </c>
      <c r="BR30" s="48" t="b">
        <v>0</v>
      </c>
      <c r="BS30" s="48" t="b">
        <v>0</v>
      </c>
      <c r="BT30" s="48" t="b">
        <f t="shared" ca="1" si="10"/>
        <v>0</v>
      </c>
      <c r="BU30" s="48">
        <f t="shared" ca="1" si="8"/>
        <v>44</v>
      </c>
    </row>
    <row r="31" spans="1:73" ht="15" customHeight="1" x14ac:dyDescent="0.25">
      <c r="A31" s="54"/>
      <c r="B31" s="55" t="str">
        <f ca="1">IFERROR(IF($A31&lt;&gt;"",
SUM(INDIRECT("H"&amp;INDEX(Les_Réf_Projets,MATCH(COUNTA($A$13:$A31)-1,Les_Projets,0),2)&amp;":H"&amp;INDEX(Les_Réf_Projets,MATCH(COUNTA($A$13:$A31)-1,Les_Projets,0)+1,2)))/(INDEX(Les_Réf_Projets,MATCH(COUNTA($A$13:$A31)-1,Les_Projets,0)+1,2)-INDEX(Les_Réf_Projets,MATCH(COUNTA($A$13:$A31)-1,Les_Projets,0),2)+1),
""),
"")</f>
        <v/>
      </c>
      <c r="C31" s="74" t="s">
        <v>89</v>
      </c>
      <c r="D31" s="54" t="s">
        <v>62</v>
      </c>
      <c r="E31" s="50">
        <f>IF(K31,WORKDAY.INTL(DATE(2019,3,25)-1,1,""&amp;_CodeWE&amp;"",Fériés),DATE(2019,3,25))</f>
        <v>43549</v>
      </c>
      <c r="F31" s="51">
        <v>60</v>
      </c>
      <c r="G31" s="76">
        <f>IF(K31,WORKDAY.INTL(E31,+F31-1,""&amp;_CodeWE&amp;"",Fériés),E31+F31-1)</f>
        <v>43608</v>
      </c>
      <c r="H31" s="52">
        <v>10</v>
      </c>
      <c r="I31" s="53"/>
      <c r="J31" s="53" t="s">
        <v>53</v>
      </c>
      <c r="K31" s="53" t="b">
        <v>0</v>
      </c>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47">
        <f t="shared" si="15"/>
        <v>43554.9</v>
      </c>
      <c r="BO31" s="48">
        <f t="shared" ca="1" si="6"/>
        <v>5</v>
      </c>
      <c r="BP31" s="65" t="str">
        <f t="shared" ca="1" si="7"/>
        <v/>
      </c>
      <c r="BQ31" s="48">
        <f t="array" aca="1" ref="BQ31" ca="1">IF(MOD(ROW(),2)=0,SMALL(IF(INDIRECT("$A$14"):$A$994="",999,ROW(INDIRECT("$A$14"):$A$994)),BP31)+1,SMALL(IF(OFFSET($C$1,BU31,,999,)&lt;&gt;"",999,ROW(OFFSET($C$1,BU31,,999,))),1)-1)</f>
        <v>48</v>
      </c>
      <c r="BR31" s="48" t="b">
        <v>0</v>
      </c>
      <c r="BS31" s="48" t="b">
        <v>0</v>
      </c>
      <c r="BT31" s="48" t="b">
        <f t="shared" ca="1" si="10"/>
        <v>0</v>
      </c>
      <c r="BU31" s="48">
        <f t="shared" ca="1" si="8"/>
        <v>46</v>
      </c>
    </row>
    <row r="32" spans="1:73" ht="15" customHeight="1" x14ac:dyDescent="0.25">
      <c r="A32" s="54"/>
      <c r="B32" s="55" t="str">
        <f ca="1">IFERROR(IF($A32&lt;&gt;"",
SUM(INDIRECT("H"&amp;INDEX(Les_Réf_Projets,MATCH(COUNTA($A$13:$A32)-1,Les_Projets,0),2)&amp;":H"&amp;INDEX(Les_Réf_Projets,MATCH(COUNTA($A$13:$A32)-1,Les_Projets,0)+1,2)))/(INDEX(Les_Réf_Projets,MATCH(COUNTA($A$13:$A32)-1,Les_Projets,0)+1,2)-INDEX(Les_Réf_Projets,MATCH(COUNTA($A$13:$A32)-1,Les_Projets,0),2)+1),
""),
"")</f>
        <v/>
      </c>
      <c r="C32" s="74" t="s">
        <v>94</v>
      </c>
      <c r="D32" s="54" t="s">
        <v>62</v>
      </c>
      <c r="E32" s="76">
        <f>IF($K$32,WORKDAY.INTL($G$31+0,1,""&amp;_CodeWE&amp;"",Fériés),$G$31+1)</f>
        <v>43609</v>
      </c>
      <c r="F32" s="51">
        <v>5</v>
      </c>
      <c r="G32" s="50">
        <f>IF($K$32,WORKDAY.INTL($G$31,+$F$32,""&amp;_CodeWE&amp;"",Fériés),$G$31+$F$32)</f>
        <v>43613</v>
      </c>
      <c r="H32" s="52">
        <v>10</v>
      </c>
      <c r="I32" s="53"/>
      <c r="J32" s="53" t="s">
        <v>53</v>
      </c>
      <c r="K32" s="53" t="b">
        <v>0</v>
      </c>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47">
        <f t="shared" si="15"/>
        <v>43609.4</v>
      </c>
      <c r="BO32" s="48">
        <f t="shared" ca="1" si="6"/>
        <v>5</v>
      </c>
      <c r="BP32" s="65">
        <f t="shared" ca="1" si="7"/>
        <v>10</v>
      </c>
      <c r="BQ32" s="48">
        <f t="array" aca="1" ref="BQ32" ca="1">IF(MOD(ROW(),2)=0,SMALL(IF(INDIRECT("$A$14"):$A$994="",999,ROW(INDIRECT("$A$14"):$A$994)),BP32)+1,SMALL(IF(OFFSET($C$1,BU32,,999,)&lt;&gt;"",999,ROW(OFFSET($C$1,BU32,,999,))),1)-1)</f>
        <v>50</v>
      </c>
      <c r="BR32" s="48" t="b">
        <v>0</v>
      </c>
      <c r="BS32" s="48" t="b">
        <v>0</v>
      </c>
      <c r="BT32" s="48" t="b">
        <f t="shared" ca="1" si="10"/>
        <v>0</v>
      </c>
      <c r="BU32" s="48">
        <f t="shared" ca="1" si="8"/>
        <v>47</v>
      </c>
    </row>
    <row r="33" spans="1:73" ht="15" customHeight="1" x14ac:dyDescent="0.25">
      <c r="A33" s="54"/>
      <c r="B33" s="55" t="str">
        <f ca="1">IFERROR(IF($A33&lt;&gt;"",
SUM(INDIRECT("H"&amp;INDEX(Les_Réf_Projets,MATCH(COUNTA($A$13:$A33)-1,Les_Projets,0),2)&amp;":H"&amp;INDEX(Les_Réf_Projets,MATCH(COUNTA($A$13:$A33)-1,Les_Projets,0)+1,2)))/(INDEX(Les_Réf_Projets,MATCH(COUNTA($A$13:$A33)-1,Les_Projets,0)+1,2)-INDEX(Les_Réf_Projets,MATCH(COUNTA($A$13:$A33)-1,Les_Projets,0),2)+1),
""),
"")</f>
        <v/>
      </c>
      <c r="C33" s="74" t="s">
        <v>89</v>
      </c>
      <c r="D33" s="54" t="s">
        <v>60</v>
      </c>
      <c r="E33" s="50">
        <f>IF(K33,WORKDAY.INTL(DATE(2019,3,25)-1,1,""&amp;_CodeWE&amp;"",Fériés),DATE(2019,3,25))</f>
        <v>43549</v>
      </c>
      <c r="F33" s="51">
        <v>60</v>
      </c>
      <c r="G33" s="77">
        <f>IF(K33,WORKDAY.INTL(E33,+F33-1,""&amp;_CodeWE&amp;"",Fériés),E33+F33-1)</f>
        <v>43608</v>
      </c>
      <c r="H33" s="52">
        <v>10</v>
      </c>
      <c r="I33" s="53"/>
      <c r="J33" s="53" t="s">
        <v>53</v>
      </c>
      <c r="K33" s="53" t="b">
        <v>0</v>
      </c>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47">
        <f t="shared" si="15"/>
        <v>43554.9</v>
      </c>
      <c r="BO33" s="48">
        <f t="shared" ca="1" si="6"/>
        <v>5</v>
      </c>
      <c r="BP33" s="65" t="str">
        <f t="shared" ca="1" si="7"/>
        <v/>
      </c>
      <c r="BQ33" s="48">
        <f t="array" aca="1" ref="BQ33" ca="1">IF(MOD(ROW(),2)=0,SMALL(IF(INDIRECT("$A$14"):$A$994="",999,ROW(INDIRECT("$A$14"):$A$994)),BP33)+1,SMALL(IF(OFFSET($C$1,BU33,,999,)&lt;&gt;"",999,ROW(OFFSET($C$1,BU33,,999,))),1)-1)</f>
        <v>51</v>
      </c>
      <c r="BR33" s="48" t="b">
        <v>0</v>
      </c>
      <c r="BS33" s="48" t="b">
        <v>0</v>
      </c>
      <c r="BT33" s="48" t="b">
        <f t="shared" ca="1" si="10"/>
        <v>0</v>
      </c>
      <c r="BU33" s="48">
        <f t="shared" ca="1" si="8"/>
        <v>49</v>
      </c>
    </row>
    <row r="34" spans="1:73" ht="15" customHeight="1" x14ac:dyDescent="0.25">
      <c r="A34" s="54"/>
      <c r="B34" s="55" t="str">
        <f ca="1">IFERROR(IF($A34&lt;&gt;"",
SUM(INDIRECT("H"&amp;INDEX(Les_Réf_Projets,MATCH(COUNTA($A$13:$A34)-1,Les_Projets,0),2)&amp;":H"&amp;INDEX(Les_Réf_Projets,MATCH(COUNTA($A$13:$A34)-1,Les_Projets,0)+1,2)))/(INDEX(Les_Réf_Projets,MATCH(COUNTA($A$13:$A34)-1,Les_Projets,0)+1,2)-INDEX(Les_Réf_Projets,MATCH(COUNTA($A$13:$A34)-1,Les_Projets,0),2)+1),
""),
"")</f>
        <v/>
      </c>
      <c r="C34" s="74" t="s">
        <v>94</v>
      </c>
      <c r="D34" s="54" t="s">
        <v>60</v>
      </c>
      <c r="E34" s="77">
        <f>IF($K$34,WORKDAY.INTL($G$33+0,1,""&amp;_CodeWE&amp;"",Fériés),$G$33+1)</f>
        <v>43609</v>
      </c>
      <c r="F34" s="51">
        <v>5</v>
      </c>
      <c r="G34" s="50">
        <f>IF($K$34,WORKDAY.INTL($G$33,+$F$34,""&amp;_CodeWE&amp;"",Fériés),$G$33+$F$34)</f>
        <v>43613</v>
      </c>
      <c r="H34" s="52">
        <v>10</v>
      </c>
      <c r="I34" s="53"/>
      <c r="J34" s="53" t="s">
        <v>53</v>
      </c>
      <c r="K34" s="53" t="b">
        <v>0</v>
      </c>
      <c r="L34" s="1"/>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3"/>
      <c r="BN34" s="47">
        <f t="shared" si="15"/>
        <v>43609.4</v>
      </c>
      <c r="BO34" s="48">
        <f t="shared" ca="1" si="6"/>
        <v>5</v>
      </c>
      <c r="BP34" s="65" t="e">
        <f t="shared" ca="1" si="7"/>
        <v>#NUM!</v>
      </c>
      <c r="BQ34" s="48" t="e">
        <f t="array" aca="1" ref="BQ34" ca="1">IF(MOD(ROW(),2)=0,SMALL(IF(INDIRECT("$A$14"):$A$994="",999,ROW(INDIRECT("$A$14"):$A$994)),BP34)+1,SMALL(IF(OFFSET($C$1,BU34,,999,)&lt;&gt;"",999,ROW(OFFSET($C$1,BU34,,999,))),1)-1)</f>
        <v>#NUM!</v>
      </c>
      <c r="BR34" s="48" t="b">
        <v>0</v>
      </c>
      <c r="BS34" s="48" t="b">
        <v>0</v>
      </c>
      <c r="BT34" s="48" t="b">
        <f t="shared" ca="1" si="10"/>
        <v>0</v>
      </c>
      <c r="BU34" s="48">
        <f t="shared" ca="1" si="8"/>
        <v>50</v>
      </c>
    </row>
    <row r="35" spans="1:73" ht="15" customHeight="1" x14ac:dyDescent="0.25">
      <c r="A35" s="73" t="s">
        <v>96</v>
      </c>
      <c r="B35" s="55">
        <f ca="1">IFERROR(IF($A35&lt;&gt;"",
SUM(INDIRECT("H"&amp;INDEX(Les_Réf_Projets,MATCH(COUNTA($A$13:$A35)-1,Les_Projets,0),2)&amp;":H"&amp;INDEX(Les_Réf_Projets,MATCH(COUNTA($A$13:$A35)-1,Les_Projets,0)+1,2)))/(INDEX(Les_Réf_Projets,MATCH(COUNTA($A$13:$A35)-1,Les_Projets,0)+1,2)-INDEX(Les_Réf_Projets,MATCH(COUNTA($A$13:$A35)-1,Les_Projets,0),2)+1),
""),
"")</f>
        <v>0</v>
      </c>
      <c r="C35" s="56"/>
      <c r="D35" s="54"/>
      <c r="E35" s="50"/>
      <c r="F35" s="51"/>
      <c r="G35" s="50"/>
      <c r="H35" s="52"/>
      <c r="I35" s="53"/>
      <c r="J35" s="53"/>
      <c r="K35" s="53"/>
      <c r="L35" s="1"/>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3"/>
      <c r="BN35" s="47"/>
      <c r="BO35" s="48">
        <f t="shared" ca="1" si="6"/>
        <v>6</v>
      </c>
      <c r="BP35" s="65" t="str">
        <f t="shared" ca="1" si="7"/>
        <v/>
      </c>
      <c r="BQ35" s="48" t="e">
        <f t="array" aca="1" ref="BQ35" ca="1">IF(MOD(ROW(),2)=0,SMALL(IF(INDIRECT("$A$14"):$A$994="",999,ROW(INDIRECT("$A$14"):$A$994)),BP35)+1,SMALL(IF(OFFSET($C$1,BU35,,999,)&lt;&gt;"",999,ROW(OFFSET($C$1,BU35,,999,))),1)-1)</f>
        <v>#NUM!</v>
      </c>
      <c r="BR35" s="48" t="b">
        <v>0</v>
      </c>
      <c r="BS35" s="48" t="b">
        <v>0</v>
      </c>
      <c r="BT35" s="48" t="b">
        <f t="shared" ca="1" si="10"/>
        <v>0</v>
      </c>
      <c r="BU35" s="48" t="e">
        <f t="shared" ca="1" si="8"/>
        <v>#NUM!</v>
      </c>
    </row>
    <row r="36" spans="1:73" ht="15" customHeight="1" x14ac:dyDescent="0.25">
      <c r="A36" s="54"/>
      <c r="B36" s="55" t="str">
        <f ca="1">IFERROR(IF($A36&lt;&gt;"",
SUM(INDIRECT("H"&amp;INDEX(Les_Réf_Projets,MATCH(COUNTA($A$13:$A36)-1,Les_Projets,0),2)&amp;":H"&amp;INDEX(Les_Réf_Projets,MATCH(COUNTA($A$13:$A36)-1,Les_Projets,0)+1,2)))/(INDEX(Les_Réf_Projets,MATCH(COUNTA($A$13:$A36)-1,Les_Projets,0)+1,2)-INDEX(Les_Réf_Projets,MATCH(COUNTA($A$13:$A36)-1,Les_Projets,0),2)+1),
""),
"")</f>
        <v/>
      </c>
      <c r="C36" s="74" t="s">
        <v>89</v>
      </c>
      <c r="D36" s="54" t="s">
        <v>62</v>
      </c>
      <c r="E36" s="50">
        <f>IF(K36,WORKDAY.INTL(DATE(2019,3,25)-1,1,""&amp;_CodeWE&amp;"",Fériés),DATE(2019,3,25))</f>
        <v>43549</v>
      </c>
      <c r="F36" s="51">
        <v>60</v>
      </c>
      <c r="G36" s="78">
        <f>IF(K36,WORKDAY.INTL(E36,+F36-1,""&amp;_CodeWE&amp;"",Fériés),E36+F36-1)</f>
        <v>43608</v>
      </c>
      <c r="H36" s="52"/>
      <c r="I36" s="53"/>
      <c r="J36" s="53" t="s">
        <v>53</v>
      </c>
      <c r="K36" s="53" t="b">
        <v>0</v>
      </c>
      <c r="L36" s="1"/>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3"/>
      <c r="BN36" s="47">
        <f>E36+((H36/100)*(G36-E36))</f>
        <v>43549</v>
      </c>
      <c r="BO36" s="48">
        <f t="shared" ca="1" si="6"/>
        <v>6</v>
      </c>
      <c r="BP36" s="65" t="e">
        <f t="shared" ca="1" si="7"/>
        <v>#NUM!</v>
      </c>
      <c r="BQ36" s="48" t="e">
        <f t="array" aca="1" ref="BQ36" ca="1">IF(MOD(ROW(),2)=0,SMALL(IF(INDIRECT("$A$14"):$A$994="",999,ROW(INDIRECT("$A$14"):$A$994)),BP36)+1,SMALL(IF(OFFSET($C$1,BU36,,999,)&lt;&gt;"",999,ROW(OFFSET($C$1,BU36,,999,))),1)-1)</f>
        <v>#NUM!</v>
      </c>
      <c r="BR36" s="48" t="b">
        <v>0</v>
      </c>
      <c r="BS36" s="48" t="b">
        <v>0</v>
      </c>
      <c r="BT36" s="48" t="b">
        <f t="shared" ca="1" si="10"/>
        <v>0</v>
      </c>
      <c r="BU36" s="48" t="e">
        <f t="shared" ca="1" si="8"/>
        <v>#NUM!</v>
      </c>
    </row>
    <row r="37" spans="1:73" ht="15" customHeight="1" x14ac:dyDescent="0.25">
      <c r="A37" s="54"/>
      <c r="B37" s="55" t="str">
        <f ca="1">IFERROR(IF($A37&lt;&gt;"",
SUM(INDIRECT("H"&amp;INDEX(Les_Réf_Projets,MATCH(COUNTA($A$13:$A37)-1,Les_Projets,0),2)&amp;":H"&amp;INDEX(Les_Réf_Projets,MATCH(COUNTA($A$13:$A37)-1,Les_Projets,0)+1,2)))/(INDEX(Les_Réf_Projets,MATCH(COUNTA($A$13:$A37)-1,Les_Projets,0)+1,2)-INDEX(Les_Réf_Projets,MATCH(COUNTA($A$13:$A37)-1,Les_Projets,0),2)+1),
""),
"")</f>
        <v/>
      </c>
      <c r="C37" s="74" t="s">
        <v>94</v>
      </c>
      <c r="D37" s="54"/>
      <c r="E37" s="78">
        <f>IF($K$37,WORKDAY.INTL($G$36+0,1,""&amp;_CodeWE&amp;"",Fériés),$G$36+1)</f>
        <v>43609</v>
      </c>
      <c r="F37" s="51">
        <v>5</v>
      </c>
      <c r="G37" s="50">
        <f>IF($K$37,WORKDAY.INTL($G$36,+$F$37,""&amp;_CodeWE&amp;"",Fériés),$G$36+$F$37)</f>
        <v>43613</v>
      </c>
      <c r="H37" s="52"/>
      <c r="I37" s="53"/>
      <c r="J37" s="53" t="s">
        <v>53</v>
      </c>
      <c r="K37" s="53" t="b">
        <v>0</v>
      </c>
      <c r="L37" s="1"/>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3"/>
      <c r="BN37" s="47">
        <f>E37+((H37/100)*(G37-E37))</f>
        <v>43609</v>
      </c>
      <c r="BO37" s="48">
        <f t="shared" ca="1" si="6"/>
        <v>6</v>
      </c>
      <c r="BP37" s="65" t="str">
        <f t="shared" ca="1" si="7"/>
        <v/>
      </c>
      <c r="BQ37" s="48" t="e">
        <f t="array" aca="1" ref="BQ37" ca="1">IF(MOD(ROW(),2)=0,SMALL(IF(INDIRECT("$A$14"):$A$994="",999,ROW(INDIRECT("$A$14"):$A$994)),BP37)+1,SMALL(IF(OFFSET($C$1,BU37,,999,)&lt;&gt;"",999,ROW(OFFSET($C$1,BU37,,999,))),1)-1)</f>
        <v>#NUM!</v>
      </c>
      <c r="BR37" s="48" t="b">
        <v>0</v>
      </c>
      <c r="BS37" s="48" t="b">
        <v>0</v>
      </c>
      <c r="BT37" s="48" t="b">
        <f t="shared" ca="1" si="10"/>
        <v>0</v>
      </c>
      <c r="BU37" s="48" t="e">
        <f t="shared" ca="1" si="8"/>
        <v>#NUM!</v>
      </c>
    </row>
    <row r="38" spans="1:73" ht="15" customHeight="1" x14ac:dyDescent="0.25">
      <c r="A38" s="54"/>
      <c r="B38" s="55" t="str">
        <f ca="1">IFERROR(IF($A38&lt;&gt;"",
SUM(INDIRECT("H"&amp;INDEX(Les_Réf_Projets,MATCH(COUNTA($A$13:$A38)-1,Les_Projets,0),2)&amp;":H"&amp;INDEX(Les_Réf_Projets,MATCH(COUNTA($A$13:$A38)-1,Les_Projets,0)+1,2)))/(INDEX(Les_Réf_Projets,MATCH(COUNTA($A$13:$A38)-1,Les_Projets,0)+1,2)-INDEX(Les_Réf_Projets,MATCH(COUNTA($A$13:$A38)-1,Les_Projets,0),2)+1),
""),
"")</f>
        <v/>
      </c>
      <c r="C38" s="74" t="s">
        <v>89</v>
      </c>
      <c r="D38" s="54" t="s">
        <v>60</v>
      </c>
      <c r="E38" s="50">
        <f>IF(K38,WORKDAY.INTL(DATE(2019,3,25)-1,1,""&amp;_CodeWE&amp;"",Fériés),DATE(2019,3,25))</f>
        <v>43549</v>
      </c>
      <c r="F38" s="51">
        <v>60</v>
      </c>
      <c r="G38" s="50">
        <f>IF(K38,WORKDAY.INTL(E38,+F38-1,""&amp;_CodeWE&amp;"",Fériés),E38+F38-1)</f>
        <v>43608</v>
      </c>
      <c r="H38" s="52"/>
      <c r="I38" s="53"/>
      <c r="J38" s="53" t="s">
        <v>53</v>
      </c>
      <c r="K38" s="53" t="b">
        <v>0</v>
      </c>
      <c r="L38" s="1"/>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3"/>
      <c r="BN38" s="47">
        <f>E38+((H38/100)*(G38-E38))</f>
        <v>43549</v>
      </c>
      <c r="BO38" s="48">
        <f t="shared" ca="1" si="6"/>
        <v>6</v>
      </c>
      <c r="BP38" s="65" t="e">
        <f t="shared" ca="1" si="7"/>
        <v>#NUM!</v>
      </c>
      <c r="BQ38" s="48" t="e">
        <f t="array" aca="1" ref="BQ38" ca="1">IF(MOD(ROW(),2)=0,SMALL(IF(INDIRECT("$A$14"):$A$994="",999,ROW(INDIRECT("$A$14"):$A$994)),BP38)+1,SMALL(IF(OFFSET($C$1,BU38,,999,)&lt;&gt;"",999,ROW(OFFSET($C$1,BU38,,999,))),1)-1)</f>
        <v>#NUM!</v>
      </c>
      <c r="BR38" s="48" t="b">
        <v>0</v>
      </c>
      <c r="BS38" s="48" t="b">
        <v>0</v>
      </c>
      <c r="BT38" s="48" t="b">
        <f t="shared" ca="1" si="10"/>
        <v>0</v>
      </c>
      <c r="BU38" s="48" t="e">
        <f t="shared" ca="1" si="8"/>
        <v>#NUM!</v>
      </c>
    </row>
    <row r="39" spans="1:73" ht="15" customHeight="1" x14ac:dyDescent="0.25">
      <c r="A39" s="73" t="s">
        <v>97</v>
      </c>
      <c r="B39" s="55">
        <f ca="1">IFERROR(IF($A39&lt;&gt;"",
SUM(INDIRECT("H"&amp;INDEX(Les_Réf_Projets,MATCH(COUNTA($A$13:$A39)-1,Les_Projets,0),2)&amp;":H"&amp;INDEX(Les_Réf_Projets,MATCH(COUNTA($A$13:$A39)-1,Les_Projets,0)+1,2)))/(INDEX(Les_Réf_Projets,MATCH(COUNTA($A$13:$A39)-1,Les_Projets,0)+1,2)-INDEX(Les_Réf_Projets,MATCH(COUNTA($A$13:$A39)-1,Les_Projets,0),2)+1),
""),
"")</f>
        <v>0</v>
      </c>
      <c r="C39" s="56"/>
      <c r="D39" s="54"/>
      <c r="E39" s="50"/>
      <c r="F39" s="51"/>
      <c r="G39" s="50"/>
      <c r="H39" s="52"/>
      <c r="I39" s="53"/>
      <c r="J39" s="53"/>
      <c r="K39" s="53"/>
      <c r="L39" s="1"/>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3"/>
      <c r="BN39" s="47"/>
      <c r="BO39" s="48">
        <f t="shared" ca="1" si="6"/>
        <v>7</v>
      </c>
      <c r="BP39" s="65" t="str">
        <f t="shared" ca="1" si="7"/>
        <v/>
      </c>
      <c r="BQ39" s="48" t="e">
        <f t="array" aca="1" ref="BQ39" ca="1">IF(MOD(ROW(),2)=0,SMALL(IF(INDIRECT("$A$14"):$A$994="",999,ROW(INDIRECT("$A$14"):$A$994)),BP39)+1,SMALL(IF(OFFSET($C$1,BU39,,999,)&lt;&gt;"",999,ROW(OFFSET($C$1,BU39,,999,))),1)-1)</f>
        <v>#NUM!</v>
      </c>
      <c r="BR39" s="48" t="b">
        <v>0</v>
      </c>
      <c r="BS39" s="48" t="b">
        <v>0</v>
      </c>
      <c r="BT39" s="48" t="b">
        <f t="shared" ca="1" si="10"/>
        <v>0</v>
      </c>
      <c r="BU39" s="48" t="e">
        <f t="shared" ca="1" si="8"/>
        <v>#NUM!</v>
      </c>
    </row>
    <row r="40" spans="1:73" ht="15" customHeight="1" x14ac:dyDescent="0.25">
      <c r="A40" s="54"/>
      <c r="B40" s="55" t="str">
        <f ca="1">IFERROR(IF($A40&lt;&gt;"",
SUM(INDIRECT("H"&amp;INDEX(Les_Réf_Projets,MATCH(COUNTA($A$13:$A40)-1,Les_Projets,0),2)&amp;":H"&amp;INDEX(Les_Réf_Projets,MATCH(COUNTA($A$13:$A40)-1,Les_Projets,0)+1,2)))/(INDEX(Les_Réf_Projets,MATCH(COUNTA($A$13:$A40)-1,Les_Projets,0)+1,2)-INDEX(Les_Réf_Projets,MATCH(COUNTA($A$13:$A40)-1,Les_Projets,0),2)+1),
""),
"")</f>
        <v/>
      </c>
      <c r="C40" s="74" t="s">
        <v>89</v>
      </c>
      <c r="D40" s="54" t="s">
        <v>62</v>
      </c>
      <c r="E40" s="50">
        <f>IF(K40,WORKDAY.INTL(DATE(2019,3,25)-1,1,""&amp;_CodeWE&amp;"",Fériés),DATE(2019,3,25))</f>
        <v>43549</v>
      </c>
      <c r="F40" s="51">
        <v>30</v>
      </c>
      <c r="G40" s="79">
        <f>IF(K40,WORKDAY.INTL(E40,+F40-1,""&amp;_CodeWE&amp;"",Fériés),E40+F40-1)</f>
        <v>43578</v>
      </c>
      <c r="H40" s="52"/>
      <c r="I40" s="53"/>
      <c r="J40" s="53" t="s">
        <v>53</v>
      </c>
      <c r="K40" s="53" t="b">
        <v>0</v>
      </c>
      <c r="L40" s="1"/>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3"/>
      <c r="BN40" s="47">
        <f>E40+((H40/100)*(G40-E40))</f>
        <v>43549</v>
      </c>
      <c r="BO40" s="48">
        <f t="shared" ca="1" si="6"/>
        <v>7</v>
      </c>
      <c r="BP40" s="65" t="e">
        <f t="shared" ca="1" si="7"/>
        <v>#NUM!</v>
      </c>
      <c r="BQ40" s="48" t="e">
        <f t="array" aca="1" ref="BQ40" ca="1">IF(MOD(ROW(),2)=0,SMALL(IF(INDIRECT("$A$14"):$A$994="",999,ROW(INDIRECT("$A$14"):$A$994)),BP40)+1,SMALL(IF(OFFSET($C$1,BU40,,999,)&lt;&gt;"",999,ROW(OFFSET($C$1,BU40,,999,))),1)-1)</f>
        <v>#NUM!</v>
      </c>
      <c r="BR40" s="48" t="b">
        <v>0</v>
      </c>
      <c r="BS40" s="48" t="b">
        <v>0</v>
      </c>
      <c r="BT40" s="48" t="b">
        <f t="shared" ca="1" si="10"/>
        <v>0</v>
      </c>
      <c r="BU40" s="48" t="e">
        <f t="shared" ca="1" si="8"/>
        <v>#NUM!</v>
      </c>
    </row>
    <row r="41" spans="1:73" ht="15" customHeight="1" x14ac:dyDescent="0.25">
      <c r="A41" s="54"/>
      <c r="B41" s="55" t="str">
        <f ca="1">IFERROR(IF($A41&lt;&gt;"",
SUM(INDIRECT("H"&amp;INDEX(Les_Réf_Projets,MATCH(COUNTA($A$13:$A41)-1,Les_Projets,0),2)&amp;":H"&amp;INDEX(Les_Réf_Projets,MATCH(COUNTA($A$13:$A41)-1,Les_Projets,0)+1,2)))/(INDEX(Les_Réf_Projets,MATCH(COUNTA($A$13:$A41)-1,Les_Projets,0)+1,2)-INDEX(Les_Réf_Projets,MATCH(COUNTA($A$13:$A41)-1,Les_Projets,0),2)+1),
""),
"")</f>
        <v/>
      </c>
      <c r="C41" s="74" t="s">
        <v>98</v>
      </c>
      <c r="D41" s="54" t="s">
        <v>62</v>
      </c>
      <c r="E41" s="79">
        <f>IF($K$41,WORKDAY.INTL($G$40+0,1,""&amp;_CodeWE&amp;"",Fériés),$G$40+1)</f>
        <v>43579</v>
      </c>
      <c r="F41" s="51">
        <v>5</v>
      </c>
      <c r="G41" s="50">
        <f>IF($K$41,WORKDAY.INTL($G$40,+$F$41,""&amp;_CodeWE&amp;"",Fériés),$G$40+$F$41)</f>
        <v>43583</v>
      </c>
      <c r="H41" s="52"/>
      <c r="I41" s="53"/>
      <c r="J41" s="53" t="s">
        <v>53</v>
      </c>
      <c r="K41" s="53" t="b">
        <v>0</v>
      </c>
      <c r="L41" s="1"/>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3"/>
      <c r="BN41" s="47">
        <f>E41+((H41/100)*(G41-E41))</f>
        <v>43579</v>
      </c>
      <c r="BO41" s="48">
        <f t="shared" ca="1" si="6"/>
        <v>7</v>
      </c>
      <c r="BP41" s="65" t="str">
        <f t="shared" ca="1" si="7"/>
        <v/>
      </c>
      <c r="BQ41" s="48" t="e">
        <f t="array" aca="1" ref="BQ41" ca="1">IF(MOD(ROW(),2)=0,SMALL(IF(INDIRECT("$A$14"):$A$994="",999,ROW(INDIRECT("$A$14"):$A$994)),BP41)+1,SMALL(IF(OFFSET($C$1,BU41,,999,)&lt;&gt;"",999,ROW(OFFSET($C$1,BU41,,999,))),1)-1)</f>
        <v>#NUM!</v>
      </c>
      <c r="BR41" s="48" t="b">
        <v>0</v>
      </c>
      <c r="BS41" s="48" t="b">
        <v>0</v>
      </c>
      <c r="BT41" s="48" t="b">
        <f t="shared" ca="1" si="10"/>
        <v>0</v>
      </c>
      <c r="BU41" s="48" t="e">
        <f t="shared" ca="1" si="8"/>
        <v>#NUM!</v>
      </c>
    </row>
    <row r="42" spans="1:73" ht="15" customHeight="1" x14ac:dyDescent="0.25">
      <c r="A42" s="54"/>
      <c r="B42" s="55" t="str">
        <f ca="1">IFERROR(IF($A42&lt;&gt;"",
SUM(INDIRECT("H"&amp;INDEX(Les_Réf_Projets,MATCH(COUNTA($A$13:$A42)-1,Les_Projets,0),2)&amp;":H"&amp;INDEX(Les_Réf_Projets,MATCH(COUNTA($A$13:$A42)-1,Les_Projets,0)+1,2)))/(INDEX(Les_Réf_Projets,MATCH(COUNTA($A$13:$A42)-1,Les_Projets,0)+1,2)-INDEX(Les_Réf_Projets,MATCH(COUNTA($A$13:$A42)-1,Les_Projets,0),2)+1),
""),
"")</f>
        <v/>
      </c>
      <c r="C42" s="74" t="s">
        <v>89</v>
      </c>
      <c r="D42" s="54" t="s">
        <v>60</v>
      </c>
      <c r="E42" s="50">
        <f>IF(K42,WORKDAY.INTL(DATE(2019,3,25)-1,1,""&amp;_CodeWE&amp;"",Fériés),DATE(2019,3,25))</f>
        <v>43549</v>
      </c>
      <c r="F42" s="51">
        <v>90</v>
      </c>
      <c r="G42" s="50">
        <f>IF(K42,WORKDAY.INTL(E42,+F42-1,""&amp;_CodeWE&amp;"",Fériés),E42+F42-1)</f>
        <v>43638</v>
      </c>
      <c r="H42" s="52"/>
      <c r="I42" s="53"/>
      <c r="J42" s="53" t="s">
        <v>53</v>
      </c>
      <c r="K42" s="53" t="b">
        <v>0</v>
      </c>
      <c r="L42" s="1"/>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3"/>
      <c r="BN42" s="47">
        <f>E42+((H42/100)*(G42-E42))</f>
        <v>43549</v>
      </c>
      <c r="BO42" s="48">
        <f t="shared" ca="1" si="6"/>
        <v>7</v>
      </c>
      <c r="BP42" s="65" t="e">
        <f t="shared" ca="1" si="7"/>
        <v>#NUM!</v>
      </c>
      <c r="BQ42" s="48" t="e">
        <f t="array" aca="1" ref="BQ42" ca="1">IF(MOD(ROW(),2)=0,SMALL(IF(INDIRECT("$A$14"):$A$994="",999,ROW(INDIRECT("$A$14"):$A$994)),BP42)+1,SMALL(IF(OFFSET($C$1,BU42,,999,)&lt;&gt;"",999,ROW(OFFSET($C$1,BU42,,999,))),1)-1)</f>
        <v>#NUM!</v>
      </c>
      <c r="BR42" s="48" t="b">
        <v>0</v>
      </c>
      <c r="BS42" s="48" t="b">
        <v>0</v>
      </c>
      <c r="BT42" s="48" t="b">
        <f t="shared" ca="1" si="10"/>
        <v>0</v>
      </c>
      <c r="BU42" s="48" t="e">
        <f t="shared" ca="1" si="8"/>
        <v>#NUM!</v>
      </c>
    </row>
    <row r="43" spans="1:73" ht="15" customHeight="1" x14ac:dyDescent="0.25">
      <c r="A43" s="73" t="s">
        <v>99</v>
      </c>
      <c r="B43" s="55">
        <f ca="1">IFERROR(IF($A43&lt;&gt;"",
SUM(INDIRECT("H"&amp;INDEX(Les_Réf_Projets,MATCH(COUNTA($A$13:$A43)-1,Les_Projets,0),2)&amp;":H"&amp;INDEX(Les_Réf_Projets,MATCH(COUNTA($A$13:$A43)-1,Les_Projets,0)+1,2)))/(INDEX(Les_Réf_Projets,MATCH(COUNTA($A$13:$A43)-1,Les_Projets,0)+1,2)-INDEX(Les_Réf_Projets,MATCH(COUNTA($A$13:$A43)-1,Les_Projets,0),2)+1),
""),
"")</f>
        <v>10</v>
      </c>
      <c r="C43" s="56"/>
      <c r="D43" s="54"/>
      <c r="E43" s="50"/>
      <c r="F43" s="51"/>
      <c r="G43" s="50"/>
      <c r="H43" s="52"/>
      <c r="I43" s="53"/>
      <c r="J43" s="53"/>
      <c r="K43" s="53"/>
      <c r="L43" s="1"/>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3"/>
      <c r="BN43" s="47"/>
      <c r="BO43" s="48">
        <f t="shared" ca="1" si="6"/>
        <v>8</v>
      </c>
      <c r="BP43" s="65" t="str">
        <f t="shared" ca="1" si="7"/>
        <v/>
      </c>
      <c r="BQ43" s="48" t="e">
        <f t="array" aca="1" ref="BQ43" ca="1">IF(MOD(ROW(),2)=0,SMALL(IF(INDIRECT("$A$14"):$A$994="",999,ROW(INDIRECT("$A$14"):$A$994)),BP43)+1,SMALL(IF(OFFSET($C$1,BU43,,999,)&lt;&gt;"",999,ROW(OFFSET($C$1,BU43,,999,))),1)-1)</f>
        <v>#NUM!</v>
      </c>
      <c r="BR43" s="48" t="b">
        <v>0</v>
      </c>
      <c r="BS43" s="48" t="b">
        <v>0</v>
      </c>
      <c r="BT43" s="48" t="b">
        <f t="shared" ca="1" si="10"/>
        <v>0</v>
      </c>
      <c r="BU43" s="48" t="e">
        <f t="shared" ca="1" si="8"/>
        <v>#NUM!</v>
      </c>
    </row>
    <row r="44" spans="1:73" ht="15" customHeight="1" x14ac:dyDescent="0.25">
      <c r="A44" s="54"/>
      <c r="B44" s="55" t="str">
        <f ca="1">IFERROR(IF($A44&lt;&gt;"",
SUM(INDIRECT("H"&amp;INDEX(Les_Réf_Projets,MATCH(COUNTA($A$13:$A44)-1,Les_Projets,0),2)&amp;":H"&amp;INDEX(Les_Réf_Projets,MATCH(COUNTA($A$13:$A44)-1,Les_Projets,0)+1,2)))/(INDEX(Les_Réf_Projets,MATCH(COUNTA($A$13:$A44)-1,Les_Projets,0)+1,2)-INDEX(Les_Réf_Projets,MATCH(COUNTA($A$13:$A44)-1,Les_Projets,0),2)+1),
""),
"")</f>
        <v/>
      </c>
      <c r="C44" s="74" t="s">
        <v>89</v>
      </c>
      <c r="D44" s="57" t="s">
        <v>62</v>
      </c>
      <c r="E44" s="50">
        <f>IF(K44,WORKDAY.INTL(DATE(2019,3,25)-1,1,""&amp;_CodeWE&amp;"",Fériés),DATE(2019,3,25))</f>
        <v>43549</v>
      </c>
      <c r="F44" s="51">
        <v>0</v>
      </c>
      <c r="G44" s="50">
        <f>IF(K44,WORKDAY.INTL(E44,+F44-1,""&amp;_CodeWE&amp;"",Fériés),E44+F44-1)</f>
        <v>43548</v>
      </c>
      <c r="H44" s="52">
        <v>10</v>
      </c>
      <c r="I44" s="53"/>
      <c r="J44" s="53" t="s">
        <v>53</v>
      </c>
      <c r="K44" s="53" t="b">
        <v>0</v>
      </c>
      <c r="L44" s="1"/>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3"/>
      <c r="BN44" s="47">
        <f>E44+((H44/100)*(G44-E44))</f>
        <v>43548.9</v>
      </c>
      <c r="BO44" s="48">
        <f t="shared" ca="1" si="6"/>
        <v>8</v>
      </c>
      <c r="BP44" s="65" t="e">
        <f t="shared" ca="1" si="7"/>
        <v>#NUM!</v>
      </c>
      <c r="BQ44" s="48" t="e">
        <f t="array" aca="1" ref="BQ44" ca="1">IF(MOD(ROW(),2)=0,SMALL(IF(INDIRECT("$A$14"):$A$994="",999,ROW(INDIRECT("$A$14"):$A$994)),BP44)+1,SMALL(IF(OFFSET($C$1,BU44,,999,)&lt;&gt;"",999,ROW(OFFSET($C$1,BU44,,999,))),1)-1)</f>
        <v>#NUM!</v>
      </c>
      <c r="BR44" s="48" t="b">
        <v>0</v>
      </c>
      <c r="BS44" s="48" t="b">
        <v>0</v>
      </c>
      <c r="BT44" s="48" t="b">
        <f t="shared" ca="1" si="10"/>
        <v>0</v>
      </c>
      <c r="BU44" s="48" t="e">
        <f t="shared" ca="1" si="8"/>
        <v>#NUM!</v>
      </c>
    </row>
    <row r="45" spans="1:73" ht="15" customHeight="1" x14ac:dyDescent="0.25">
      <c r="A45" s="54"/>
      <c r="B45" s="55" t="str">
        <f ca="1">IFERROR(IF($A45&lt;&gt;"",
SUM(INDIRECT("H"&amp;INDEX(Les_Réf_Projets,MATCH(COUNTA($A$13:$A45)-1,Les_Projets,0),2)&amp;":H"&amp;INDEX(Les_Réf_Projets,MATCH(COUNTA($A$13:$A45)-1,Les_Projets,0)+1,2)))/(INDEX(Les_Réf_Projets,MATCH(COUNTA($A$13:$A45)-1,Les_Projets,0)+1,2)-INDEX(Les_Réf_Projets,MATCH(COUNTA($A$13:$A45)-1,Les_Projets,0),2)+1),
""),
"")</f>
        <v/>
      </c>
      <c r="C45" s="74" t="s">
        <v>94</v>
      </c>
      <c r="D45" s="54"/>
      <c r="E45" s="50">
        <v>43578</v>
      </c>
      <c r="F45" s="51">
        <v>10</v>
      </c>
      <c r="G45" s="50">
        <v>43588</v>
      </c>
      <c r="H45" s="52">
        <v>10</v>
      </c>
      <c r="I45" s="53"/>
      <c r="J45" s="53"/>
      <c r="K45" s="53"/>
      <c r="L45" s="1"/>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3"/>
      <c r="BN45" s="47"/>
      <c r="BO45" s="48">
        <f t="shared" ca="1" si="6"/>
        <v>8</v>
      </c>
      <c r="BP45" s="65" t="str">
        <f t="shared" ca="1" si="7"/>
        <v/>
      </c>
      <c r="BQ45" s="48" t="e">
        <f t="array" aca="1" ref="BQ45" ca="1">IF(MOD(ROW(),2)=0,SMALL(IF(INDIRECT("$A$14"):$A$994="",999,ROW(INDIRECT("$A$14"):$A$994)),BP45)+1,SMALL(IF(OFFSET($C$1,BU45,,999,)&lt;&gt;"",999,ROW(OFFSET($C$1,BU45,,999,))),1)-1)</f>
        <v>#NUM!</v>
      </c>
      <c r="BR45" s="48" t="b">
        <v>0</v>
      </c>
      <c r="BS45" s="48" t="b">
        <v>0</v>
      </c>
      <c r="BT45" s="48" t="b">
        <f t="shared" ca="1" si="10"/>
        <v>0</v>
      </c>
      <c r="BU45" s="48" t="e">
        <f t="shared" ca="1" si="8"/>
        <v>#NUM!</v>
      </c>
    </row>
    <row r="46" spans="1:73" ht="15" customHeight="1" x14ac:dyDescent="0.25">
      <c r="A46" s="80" t="s">
        <v>100</v>
      </c>
      <c r="B46" s="55">
        <f ca="1">IFERROR(IF($A46&lt;&gt;"",
SUM(INDIRECT("H"&amp;INDEX(Les_Réf_Projets,MATCH(COUNTA($A$13:$A46)-1,Les_Projets,0),2)&amp;":H"&amp;INDEX(Les_Réf_Projets,MATCH(COUNTA($A$13:$A46)-1,Les_Projets,0)+1,2)))/(INDEX(Les_Réf_Projets,MATCH(COUNTA($A$13:$A46)-1,Les_Projets,0)+1,2)-INDEX(Les_Réf_Projets,MATCH(COUNTA($A$13:$A46)-1,Les_Projets,0),2)+1),
""),
"")</f>
        <v>0</v>
      </c>
      <c r="C46" s="56"/>
      <c r="D46" s="54"/>
      <c r="E46" s="50"/>
      <c r="F46" s="51"/>
      <c r="G46" s="50"/>
      <c r="H46" s="52"/>
      <c r="I46" s="53"/>
      <c r="J46" s="53"/>
      <c r="K46" s="53"/>
      <c r="L46" s="1"/>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3"/>
      <c r="BN46" s="47"/>
      <c r="BO46" s="48">
        <f t="shared" ca="1" si="6"/>
        <v>9</v>
      </c>
      <c r="BP46" s="65" t="e">
        <f t="shared" ca="1" si="7"/>
        <v>#NUM!</v>
      </c>
      <c r="BQ46" s="48" t="e">
        <f t="array" aca="1" ref="BQ46" ca="1">IF(MOD(ROW(),2)=0,SMALL(IF(INDIRECT("$A$14"):$A$994="",999,ROW(INDIRECT("$A$14"):$A$994)),BP46)+1,SMALL(IF(OFFSET($C$1,BU46,,999,)&lt;&gt;"",999,ROW(OFFSET($C$1,BU46,,999,))),1)-1)</f>
        <v>#NUM!</v>
      </c>
      <c r="BR46" s="48" t="b">
        <v>0</v>
      </c>
      <c r="BS46" s="48" t="b">
        <v>0</v>
      </c>
      <c r="BT46" s="48" t="b">
        <f t="shared" ca="1" si="10"/>
        <v>0</v>
      </c>
      <c r="BU46" s="48" t="e">
        <f t="shared" ca="1" si="8"/>
        <v>#NUM!</v>
      </c>
    </row>
    <row r="47" spans="1:73" ht="15" customHeight="1" x14ac:dyDescent="0.25">
      <c r="A47" s="54"/>
      <c r="B47" s="55" t="str">
        <f ca="1">IFERROR(IF($A47&lt;&gt;"",
SUM(INDIRECT("H"&amp;INDEX(Les_Réf_Projets,MATCH(COUNTA($A$13:$A47)-1,Les_Projets,0),2)&amp;":H"&amp;INDEX(Les_Réf_Projets,MATCH(COUNTA($A$13:$A47)-1,Les_Projets,0)+1,2)))/(INDEX(Les_Réf_Projets,MATCH(COUNTA($A$13:$A47)-1,Les_Projets,0)+1,2)-INDEX(Les_Réf_Projets,MATCH(COUNTA($A$13:$A47)-1,Les_Projets,0),2)+1),
""),
"")</f>
        <v/>
      </c>
      <c r="C47" s="81" t="s">
        <v>89</v>
      </c>
      <c r="D47" s="54" t="s">
        <v>62</v>
      </c>
      <c r="E47" s="50">
        <v>43549</v>
      </c>
      <c r="F47" s="51"/>
      <c r="G47" s="50">
        <v>43763</v>
      </c>
      <c r="H47" s="52"/>
      <c r="I47" s="53"/>
      <c r="J47" s="53"/>
      <c r="K47" s="53"/>
      <c r="L47" s="1"/>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3"/>
      <c r="BN47" s="47"/>
      <c r="BO47" s="48">
        <f t="shared" ca="1" si="6"/>
        <v>9</v>
      </c>
      <c r="BP47" s="65" t="str">
        <f t="shared" ca="1" si="7"/>
        <v/>
      </c>
      <c r="BQ47" s="48" t="e">
        <f t="array" aca="1" ref="BQ47" ca="1">IF(MOD(ROW(),2)=0,SMALL(IF(INDIRECT("$A$14"):$A$994="",999,ROW(INDIRECT("$A$14"):$A$994)),BP47)+1,SMALL(IF(OFFSET($C$1,BU47,,999,)&lt;&gt;"",999,ROW(OFFSET($C$1,BU47,,999,))),1)-1)</f>
        <v>#NUM!</v>
      </c>
      <c r="BR47" s="48" t="b">
        <v>0</v>
      </c>
      <c r="BS47" s="48" t="b">
        <v>0</v>
      </c>
      <c r="BT47" s="48" t="b">
        <f t="shared" ca="1" si="10"/>
        <v>0</v>
      </c>
      <c r="BU47" s="48" t="e">
        <f t="shared" ca="1" si="8"/>
        <v>#NUM!</v>
      </c>
    </row>
    <row r="48" spans="1:73" ht="15" customHeight="1" x14ac:dyDescent="0.25">
      <c r="A48" s="54"/>
      <c r="B48" s="55" t="str">
        <f ca="1">IFERROR(IF($A48&lt;&gt;"",
SUM(INDIRECT("H"&amp;INDEX(Les_Réf_Projets,MATCH(COUNTA($A$13:$A48)-1,Les_Projets,0),2)&amp;":H"&amp;INDEX(Les_Réf_Projets,MATCH(COUNTA($A$13:$A48)-1,Les_Projets,0)+1,2)))/(INDEX(Les_Réf_Projets,MATCH(COUNTA($A$13:$A48)-1,Les_Projets,0)+1,2)-INDEX(Les_Réf_Projets,MATCH(COUNTA($A$13:$A48)-1,Les_Projets,0),2)+1),
""),
"")</f>
        <v/>
      </c>
      <c r="C48" s="81" t="s">
        <v>89</v>
      </c>
      <c r="D48" s="54" t="s">
        <v>60</v>
      </c>
      <c r="E48" s="50">
        <v>43549</v>
      </c>
      <c r="F48" s="51"/>
      <c r="G48" s="50">
        <v>43763</v>
      </c>
      <c r="H48" s="52"/>
      <c r="I48" s="53"/>
      <c r="J48" s="53"/>
      <c r="K48" s="53"/>
      <c r="L48" s="1"/>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3"/>
      <c r="BN48" s="47"/>
      <c r="BO48" s="48">
        <f t="shared" ca="1" si="6"/>
        <v>9</v>
      </c>
      <c r="BP48" s="65" t="e">
        <f t="shared" ca="1" si="7"/>
        <v>#NUM!</v>
      </c>
      <c r="BQ48" s="48" t="e">
        <f t="array" aca="1" ref="BQ48" ca="1">IF(MOD(ROW(),2)=0,SMALL(IF(INDIRECT("$A$14"):$A$994="",999,ROW(INDIRECT("$A$14"):$A$994)),BP48)+1,SMALL(IF(OFFSET($C$1,BU48,,999,)&lt;&gt;"",999,ROW(OFFSET($C$1,BU48,,999,))),1)-1)</f>
        <v>#NUM!</v>
      </c>
      <c r="BR48" s="48" t="b">
        <v>0</v>
      </c>
      <c r="BS48" s="48" t="b">
        <v>0</v>
      </c>
      <c r="BT48" s="48" t="b">
        <f t="shared" ca="1" si="10"/>
        <v>0</v>
      </c>
      <c r="BU48" s="48" t="e">
        <f t="shared" ca="1" si="8"/>
        <v>#NUM!</v>
      </c>
    </row>
    <row r="49" spans="1:73" ht="15" customHeight="1" x14ac:dyDescent="0.25">
      <c r="A49" s="80" t="s">
        <v>101</v>
      </c>
      <c r="B49" s="55">
        <f ca="1">IFERROR(IF($A49&lt;&gt;"",
SUM(INDIRECT("H"&amp;INDEX(Les_Réf_Projets,MATCH(COUNTA($A$13:$A49)-1,Les_Projets,0),2)&amp;":H"&amp;INDEX(Les_Réf_Projets,MATCH(COUNTA($A$13:$A49)-1,Les_Projets,0)+1,2)))/(INDEX(Les_Réf_Projets,MATCH(COUNTA($A$13:$A49)-1,Les_Projets,0)+1,2)-INDEX(Les_Réf_Projets,MATCH(COUNTA($A$13:$A49)-1,Les_Projets,0),2)+1),
""),
"")</f>
        <v>0</v>
      </c>
      <c r="C49" s="56"/>
      <c r="D49" s="54"/>
      <c r="E49" s="50"/>
      <c r="F49" s="51"/>
      <c r="G49" s="50"/>
      <c r="H49" s="52"/>
      <c r="I49" s="53"/>
      <c r="J49" s="53"/>
      <c r="K49" s="53"/>
      <c r="L49" s="1"/>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3"/>
      <c r="BN49" s="47"/>
      <c r="BO49" s="48">
        <f t="shared" ca="1" si="6"/>
        <v>10</v>
      </c>
      <c r="BP49" s="65" t="str">
        <f t="shared" ref="BP49:BP66" ca="1" si="16">IF(MOD(ROW(),2)=0,IF(SMALL(BO$13:BO$66,COUNTIF(BO$13:BO$66,"&lt;"&amp;(ROW()-12)/2)+1)=MAX(INDIRECT("BP13:BP"&amp;ROW()-1)),"",SMALL(BO$13:BO$66,COUNTIF(BO$13:BO$66,"&lt;"&amp;(ROW()-12)/2)+1)),"")</f>
        <v/>
      </c>
      <c r="BQ49" s="48" t="e">
        <f t="array" aca="1" ref="BQ49" ca="1">IF(MOD(ROW(),2)=0,SMALL(IF(INDIRECT("$A$14"):$A$994="",999,ROW(INDIRECT("$A$14"):$A$994)),BP49)+1,SMALL(IF(OFFSET($C$1,BU49,,999,)&lt;&gt;"",999,ROW(OFFSET($C$1,BU49,,999,))),1)-1)</f>
        <v>#NUM!</v>
      </c>
      <c r="BR49" s="48" t="b">
        <v>0</v>
      </c>
      <c r="BS49" s="48" t="b">
        <v>0</v>
      </c>
      <c r="BT49" s="48" t="b">
        <f t="shared" ca="1" si="10"/>
        <v>0</v>
      </c>
      <c r="BU49" s="48" t="e">
        <f t="shared" ca="1" si="8"/>
        <v>#NUM!</v>
      </c>
    </row>
    <row r="50" spans="1:73" ht="15" customHeight="1" x14ac:dyDescent="0.25">
      <c r="A50" s="54"/>
      <c r="B50" s="55" t="str">
        <f ca="1">IFERROR(IF($A50&lt;&gt;"",
SUM(INDIRECT("H"&amp;INDEX(Les_Réf_Projets,MATCH(COUNTA($A$13:$A50)-1,Les_Projets,0),2)&amp;":H"&amp;INDEX(Les_Réf_Projets,MATCH(COUNTA($A$13:$A50)-1,Les_Projets,0)+1,2)))/(INDEX(Les_Réf_Projets,MATCH(COUNTA($A$13:$A50)-1,Les_Projets,0)+1,2)-INDEX(Les_Réf_Projets,MATCH(COUNTA($A$13:$A50)-1,Les_Projets,0),2)+1),
""),
"")</f>
        <v/>
      </c>
      <c r="C50" s="81" t="s">
        <v>89</v>
      </c>
      <c r="D50" s="54" t="s">
        <v>60</v>
      </c>
      <c r="E50" s="50">
        <v>43549</v>
      </c>
      <c r="F50" s="51">
        <v>25</v>
      </c>
      <c r="G50" s="50">
        <v>43575</v>
      </c>
      <c r="H50" s="52"/>
      <c r="I50" s="53"/>
      <c r="J50" s="53"/>
      <c r="K50" s="53"/>
      <c r="L50" s="1"/>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3"/>
      <c r="BN50" s="47"/>
      <c r="BO50" s="48">
        <f t="shared" ca="1" si="6"/>
        <v>10</v>
      </c>
      <c r="BP50" s="65" t="e">
        <f t="shared" ca="1" si="16"/>
        <v>#NUM!</v>
      </c>
      <c r="BQ50" s="48" t="e">
        <f t="array" aca="1" ref="BQ50" ca="1">IF(MOD(ROW(),2)=0,SMALL(IF(INDIRECT("$A$14"):$A$994="",999,ROW(INDIRECT("$A$14"):$A$994)),BP50)+1,SMALL(IF(OFFSET($C$1,BU50,,999,)&lt;&gt;"",999,ROW(OFFSET($C$1,BU50,,999,))),1)-1)</f>
        <v>#NUM!</v>
      </c>
      <c r="BR50" s="48" t="b">
        <v>0</v>
      </c>
      <c r="BS50" s="48" t="b">
        <v>0</v>
      </c>
      <c r="BT50" s="48" t="b">
        <f t="shared" ca="1" si="10"/>
        <v>0</v>
      </c>
      <c r="BU50" s="48" t="e">
        <f t="shared" ca="1" si="8"/>
        <v>#NUM!</v>
      </c>
    </row>
    <row r="51" spans="1:73" ht="15" customHeight="1" x14ac:dyDescent="0.25">
      <c r="A51" s="54"/>
      <c r="B51" s="55" t="str">
        <f ca="1">IFERROR(IF($A51&lt;&gt;"",
SUM(INDIRECT("H"&amp;INDEX(Les_Réf_Projets,MATCH(COUNTA($A$13:$A51)-1,Les_Projets,0),2)&amp;":H"&amp;INDEX(Les_Réf_Projets,MATCH(COUNTA($A$13:$A51)-1,Les_Projets,0)+1,2)))/(INDEX(Les_Réf_Projets,MATCH(COUNTA($A$13:$A51)-1,Les_Projets,0)+1,2)-INDEX(Les_Réf_Projets,MATCH(COUNTA($A$13:$A51)-1,Les_Projets,0),2)+1),
""),
"")</f>
        <v/>
      </c>
      <c r="C51" s="81" t="s">
        <v>102</v>
      </c>
      <c r="D51" s="54" t="s">
        <v>60</v>
      </c>
      <c r="E51" s="50">
        <v>43575</v>
      </c>
      <c r="F51" s="51">
        <v>5</v>
      </c>
      <c r="G51" s="50">
        <v>43580</v>
      </c>
      <c r="H51" s="52"/>
      <c r="I51" s="53"/>
      <c r="J51" s="53"/>
      <c r="K51" s="53"/>
      <c r="L51" s="1"/>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3"/>
      <c r="BN51" s="47"/>
      <c r="BO51" s="48">
        <f t="shared" ca="1" si="6"/>
        <v>10</v>
      </c>
      <c r="BP51" s="65" t="str">
        <f t="shared" ca="1" si="16"/>
        <v/>
      </c>
      <c r="BQ51" s="48" t="e">
        <f t="array" aca="1" ref="BQ51" ca="1">IF(MOD(ROW(),2)=0,SMALL(IF(INDIRECT("$A$14"):$A$994="",999,ROW(INDIRECT("$A$14"):$A$994)),BP51)+1,SMALL(IF(OFFSET($C$1,BU51,,999,)&lt;&gt;"",999,ROW(OFFSET($C$1,BU51,,999,))),1)-1)</f>
        <v>#NUM!</v>
      </c>
      <c r="BR51" s="48" t="b">
        <v>0</v>
      </c>
      <c r="BS51" s="48" t="b">
        <v>0</v>
      </c>
      <c r="BT51" s="48" t="b">
        <f t="shared" ca="1" si="10"/>
        <v>0</v>
      </c>
      <c r="BU51" s="48" t="e">
        <f t="shared" ca="1" si="8"/>
        <v>#NUM!</v>
      </c>
    </row>
    <row r="52" spans="1:73" ht="15" customHeight="1" x14ac:dyDescent="0.25">
      <c r="A52" s="54"/>
      <c r="B52" s="55" t="str">
        <f ca="1">IFERROR(IF($A52&lt;&gt;"",
SUM(INDIRECT("H"&amp;INDEX(Les_Réf_Projets,MATCH(COUNTA($A$13:$A52)-1,Les_Projets,0),2)&amp;":H"&amp;INDEX(Les_Réf_Projets,MATCH(COUNTA($A$13:$A52)-1,Les_Projets,0)+1,2)))/(INDEX(Les_Réf_Projets,MATCH(COUNTA($A$13:$A52)-1,Les_Projets,0)+1,2)-INDEX(Les_Réf_Projets,MATCH(COUNTA($A$13:$A52)-1,Les_Projets,0),2)+1),
""),
"")</f>
        <v/>
      </c>
      <c r="C52" s="56"/>
      <c r="D52" s="54"/>
      <c r="E52" s="50"/>
      <c r="F52" s="51"/>
      <c r="G52" s="50"/>
      <c r="H52" s="52"/>
      <c r="I52" s="53"/>
      <c r="J52" s="53"/>
      <c r="K52" s="53"/>
      <c r="L52" s="1"/>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3"/>
      <c r="BN52" s="47"/>
      <c r="BO52" s="48">
        <f t="shared" ca="1" si="6"/>
        <v>10</v>
      </c>
      <c r="BP52" s="65" t="e">
        <f t="shared" ca="1" si="16"/>
        <v>#NUM!</v>
      </c>
      <c r="BQ52" s="48" t="e">
        <f t="array" aca="1" ref="BQ52" ca="1">IF(MOD(ROW(),2)=0,SMALL(IF(INDIRECT("$A$14"):$A$994="",999,ROW(INDIRECT("$A$14"):$A$994)),BP52)+1,SMALL(IF(OFFSET($C$1,BU52,,999,)&lt;&gt;"",999,ROW(OFFSET($C$1,BU52,,999,))),1)-1)</f>
        <v>#NUM!</v>
      </c>
      <c r="BR52" s="48" t="b">
        <v>0</v>
      </c>
      <c r="BS52" s="48" t="b">
        <v>0</v>
      </c>
      <c r="BT52" s="48" t="b">
        <f t="shared" ca="1" si="10"/>
        <v>0</v>
      </c>
      <c r="BU52" s="48" t="e">
        <f t="shared" ca="1" si="8"/>
        <v>#NUM!</v>
      </c>
    </row>
    <row r="53" spans="1:73" ht="15" customHeight="1" x14ac:dyDescent="0.25">
      <c r="A53" s="54"/>
      <c r="B53" s="55" t="str">
        <f ca="1">IFERROR(IF($A53&lt;&gt;"",
SUM(INDIRECT("H"&amp;INDEX(Les_Réf_Projets,MATCH(COUNTA($A$13:$A53)-1,Les_Projets,0),2)&amp;":H"&amp;INDEX(Les_Réf_Projets,MATCH(COUNTA($A$13:$A53)-1,Les_Projets,0)+1,2)))/(INDEX(Les_Réf_Projets,MATCH(COUNTA($A$13:$A53)-1,Les_Projets,0)+1,2)-INDEX(Les_Réf_Projets,MATCH(COUNTA($A$13:$A53)-1,Les_Projets,0),2)+1),
""),
"")</f>
        <v/>
      </c>
      <c r="C53" s="56"/>
      <c r="D53" s="54"/>
      <c r="E53" s="50"/>
      <c r="F53" s="51"/>
      <c r="G53" s="50"/>
      <c r="H53" s="52"/>
      <c r="I53" s="53"/>
      <c r="J53" s="53"/>
      <c r="K53" s="53"/>
      <c r="L53" s="1"/>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3"/>
      <c r="BN53" s="47"/>
      <c r="BO53" s="48">
        <f t="shared" ca="1" si="6"/>
        <v>10</v>
      </c>
      <c r="BP53" s="65" t="str">
        <f t="shared" ca="1" si="16"/>
        <v/>
      </c>
      <c r="BQ53" s="48" t="e">
        <f t="array" aca="1" ref="BQ53" ca="1">IF(MOD(ROW(),2)=0,SMALL(IF(INDIRECT("$A$14"):$A$994="",999,ROW(INDIRECT("$A$14"):$A$994)),BP53)+1,SMALL(IF(OFFSET($C$1,BU53,,999,)&lt;&gt;"",999,ROW(OFFSET($C$1,BU53,,999,))),1)-1)</f>
        <v>#NUM!</v>
      </c>
      <c r="BR53" s="48" t="b">
        <v>0</v>
      </c>
      <c r="BS53" s="48" t="b">
        <v>0</v>
      </c>
      <c r="BT53" s="48" t="b">
        <f t="shared" ca="1" si="10"/>
        <v>0</v>
      </c>
      <c r="BU53" s="48" t="e">
        <f t="shared" ca="1" si="8"/>
        <v>#NUM!</v>
      </c>
    </row>
    <row r="54" spans="1:73" ht="15" customHeight="1" x14ac:dyDescent="0.25">
      <c r="A54" s="54"/>
      <c r="B54" s="55" t="str">
        <f ca="1">IFERROR(IF($A54&lt;&gt;"",
SUM(INDIRECT("H"&amp;INDEX(Les_Réf_Projets,MATCH(COUNTA($A$13:$A54)-1,Les_Projets,0),2)&amp;":H"&amp;INDEX(Les_Réf_Projets,MATCH(COUNTA($A$13:$A54)-1,Les_Projets,0)+1,2)))/(INDEX(Les_Réf_Projets,MATCH(COUNTA($A$13:$A54)-1,Les_Projets,0)+1,2)-INDEX(Les_Réf_Projets,MATCH(COUNTA($A$13:$A54)-1,Les_Projets,0),2)+1),
""),
"")</f>
        <v/>
      </c>
      <c r="C54" s="56"/>
      <c r="D54" s="54"/>
      <c r="E54" s="50"/>
      <c r="F54" s="51"/>
      <c r="G54" s="50"/>
      <c r="H54" s="52"/>
      <c r="I54" s="53"/>
      <c r="J54" s="53"/>
      <c r="K54" s="53"/>
      <c r="L54" s="1"/>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3"/>
      <c r="BN54" s="47"/>
      <c r="BO54" s="48">
        <f t="shared" ca="1" si="6"/>
        <v>10</v>
      </c>
      <c r="BP54" s="65" t="e">
        <f t="shared" ca="1" si="16"/>
        <v>#NUM!</v>
      </c>
      <c r="BQ54" s="48" t="e">
        <f t="array" aca="1" ref="BQ54" ca="1">IF(MOD(ROW(),2)=0,SMALL(IF(INDIRECT("$A$14"):$A$994="",999,ROW(INDIRECT("$A$14"):$A$994)),BP54)+1,SMALL(IF(OFFSET($C$1,BU54,,999,)&lt;&gt;"",999,ROW(OFFSET($C$1,BU54,,999,))),1)-1)</f>
        <v>#NUM!</v>
      </c>
      <c r="BR54" s="48" t="b">
        <v>0</v>
      </c>
      <c r="BS54" s="48" t="b">
        <v>0</v>
      </c>
      <c r="BT54" s="48" t="b">
        <f t="shared" ca="1" si="10"/>
        <v>0</v>
      </c>
      <c r="BU54" s="48" t="e">
        <f t="shared" ca="1" si="8"/>
        <v>#NUM!</v>
      </c>
    </row>
    <row r="55" spans="1:73" ht="15" customHeight="1" x14ac:dyDescent="0.25">
      <c r="A55" s="54"/>
      <c r="B55" s="55" t="str">
        <f ca="1">IFERROR(IF($A55&lt;&gt;"",
SUM(INDIRECT("H"&amp;INDEX(Les_Réf_Projets,MATCH(COUNTA($A$13:$A55)-1,Les_Projets,0),2)&amp;":H"&amp;INDEX(Les_Réf_Projets,MATCH(COUNTA($A$13:$A55)-1,Les_Projets,0)+1,2)))/(INDEX(Les_Réf_Projets,MATCH(COUNTA($A$13:$A55)-1,Les_Projets,0)+1,2)-INDEX(Les_Réf_Projets,MATCH(COUNTA($A$13:$A55)-1,Les_Projets,0),2)+1),
""),
"")</f>
        <v/>
      </c>
      <c r="C55" s="56"/>
      <c r="D55" s="54"/>
      <c r="E55" s="50"/>
      <c r="F55" s="51"/>
      <c r="G55" s="50"/>
      <c r="H55" s="52"/>
      <c r="I55" s="53"/>
      <c r="J55" s="53"/>
      <c r="K55" s="53"/>
      <c r="L55" s="1"/>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3"/>
      <c r="BN55" s="47"/>
      <c r="BO55" s="48">
        <f t="shared" ca="1" si="6"/>
        <v>10</v>
      </c>
      <c r="BP55" s="65" t="str">
        <f t="shared" ca="1" si="16"/>
        <v/>
      </c>
      <c r="BQ55" s="48" t="e">
        <f t="array" aca="1" ref="BQ55" ca="1">IF(MOD(ROW(),2)=0,SMALL(IF(INDIRECT("$A$14"):$A$994="",999,ROW(INDIRECT("$A$14"):$A$994)),BP55)+1,SMALL(IF(OFFSET($C$1,BU55,,999,)&lt;&gt;"",999,ROW(OFFSET($C$1,BU55,,999,))),1)-1)</f>
        <v>#NUM!</v>
      </c>
      <c r="BR55" s="48" t="b">
        <v>0</v>
      </c>
      <c r="BS55" s="48" t="b">
        <v>0</v>
      </c>
      <c r="BT55" s="48" t="b">
        <f t="shared" ca="1" si="10"/>
        <v>0</v>
      </c>
      <c r="BU55" s="48" t="e">
        <f t="shared" ca="1" si="8"/>
        <v>#NUM!</v>
      </c>
    </row>
    <row r="56" spans="1:73" ht="15" customHeight="1" x14ac:dyDescent="0.25">
      <c r="A56" s="54"/>
      <c r="B56" s="55" t="str">
        <f ca="1">IFERROR(IF($A56&lt;&gt;"",
SUM(INDIRECT("H"&amp;INDEX(Les_Réf_Projets,MATCH(COUNTA($A$13:$A56)-1,Les_Projets,0),2)&amp;":H"&amp;INDEX(Les_Réf_Projets,MATCH(COUNTA($A$13:$A56)-1,Les_Projets,0)+1,2)))/(INDEX(Les_Réf_Projets,MATCH(COUNTA($A$13:$A56)-1,Les_Projets,0)+1,2)-INDEX(Les_Réf_Projets,MATCH(COUNTA($A$13:$A56)-1,Les_Projets,0),2)+1),
""),
"")</f>
        <v/>
      </c>
      <c r="C56" s="56"/>
      <c r="D56" s="54"/>
      <c r="E56" s="50"/>
      <c r="F56" s="51"/>
      <c r="G56" s="50"/>
      <c r="H56" s="52"/>
      <c r="I56" s="53"/>
      <c r="J56" s="53"/>
      <c r="K56" s="53"/>
      <c r="L56" s="1"/>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3"/>
      <c r="BN56" s="47"/>
      <c r="BO56" s="48">
        <f t="shared" ca="1" si="6"/>
        <v>10</v>
      </c>
      <c r="BP56" s="65" t="e">
        <f t="shared" ca="1" si="16"/>
        <v>#NUM!</v>
      </c>
      <c r="BQ56" s="48" t="e">
        <f t="array" aca="1" ref="BQ56" ca="1">IF(MOD(ROW(),2)=0,SMALL(IF(INDIRECT("$A$14"):$A$994="",999,ROW(INDIRECT("$A$14"):$A$994)),BP56)+1,SMALL(IF(OFFSET($C$1,BU56,,999,)&lt;&gt;"",999,ROW(OFFSET($C$1,BU56,,999,))),1)-1)</f>
        <v>#NUM!</v>
      </c>
      <c r="BR56" s="48" t="b">
        <v>0</v>
      </c>
      <c r="BS56" s="48" t="b">
        <v>0</v>
      </c>
      <c r="BT56" s="48" t="b">
        <f t="shared" ca="1" si="10"/>
        <v>0</v>
      </c>
      <c r="BU56" s="48" t="e">
        <f t="shared" ca="1" si="8"/>
        <v>#NUM!</v>
      </c>
    </row>
    <row r="57" spans="1:73" ht="15" customHeight="1" x14ac:dyDescent="0.25">
      <c r="A57" s="54"/>
      <c r="B57" s="55" t="str">
        <f ca="1">IFERROR(IF($A57&lt;&gt;"",
SUM(INDIRECT("H"&amp;INDEX(Les_Réf_Projets,MATCH(COUNTA($A$13:$A57)-1,Les_Projets,0),2)&amp;":H"&amp;INDEX(Les_Réf_Projets,MATCH(COUNTA($A$13:$A57)-1,Les_Projets,0)+1,2)))/(INDEX(Les_Réf_Projets,MATCH(COUNTA($A$13:$A57)-1,Les_Projets,0)+1,2)-INDEX(Les_Réf_Projets,MATCH(COUNTA($A$13:$A57)-1,Les_Projets,0),2)+1),
""),
"")</f>
        <v/>
      </c>
      <c r="C57" s="56"/>
      <c r="D57" s="54"/>
      <c r="E57" s="50"/>
      <c r="F57" s="51"/>
      <c r="G57" s="50"/>
      <c r="H57" s="52"/>
      <c r="I57" s="53"/>
      <c r="J57" s="53"/>
      <c r="K57" s="53"/>
      <c r="L57" s="1"/>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3"/>
      <c r="BN57" s="47"/>
      <c r="BO57" s="48">
        <f t="shared" ca="1" si="6"/>
        <v>10</v>
      </c>
      <c r="BP57" s="65" t="str">
        <f t="shared" ca="1" si="16"/>
        <v/>
      </c>
      <c r="BQ57" s="48" t="e">
        <f t="array" aca="1" ref="BQ57" ca="1">IF(MOD(ROW(),2)=0,SMALL(IF(INDIRECT("$A$14"):$A$994="",999,ROW(INDIRECT("$A$14"):$A$994)),BP57)+1,SMALL(IF(OFFSET($C$1,BU57,,999,)&lt;&gt;"",999,ROW(OFFSET($C$1,BU57,,999,))),1)-1)</f>
        <v>#NUM!</v>
      </c>
      <c r="BR57" s="48" t="b">
        <v>0</v>
      </c>
      <c r="BS57" s="48" t="b">
        <v>0</v>
      </c>
      <c r="BT57" s="48" t="b">
        <f t="shared" ca="1" si="10"/>
        <v>0</v>
      </c>
      <c r="BU57" s="48" t="e">
        <f t="shared" ca="1" si="8"/>
        <v>#NUM!</v>
      </c>
    </row>
    <row r="58" spans="1:73" ht="15" customHeight="1" x14ac:dyDescent="0.25">
      <c r="A58" s="54"/>
      <c r="B58" s="55" t="str">
        <f ca="1">IFERROR(IF($A58&lt;&gt;"",
SUM(INDIRECT("H"&amp;INDEX(Les_Réf_Projets,MATCH(COUNTA($A$13:$A58)-1,Les_Projets,0),2)&amp;":H"&amp;INDEX(Les_Réf_Projets,MATCH(COUNTA($A$13:$A58)-1,Les_Projets,0)+1,2)))/(INDEX(Les_Réf_Projets,MATCH(COUNTA($A$13:$A58)-1,Les_Projets,0)+1,2)-INDEX(Les_Réf_Projets,MATCH(COUNTA($A$13:$A58)-1,Les_Projets,0),2)+1),
""),
"")</f>
        <v/>
      </c>
      <c r="C58" s="56"/>
      <c r="D58" s="54"/>
      <c r="E58" s="50"/>
      <c r="F58" s="51"/>
      <c r="G58" s="50"/>
      <c r="H58" s="52"/>
      <c r="I58" s="53"/>
      <c r="J58" s="53"/>
      <c r="K58" s="53"/>
      <c r="L58" s="1"/>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3"/>
      <c r="BN58" s="47"/>
      <c r="BO58" s="48">
        <f t="shared" ca="1" si="6"/>
        <v>10</v>
      </c>
      <c r="BP58" s="65" t="e">
        <f t="shared" ca="1" si="16"/>
        <v>#NUM!</v>
      </c>
      <c r="BQ58" s="48" t="e">
        <f t="array" aca="1" ref="BQ58" ca="1">IF(MOD(ROW(),2)=0,SMALL(IF(INDIRECT("$A$14"):$A$994="",999,ROW(INDIRECT("$A$14"):$A$994)),BP58)+1,SMALL(IF(OFFSET($C$1,BU58,,999,)&lt;&gt;"",999,ROW(OFFSET($C$1,BU58,,999,))),1)-1)</f>
        <v>#NUM!</v>
      </c>
      <c r="BR58" s="48" t="b">
        <v>0</v>
      </c>
      <c r="BS58" s="48" t="b">
        <v>0</v>
      </c>
      <c r="BT58" s="48" t="b">
        <f t="shared" ca="1" si="10"/>
        <v>0</v>
      </c>
      <c r="BU58" s="48" t="e">
        <f t="shared" ca="1" si="8"/>
        <v>#NUM!</v>
      </c>
    </row>
    <row r="59" spans="1:73" ht="15" customHeight="1" x14ac:dyDescent="0.25">
      <c r="A59" s="54"/>
      <c r="B59" s="55" t="str">
        <f ca="1">IFERROR(IF($A59&lt;&gt;"",
SUM(INDIRECT("H"&amp;INDEX(Les_Réf_Projets,MATCH(COUNTA($A$13:$A59)-1,Les_Projets,0),2)&amp;":H"&amp;INDEX(Les_Réf_Projets,MATCH(COUNTA($A$13:$A59)-1,Les_Projets,0)+1,2)))/(INDEX(Les_Réf_Projets,MATCH(COUNTA($A$13:$A59)-1,Les_Projets,0)+1,2)-INDEX(Les_Réf_Projets,MATCH(COUNTA($A$13:$A59)-1,Les_Projets,0),2)+1),
""),
"")</f>
        <v/>
      </c>
      <c r="C59" s="56"/>
      <c r="D59" s="54"/>
      <c r="E59" s="50"/>
      <c r="F59" s="51"/>
      <c r="G59" s="50"/>
      <c r="H59" s="52"/>
      <c r="I59" s="53"/>
      <c r="J59" s="53"/>
      <c r="K59" s="53"/>
      <c r="L59" s="1"/>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3"/>
      <c r="BN59" s="47"/>
      <c r="BO59" s="48">
        <f t="shared" ca="1" si="6"/>
        <v>10</v>
      </c>
      <c r="BP59" s="65" t="str">
        <f t="shared" ca="1" si="16"/>
        <v/>
      </c>
      <c r="BQ59" s="48" t="e">
        <f t="array" aca="1" ref="BQ59" ca="1">IF(MOD(ROW(),2)=0,SMALL(IF(INDIRECT("$A$14"):$A$994="",999,ROW(INDIRECT("$A$14"):$A$994)),BP59)+1,SMALL(IF(OFFSET($C$1,BU59,,999,)&lt;&gt;"",999,ROW(OFFSET($C$1,BU59,,999,))),1)-1)</f>
        <v>#NUM!</v>
      </c>
      <c r="BR59" s="48" t="b">
        <v>0</v>
      </c>
      <c r="BS59" s="48" t="b">
        <v>0</v>
      </c>
      <c r="BT59" s="48" t="b">
        <f t="shared" ca="1" si="10"/>
        <v>0</v>
      </c>
      <c r="BU59" s="48" t="e">
        <f t="shared" ca="1" si="8"/>
        <v>#NUM!</v>
      </c>
    </row>
    <row r="60" spans="1:73" ht="15" customHeight="1" x14ac:dyDescent="0.25">
      <c r="A60" s="54"/>
      <c r="B60" s="55" t="str">
        <f ca="1">IFERROR(IF($A60&lt;&gt;"",
SUM(INDIRECT("H"&amp;INDEX(Les_Réf_Projets,MATCH(COUNTA($A$13:$A60)-1,Les_Projets,0),2)&amp;":H"&amp;INDEX(Les_Réf_Projets,MATCH(COUNTA($A$13:$A60)-1,Les_Projets,0)+1,2)))/(INDEX(Les_Réf_Projets,MATCH(COUNTA($A$13:$A60)-1,Les_Projets,0)+1,2)-INDEX(Les_Réf_Projets,MATCH(COUNTA($A$13:$A60)-1,Les_Projets,0),2)+1),
""),
"")</f>
        <v/>
      </c>
      <c r="C60" s="56"/>
      <c r="D60" s="54"/>
      <c r="E60" s="50"/>
      <c r="F60" s="51"/>
      <c r="G60" s="50"/>
      <c r="H60" s="52"/>
      <c r="I60" s="53"/>
      <c r="J60" s="53"/>
      <c r="K60" s="53"/>
      <c r="L60" s="1"/>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3"/>
      <c r="BN60" s="47"/>
      <c r="BO60" s="48">
        <f t="shared" ca="1" si="6"/>
        <v>10</v>
      </c>
      <c r="BP60" s="65" t="e">
        <f t="shared" ca="1" si="16"/>
        <v>#NUM!</v>
      </c>
      <c r="BQ60" s="48" t="e">
        <f t="array" aca="1" ref="BQ60" ca="1">IF(MOD(ROW(),2)=0,SMALL(IF(INDIRECT("$A$14"):$A$994="",999,ROW(INDIRECT("$A$14"):$A$994)),BP60)+1,SMALL(IF(OFFSET($C$1,BU60,,999,)&lt;&gt;"",999,ROW(OFFSET($C$1,BU60,,999,))),1)-1)</f>
        <v>#NUM!</v>
      </c>
      <c r="BR60" s="48" t="b">
        <v>0</v>
      </c>
      <c r="BS60" s="48" t="b">
        <v>0</v>
      </c>
      <c r="BT60" s="48" t="b">
        <f t="shared" ca="1" si="10"/>
        <v>0</v>
      </c>
      <c r="BU60" s="48" t="e">
        <f t="shared" ca="1" si="8"/>
        <v>#NUM!</v>
      </c>
    </row>
    <row r="61" spans="1:73" ht="15" customHeight="1" x14ac:dyDescent="0.25">
      <c r="A61" s="54"/>
      <c r="B61" s="55" t="str">
        <f ca="1">IFERROR(IF($A61&lt;&gt;"",
SUM(INDIRECT("H"&amp;INDEX(Les_Réf_Projets,MATCH(COUNTA($A$13:$A61)-1,Les_Projets,0),2)&amp;":H"&amp;INDEX(Les_Réf_Projets,MATCH(COUNTA($A$13:$A61)-1,Les_Projets,0)+1,2)))/(INDEX(Les_Réf_Projets,MATCH(COUNTA($A$13:$A61)-1,Les_Projets,0)+1,2)-INDEX(Les_Réf_Projets,MATCH(COUNTA($A$13:$A61)-1,Les_Projets,0),2)+1),
""),
"")</f>
        <v/>
      </c>
      <c r="C61" s="56"/>
      <c r="D61" s="54"/>
      <c r="E61" s="50"/>
      <c r="F61" s="51"/>
      <c r="G61" s="50"/>
      <c r="H61" s="52"/>
      <c r="I61" s="53"/>
      <c r="J61" s="53"/>
      <c r="K61" s="53"/>
      <c r="L61" s="1"/>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3"/>
      <c r="BN61" s="47"/>
      <c r="BO61" s="48">
        <f t="shared" ca="1" si="6"/>
        <v>10</v>
      </c>
      <c r="BP61" s="65" t="str">
        <f t="shared" ca="1" si="16"/>
        <v/>
      </c>
      <c r="BQ61" s="48" t="e">
        <f t="array" aca="1" ref="BQ61" ca="1">IF(MOD(ROW(),2)=0,SMALL(IF(INDIRECT("$A$14"):$A$994="",999,ROW(INDIRECT("$A$14"):$A$994)),BP61)+1,SMALL(IF(OFFSET($C$1,BU61,,999,)&lt;&gt;"",999,ROW(OFFSET($C$1,BU61,,999,))),1)-1)</f>
        <v>#NUM!</v>
      </c>
      <c r="BR61" s="48" t="b">
        <v>0</v>
      </c>
      <c r="BS61" s="48" t="b">
        <v>0</v>
      </c>
      <c r="BT61" s="48" t="b">
        <f t="shared" ca="1" si="10"/>
        <v>0</v>
      </c>
      <c r="BU61" s="48" t="e">
        <f t="shared" ca="1" si="8"/>
        <v>#NUM!</v>
      </c>
    </row>
    <row r="62" spans="1:73" ht="15" customHeight="1" x14ac:dyDescent="0.25">
      <c r="A62" s="54"/>
      <c r="B62" s="55" t="str">
        <f ca="1">IFERROR(IF($A62&lt;&gt;"",
SUM(INDIRECT("H"&amp;INDEX(Les_Réf_Projets,MATCH(COUNTA($A$13:$A62)-1,Les_Projets,0),2)&amp;":H"&amp;INDEX(Les_Réf_Projets,MATCH(COUNTA($A$13:$A62)-1,Les_Projets,0)+1,2)))/(INDEX(Les_Réf_Projets,MATCH(COUNTA($A$13:$A62)-1,Les_Projets,0)+1,2)-INDEX(Les_Réf_Projets,MATCH(COUNTA($A$13:$A62)-1,Les_Projets,0),2)+1),
""),
"")</f>
        <v/>
      </c>
      <c r="C62" s="56"/>
      <c r="D62" s="54"/>
      <c r="E62" s="50"/>
      <c r="F62" s="51"/>
      <c r="G62" s="50"/>
      <c r="H62" s="52"/>
      <c r="I62" s="53"/>
      <c r="J62" s="53"/>
      <c r="K62" s="53"/>
      <c r="L62" s="1"/>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3"/>
      <c r="BN62" s="47"/>
      <c r="BO62" s="48">
        <f t="shared" ca="1" si="6"/>
        <v>10</v>
      </c>
      <c r="BP62" s="65" t="e">
        <f t="shared" ca="1" si="16"/>
        <v>#NUM!</v>
      </c>
      <c r="BQ62" s="48" t="e">
        <f t="array" aca="1" ref="BQ62" ca="1">IF(MOD(ROW(),2)=0,SMALL(IF(INDIRECT("$A$14"):$A$994="",999,ROW(INDIRECT("$A$14"):$A$994)),BP62)+1,SMALL(IF(OFFSET($C$1,BU62,,999,)&lt;&gt;"",999,ROW(OFFSET($C$1,BU62,,999,))),1)-1)</f>
        <v>#NUM!</v>
      </c>
      <c r="BR62" s="48" t="b">
        <v>0</v>
      </c>
      <c r="BS62" s="48" t="b">
        <v>0</v>
      </c>
      <c r="BT62" s="48" t="b">
        <f t="shared" ca="1" si="10"/>
        <v>0</v>
      </c>
      <c r="BU62" s="48" t="e">
        <f t="shared" ca="1" si="8"/>
        <v>#NUM!</v>
      </c>
    </row>
    <row r="63" spans="1:73" ht="15" customHeight="1" x14ac:dyDescent="0.25">
      <c r="A63" s="54"/>
      <c r="B63" s="55" t="str">
        <f ca="1">IFERROR(IF($A63&lt;&gt;"",
SUM(INDIRECT("H"&amp;INDEX(Les_Réf_Projets,MATCH(COUNTA($A$13:$A63)-1,Les_Projets,0),2)&amp;":H"&amp;INDEX(Les_Réf_Projets,MATCH(COUNTA($A$13:$A63)-1,Les_Projets,0)+1,2)))/(INDEX(Les_Réf_Projets,MATCH(COUNTA($A$13:$A63)-1,Les_Projets,0)+1,2)-INDEX(Les_Réf_Projets,MATCH(COUNTA($A$13:$A63)-1,Les_Projets,0),2)+1),
""),
"")</f>
        <v/>
      </c>
      <c r="C63" s="56"/>
      <c r="D63" s="54"/>
      <c r="E63" s="50"/>
      <c r="F63" s="51"/>
      <c r="G63" s="50"/>
      <c r="H63" s="52"/>
      <c r="I63" s="53"/>
      <c r="J63" s="53"/>
      <c r="K63" s="53"/>
      <c r="L63" s="1"/>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3"/>
      <c r="BN63" s="47"/>
      <c r="BO63" s="48">
        <f t="shared" ca="1" si="6"/>
        <v>10</v>
      </c>
      <c r="BP63" s="65" t="str">
        <f t="shared" ca="1" si="16"/>
        <v/>
      </c>
      <c r="BQ63" s="48" t="e">
        <f t="array" aca="1" ref="BQ63" ca="1">IF(MOD(ROW(),2)=0,SMALL(IF(INDIRECT("$A$14"):$A$994="",999,ROW(INDIRECT("$A$14"):$A$994)),BP63)+1,SMALL(IF(OFFSET($C$1,BU63,,999,)&lt;&gt;"",999,ROW(OFFSET($C$1,BU63,,999,))),1)-1)</f>
        <v>#NUM!</v>
      </c>
      <c r="BR63" s="48" t="b">
        <v>0</v>
      </c>
      <c r="BS63" s="48" t="b">
        <v>0</v>
      </c>
      <c r="BT63" s="48" t="b">
        <f t="shared" ca="1" si="10"/>
        <v>0</v>
      </c>
      <c r="BU63" s="48" t="e">
        <f t="shared" ca="1" si="8"/>
        <v>#NUM!</v>
      </c>
    </row>
    <row r="64" spans="1:73" ht="15" customHeight="1" x14ac:dyDescent="0.25">
      <c r="A64" s="54"/>
      <c r="B64" s="55" t="str">
        <f ca="1">IFERROR(IF($A64&lt;&gt;"",
SUM(INDIRECT("H"&amp;INDEX(Les_Réf_Projets,MATCH(COUNTA($A$13:$A64)-1,Les_Projets,0),2)&amp;":H"&amp;INDEX(Les_Réf_Projets,MATCH(COUNTA($A$13:$A64)-1,Les_Projets,0)+1,2)))/(INDEX(Les_Réf_Projets,MATCH(COUNTA($A$13:$A64)-1,Les_Projets,0)+1,2)-INDEX(Les_Réf_Projets,MATCH(COUNTA($A$13:$A64)-1,Les_Projets,0),2)+1),
""),
"")</f>
        <v/>
      </c>
      <c r="C64" s="56"/>
      <c r="D64" s="54"/>
      <c r="E64" s="50"/>
      <c r="F64" s="51"/>
      <c r="G64" s="50"/>
      <c r="H64" s="52"/>
      <c r="I64" s="53"/>
      <c r="J64" s="53"/>
      <c r="K64" s="53"/>
      <c r="L64" s="1"/>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3"/>
      <c r="BN64" s="47"/>
      <c r="BO64" s="48">
        <f t="shared" ca="1" si="6"/>
        <v>10</v>
      </c>
      <c r="BP64" s="65" t="e">
        <f t="shared" ca="1" si="16"/>
        <v>#NUM!</v>
      </c>
      <c r="BQ64" s="48" t="e">
        <f t="array" aca="1" ref="BQ64" ca="1">IF(MOD(ROW(),2)=0,SMALL(IF(INDIRECT("$A$14"):$A$994="",999,ROW(INDIRECT("$A$14"):$A$994)),BP64)+1,SMALL(IF(OFFSET($C$1,BU64,,999,)&lt;&gt;"",999,ROW(OFFSET($C$1,BU64,,999,))),1)-1)</f>
        <v>#NUM!</v>
      </c>
      <c r="BR64" s="48" t="b">
        <v>0</v>
      </c>
      <c r="BS64" s="48" t="b">
        <v>0</v>
      </c>
      <c r="BT64" s="48" t="b">
        <f t="shared" ca="1" si="10"/>
        <v>0</v>
      </c>
      <c r="BU64" s="48" t="e">
        <f t="shared" ca="1" si="8"/>
        <v>#NUM!</v>
      </c>
    </row>
    <row r="65" spans="1:73" ht="15" customHeight="1" x14ac:dyDescent="0.25">
      <c r="A65" s="54"/>
      <c r="B65" s="55" t="str">
        <f ca="1">IFERROR(IF($A65&lt;&gt;"",
SUM(INDIRECT("H"&amp;INDEX(Les_Réf_Projets,MATCH(COUNTA($A$13:$A65)-1,Les_Projets,0),2)&amp;":H"&amp;INDEX(Les_Réf_Projets,MATCH(COUNTA($A$13:$A65)-1,Les_Projets,0)+1,2)))/(INDEX(Les_Réf_Projets,MATCH(COUNTA($A$13:$A65)-1,Les_Projets,0)+1,2)-INDEX(Les_Réf_Projets,MATCH(COUNTA($A$13:$A65)-1,Les_Projets,0),2)+1),
""),
"")</f>
        <v/>
      </c>
      <c r="C65" s="56"/>
      <c r="D65" s="54"/>
      <c r="E65" s="50"/>
      <c r="F65" s="51"/>
      <c r="G65" s="50"/>
      <c r="H65" s="52"/>
      <c r="I65" s="53"/>
      <c r="J65" s="53"/>
      <c r="K65" s="53"/>
      <c r="L65" s="1"/>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3"/>
      <c r="BN65" s="47"/>
      <c r="BO65" s="48">
        <f t="shared" ca="1" si="6"/>
        <v>10</v>
      </c>
      <c r="BP65" s="65" t="str">
        <f t="shared" ca="1" si="16"/>
        <v/>
      </c>
      <c r="BQ65" s="48" t="e">
        <f t="array" aca="1" ref="BQ65" ca="1">IF(MOD(ROW(),2)=0,SMALL(IF(INDIRECT("$A$14"):$A$994="",999,ROW(INDIRECT("$A$14"):$A$994)),BP65)+1,SMALL(IF(OFFSET($C$1,BU65,,999,)&lt;&gt;"",999,ROW(OFFSET($C$1,BU65,,999,))),1)-1)</f>
        <v>#NUM!</v>
      </c>
      <c r="BR65" s="48" t="b">
        <v>0</v>
      </c>
      <c r="BS65" s="48" t="b">
        <v>0</v>
      </c>
      <c r="BT65" s="48" t="b">
        <f t="shared" ca="1" si="10"/>
        <v>0</v>
      </c>
      <c r="BU65" s="48" t="e">
        <f t="shared" ca="1" si="8"/>
        <v>#NUM!</v>
      </c>
    </row>
    <row r="66" spans="1:73" ht="15" customHeight="1" x14ac:dyDescent="0.25">
      <c r="A66" s="54"/>
      <c r="B66" s="55" t="str">
        <f ca="1">IFERROR(IF($A66&lt;&gt;"",
SUM(INDIRECT("H"&amp;INDEX(Les_Réf_Projets,MATCH(COUNTA($A$13:$A66)-1,Les_Projets,0),2)&amp;":H"&amp;INDEX(Les_Réf_Projets,MATCH(COUNTA($A$13:$A66)-1,Les_Projets,0)+1,2)))/(INDEX(Les_Réf_Projets,MATCH(COUNTA($A$13:$A66)-1,Les_Projets,0)+1,2)-INDEX(Les_Réf_Projets,MATCH(COUNTA($A$13:$A66)-1,Les_Projets,0),2)+1),
""),
"")</f>
        <v/>
      </c>
      <c r="C66" s="56"/>
      <c r="D66" s="54"/>
      <c r="E66" s="50"/>
      <c r="F66" s="51"/>
      <c r="G66" s="50"/>
      <c r="H66" s="52"/>
      <c r="I66" s="53"/>
      <c r="J66" s="53"/>
      <c r="K66" s="53"/>
      <c r="L66" s="1"/>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3"/>
      <c r="BN66" s="47"/>
      <c r="BO66" s="48">
        <f t="shared" ca="1" si="6"/>
        <v>10</v>
      </c>
      <c r="BP66" s="65" t="e">
        <f t="shared" ca="1" si="16"/>
        <v>#NUM!</v>
      </c>
      <c r="BQ66" s="48" t="e">
        <f t="array" aca="1" ref="BQ66" ca="1">IF(MOD(ROW(),2)=0,SMALL(IF(INDIRECT("$A$14"):$A$994="",999,ROW(INDIRECT("$A$14"):$A$994)),BP66)+1,SMALL(IF(OFFSET($C$1,BU66,,999,)&lt;&gt;"",999,ROW(OFFSET($C$1,BU66,,999,))),1)-1)</f>
        <v>#NUM!</v>
      </c>
      <c r="BR66" s="48" t="b">
        <v>0</v>
      </c>
      <c r="BS66" s="48" t="b">
        <v>0</v>
      </c>
      <c r="BT66" s="48" t="b">
        <f t="shared" ca="1" si="10"/>
        <v>0</v>
      </c>
      <c r="BU66" s="48" t="e">
        <f t="shared" ca="1" si="8"/>
        <v>#NUM!</v>
      </c>
    </row>
  </sheetData>
  <mergeCells count="168">
    <mergeCell ref="A2:K3"/>
    <mergeCell ref="A5:K5"/>
    <mergeCell ref="A6:K12"/>
    <mergeCell ref="BJ10:BJ11"/>
    <mergeCell ref="BK10:BK11"/>
    <mergeCell ref="BL10:BL11"/>
    <mergeCell ref="AV10:AV11"/>
    <mergeCell ref="AW10:AW11"/>
    <mergeCell ref="AX10:AX11"/>
    <mergeCell ref="AY10:AY11"/>
    <mergeCell ref="AZ10:AZ11"/>
    <mergeCell ref="AQ10:AQ11"/>
    <mergeCell ref="AR10:AR11"/>
    <mergeCell ref="AS10:AS11"/>
    <mergeCell ref="AT10:AT11"/>
    <mergeCell ref="AU10:AU11"/>
    <mergeCell ref="AL10:AL11"/>
    <mergeCell ref="AM10:AM11"/>
    <mergeCell ref="AN10:AN11"/>
    <mergeCell ref="AO10:AO11"/>
    <mergeCell ref="AP10:AP11"/>
    <mergeCell ref="AG10:AG11"/>
    <mergeCell ref="B4:C4"/>
    <mergeCell ref="AH10:AH11"/>
    <mergeCell ref="BM10:BM11"/>
    <mergeCell ref="BF10:BF11"/>
    <mergeCell ref="BG10:BG11"/>
    <mergeCell ref="BH10:BH11"/>
    <mergeCell ref="BA10:BA11"/>
    <mergeCell ref="BB10:BB11"/>
    <mergeCell ref="BC10:BC11"/>
    <mergeCell ref="BD10:BD11"/>
    <mergeCell ref="BE10:BE11"/>
    <mergeCell ref="BI10:BI11"/>
    <mergeCell ref="AI10:AI11"/>
    <mergeCell ref="AJ10:AJ11"/>
    <mergeCell ref="AK10:AK11"/>
    <mergeCell ref="AB10:AB11"/>
    <mergeCell ref="R6:R9"/>
    <mergeCell ref="S6:S9"/>
    <mergeCell ref="T6:T9"/>
    <mergeCell ref="U6:U9"/>
    <mergeCell ref="AC10:AC11"/>
    <mergeCell ref="AD10:AD11"/>
    <mergeCell ref="AE10:AE11"/>
    <mergeCell ref="AF10:AF11"/>
    <mergeCell ref="W10:W11"/>
    <mergeCell ref="X10:X11"/>
    <mergeCell ref="Y10:Y11"/>
    <mergeCell ref="Z10:Z11"/>
    <mergeCell ref="AA10:AA11"/>
    <mergeCell ref="R10:R11"/>
    <mergeCell ref="S10:S11"/>
    <mergeCell ref="T10:T11"/>
    <mergeCell ref="U10:U11"/>
    <mergeCell ref="V10:V11"/>
    <mergeCell ref="V6:V9"/>
    <mergeCell ref="W6:W9"/>
    <mergeCell ref="Q6:Q9"/>
    <mergeCell ref="L10:L11"/>
    <mergeCell ref="M10:M11"/>
    <mergeCell ref="N10:N11"/>
    <mergeCell ref="O10:O11"/>
    <mergeCell ref="P10:P11"/>
    <mergeCell ref="Q10:Q11"/>
    <mergeCell ref="L6:L9"/>
    <mergeCell ref="M6:M9"/>
    <mergeCell ref="N6:N9"/>
    <mergeCell ref="O6:O9"/>
    <mergeCell ref="P6:P9"/>
    <mergeCell ref="BG6:BG9"/>
    <mergeCell ref="AB4:AB5"/>
    <mergeCell ref="BB6:BB9"/>
    <mergeCell ref="BC6:BC9"/>
    <mergeCell ref="AO6:AO9"/>
    <mergeCell ref="AD6:AD9"/>
    <mergeCell ref="AE6:AE9"/>
    <mergeCell ref="AF6:AF9"/>
    <mergeCell ref="AI4:AI5"/>
    <mergeCell ref="AJ4:AJ5"/>
    <mergeCell ref="AK4:AK5"/>
    <mergeCell ref="AC4:AC5"/>
    <mergeCell ref="AD4:AD5"/>
    <mergeCell ref="AE4:AE5"/>
    <mergeCell ref="AF4:AF5"/>
    <mergeCell ref="AG4:AG5"/>
    <mergeCell ref="AH4:AH5"/>
    <mergeCell ref="BC4:BC5"/>
    <mergeCell ref="BA4:BA5"/>
    <mergeCell ref="BB4:BB5"/>
    <mergeCell ref="AM6:AM9"/>
    <mergeCell ref="AN6:AN9"/>
    <mergeCell ref="AG6:AG9"/>
    <mergeCell ref="AH6:AH9"/>
    <mergeCell ref="BM4:BM5"/>
    <mergeCell ref="BD4:BD5"/>
    <mergeCell ref="BI4:BI5"/>
    <mergeCell ref="BH6:BH9"/>
    <mergeCell ref="BA6:BA9"/>
    <mergeCell ref="AP6:AP9"/>
    <mergeCell ref="AQ6:AQ9"/>
    <mergeCell ref="AR6:AR9"/>
    <mergeCell ref="AS6:AS9"/>
    <mergeCell ref="AT6:AT9"/>
    <mergeCell ref="AU6:AU9"/>
    <mergeCell ref="AV6:AV9"/>
    <mergeCell ref="AW6:AW9"/>
    <mergeCell ref="AX6:AX9"/>
    <mergeCell ref="AY6:AY9"/>
    <mergeCell ref="AZ6:AZ9"/>
    <mergeCell ref="BD6:BD9"/>
    <mergeCell ref="BE4:BE5"/>
    <mergeCell ref="BI6:BI9"/>
    <mergeCell ref="BJ6:BJ9"/>
    <mergeCell ref="BK6:BK9"/>
    <mergeCell ref="BL6:BL9"/>
    <mergeCell ref="BE6:BE9"/>
    <mergeCell ref="BF6:BF9"/>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K6:AK9"/>
    <mergeCell ref="AL6:AL9"/>
    <mergeCell ref="X6:X9"/>
    <mergeCell ref="Y6:Y9"/>
    <mergeCell ref="Z6:Z9"/>
    <mergeCell ref="AI6:AI9"/>
    <mergeCell ref="AJ6:AJ9"/>
    <mergeCell ref="AA6:AA9"/>
    <mergeCell ref="AB6:AB9"/>
    <mergeCell ref="AC6:AC9"/>
    <mergeCell ref="E4:K4"/>
    <mergeCell ref="BN12:BN13"/>
    <mergeCell ref="BJ4:BJ5"/>
    <mergeCell ref="BK4:BK5"/>
    <mergeCell ref="BL4:BL5"/>
    <mergeCell ref="AL4:AL5"/>
    <mergeCell ref="AM4:AM5"/>
    <mergeCell ref="AN4:AN5"/>
    <mergeCell ref="AO4:AO5"/>
    <mergeCell ref="AP4:AP5"/>
    <mergeCell ref="AQ4:AQ5"/>
    <mergeCell ref="AR4:AR5"/>
    <mergeCell ref="AS4:AS5"/>
    <mergeCell ref="AT4:AT5"/>
    <mergeCell ref="BF4:BF5"/>
    <mergeCell ref="BG4:BG5"/>
    <mergeCell ref="BH4:BH5"/>
    <mergeCell ref="AU4:AU5"/>
    <mergeCell ref="AV4:AV5"/>
    <mergeCell ref="AW4:AW5"/>
    <mergeCell ref="AX4:AX5"/>
    <mergeCell ref="AY4:AY5"/>
    <mergeCell ref="AZ4:AZ5"/>
    <mergeCell ref="BM6:BM9"/>
  </mergeCells>
  <conditionalFormatting sqref="M4:BM9">
    <cfRule type="expression" dxfId="82" priority="149">
      <formula>AND(M$6&lt;&gt;L$6)</formula>
    </cfRule>
  </conditionalFormatting>
  <conditionalFormatting sqref="L12:BM13">
    <cfRule type="expression" dxfId="81" priority="147">
      <formula>AND(L$13=TODAY())</formula>
    </cfRule>
  </conditionalFormatting>
  <conditionalFormatting sqref="L4:BM9">
    <cfRule type="expression" dxfId="80" priority="224">
      <formula>AND(L$6="TO DAY")</formula>
    </cfRule>
  </conditionalFormatting>
  <conditionalFormatting sqref="L10:BM11">
    <cfRule type="expression" dxfId="79" priority="302">
      <formula>AND((RIGHT(L$10,2)*1)/2=INT((RIGHT(L$10,2)*1)/2))</formula>
    </cfRule>
  </conditionalFormatting>
  <conditionalFormatting sqref="M10:BM11">
    <cfRule type="expression" dxfId="78" priority="256">
      <formula>AND(M$10&lt;&gt;L$10)</formula>
    </cfRule>
  </conditionalFormatting>
  <conditionalFormatting sqref="L10:BM13">
    <cfRule type="expression" dxfId="77" priority="226">
      <formula>AND(L$13=TODAY())</formula>
    </cfRule>
  </conditionalFormatting>
  <conditionalFormatting sqref="M10:BM11">
    <cfRule type="expression" dxfId="76" priority="231">
      <formula>AND(M$10&lt;&gt;L$10)</formula>
    </cfRule>
  </conditionalFormatting>
  <conditionalFormatting sqref="L10:BM11">
    <cfRule type="expression" dxfId="75" priority="255">
      <formula>AND((RIGHT(L$10,2)*1)/2=INT((RIGHT(L$10,2)*1)/2))</formula>
    </cfRule>
  </conditionalFormatting>
  <conditionalFormatting sqref="M10:BM11">
    <cfRule type="expression" dxfId="74" priority="233">
      <formula>AND(M$10&lt;&gt;L$10)</formula>
    </cfRule>
  </conditionalFormatting>
  <conditionalFormatting sqref="L4:BM9">
    <cfRule type="expression" dxfId="73" priority="118">
      <formula>AND(L$13=TODAY())</formula>
    </cfRule>
  </conditionalFormatting>
  <conditionalFormatting sqref="M4:BM9">
    <cfRule type="expression" dxfId="72" priority="228">
      <formula>AND(MONTH(M$13)/2=INT(MONTH(M$13)/2))</formula>
    </cfRule>
  </conditionalFormatting>
  <conditionalFormatting sqref="L4:L9">
    <cfRule type="expression" dxfId="71" priority="148">
      <formula>AND(MONTH(L$13)/2=INT(MONTH(L$13)/2))</formula>
    </cfRule>
  </conditionalFormatting>
  <conditionalFormatting sqref="A14:B16 A19:B22 A24:B66">
    <cfRule type="expression" dxfId="70" priority="110">
      <formula>AND($A14&lt;&gt;"",$BT14=TRUE)</formula>
    </cfRule>
    <cfRule type="expression" dxfId="69" priority="111">
      <formula>AND($A14&lt;&gt;"")</formula>
    </cfRule>
  </conditionalFormatting>
  <conditionalFormatting sqref="B14:B15 B19:B22 B24:B66">
    <cfRule type="dataBar" priority="144">
      <dataBar>
        <cfvo type="num" val="0"/>
        <cfvo type="num" val="100"/>
        <color rgb="FF00FF00"/>
      </dataBar>
    </cfRule>
  </conditionalFormatting>
  <conditionalFormatting sqref="L14:BM16 L19:BM22 L24:BM66">
    <cfRule type="expression" dxfId="68" priority="150">
      <formula>AND($A14="",L$13&gt;=$E14,L$13&lt;=$G14,$K14=FALSE,$H14&gt;0,L$13&lt;=$BN14)</formula>
    </cfRule>
    <cfRule type="expression" dxfId="67" priority="151">
      <formula>AND($A14="",L$13&lt;=$G14,L$13&gt;=$E14,$K14=FALSE,OR($H14&lt;&gt;"",$H14&lt;100),L$13&lt;TODAY())</formula>
    </cfRule>
    <cfRule type="expression" dxfId="66" priority="155">
      <formula>AND($A14="",L$13&lt;=$G14,L$13&gt;=$E14,$K14=FALSE)</formula>
    </cfRule>
    <cfRule type="expression" dxfId="65" priority="156">
      <formula>AND(L$1=0)</formula>
    </cfRule>
    <cfRule type="expression" dxfId="64" priority="221">
      <formula>AND($A14="",L$13&lt;=$G14,L$13&gt;=$E14,$K14,$H14&gt;0,L$13&lt;=$BN14)</formula>
    </cfRule>
    <cfRule type="expression" dxfId="63" priority="222">
      <formula>AND($A14="",L$13&lt;=$G14,L$13&gt;=$E14,$K14,OR($H14&lt;&gt;"",$H14&lt;100),L$13&lt;TODAY())</formula>
    </cfRule>
    <cfRule type="expression" dxfId="62" priority="223">
      <formula>AND($A14="",L$13&lt;=$G14,L$13&gt;=$E14,$K14)</formula>
    </cfRule>
    <cfRule type="expression" dxfId="61" priority="227">
      <formula>AND(L$13=TODAY())</formula>
    </cfRule>
  </conditionalFormatting>
  <conditionalFormatting sqref="C14:BM16 C19:BM22 C24:BM66">
    <cfRule type="expression" dxfId="60" priority="109">
      <formula>AND($A14&lt;&gt;"",$BT14=TRUE)</formula>
    </cfRule>
    <cfRule type="expression" dxfId="59" priority="112">
      <formula>AND($A14&lt;&gt;"")</formula>
    </cfRule>
  </conditionalFormatting>
  <conditionalFormatting sqref="M10:BM15 M19:BM22 M24:BM66">
    <cfRule type="expression" dxfId="58" priority="119">
      <formula>AND(M$10&lt;&gt;L$10)</formula>
    </cfRule>
  </conditionalFormatting>
  <conditionalFormatting sqref="H14:H16 H19:H22 H24:H66">
    <cfRule type="expression" dxfId="57" priority="113">
      <formula>AND($A14="",$E14&lt;&gt;"",TODAY()&gt;$E14,TODAY()&gt;$BN14+1,$H14&lt;100)</formula>
    </cfRule>
    <cfRule type="expression" dxfId="56" priority="114">
      <formula>AND($A14="",$E14&lt;&gt;"",$H14&lt;100,$H14&lt;&gt;"",TODAY()&lt;$G14,($BN14-TODAY())&gt;=0)</formula>
    </cfRule>
    <cfRule type="expression" dxfId="55" priority="116">
      <formula>AND($A14="",$E14&lt;&gt;"",$H14&lt;100,TODAY()&gt;$E14,TODAY()&lt;$G14,($BN14-TODAY())&lt;1)</formula>
    </cfRule>
    <cfRule type="expression" dxfId="54" priority="146">
      <formula>AND($A14="",$H14=100)</formula>
    </cfRule>
  </conditionalFormatting>
  <conditionalFormatting sqref="B16">
    <cfRule type="dataBar" priority="99">
      <dataBar>
        <cfvo type="num" val="0"/>
        <cfvo type="num" val="100"/>
        <color rgb="FF00FF00"/>
      </dataBar>
    </cfRule>
  </conditionalFormatting>
  <conditionalFormatting sqref="M16:BM16">
    <cfRule type="expression" dxfId="53" priority="98">
      <formula>AND(M$10&lt;&gt;L$10)</formula>
    </cfRule>
  </conditionalFormatting>
  <conditionalFormatting sqref="A18:B18">
    <cfRule type="expression" dxfId="52" priority="38">
      <formula>AND($A18&lt;&gt;"",$BT18=TRUE)</formula>
    </cfRule>
    <cfRule type="expression" dxfId="51" priority="39">
      <formula>AND($A18&lt;&gt;"")</formula>
    </cfRule>
  </conditionalFormatting>
  <conditionalFormatting sqref="B18">
    <cfRule type="dataBar" priority="45">
      <dataBar>
        <cfvo type="num" val="0"/>
        <cfvo type="num" val="100"/>
        <color rgb="FF00FF00"/>
      </dataBar>
    </cfRule>
  </conditionalFormatting>
  <conditionalFormatting sqref="L18:BM18">
    <cfRule type="expression" dxfId="50" priority="47">
      <formula>AND($A18="",L$13&gt;=$E18,L$13&lt;=$G18,$K18=FALSE,$H18&gt;0,L$13&lt;=$BN18)</formula>
    </cfRule>
    <cfRule type="expression" dxfId="49" priority="48">
      <formula>AND($A18="",L$13&lt;=$G18,L$13&gt;=$E18,$K18=FALSE,OR($H18&lt;&gt;"",$H18&lt;100),L$13&lt;TODAY())</formula>
    </cfRule>
    <cfRule type="expression" dxfId="48" priority="49">
      <formula>AND($A18="",L$13&lt;=$G18,L$13&gt;=$E18,$K18=FALSE)</formula>
    </cfRule>
    <cfRule type="expression" dxfId="47" priority="50">
      <formula>AND(L$1=0)</formula>
    </cfRule>
    <cfRule type="expression" dxfId="46" priority="51">
      <formula>AND($A18="",L$13&lt;=$G18,L$13&gt;=$E18,$K18,$H18&gt;0,L$13&lt;=$BN18)</formula>
    </cfRule>
    <cfRule type="expression" dxfId="45" priority="52">
      <formula>AND($A18="",L$13&lt;=$G18,L$13&gt;=$E18,$K18,OR($H18&lt;&gt;"",$H18&lt;100),L$13&lt;TODAY())</formula>
    </cfRule>
    <cfRule type="expression" dxfId="44" priority="53">
      <formula>AND($A18="",L$13&lt;=$G18,L$13&gt;=$E18,$K18)</formula>
    </cfRule>
    <cfRule type="expression" dxfId="43" priority="54">
      <formula>AND(L$13=TODAY())</formula>
    </cfRule>
  </conditionalFormatting>
  <conditionalFormatting sqref="C18:BM18">
    <cfRule type="expression" dxfId="42" priority="37">
      <formula>AND($A18&lt;&gt;"",$BT18=TRUE)</formula>
    </cfRule>
    <cfRule type="expression" dxfId="41" priority="40">
      <formula>AND($A18&lt;&gt;"")</formula>
    </cfRule>
  </conditionalFormatting>
  <conditionalFormatting sqref="M18:BM18">
    <cfRule type="expression" dxfId="40" priority="44">
      <formula>AND(M$10&lt;&gt;L$10)</formula>
    </cfRule>
  </conditionalFormatting>
  <conditionalFormatting sqref="H18">
    <cfRule type="expression" dxfId="39" priority="41">
      <formula>AND($A18="",$E18&lt;&gt;"",TODAY()&gt;$E18,TODAY()&gt;$BN18+1,$H18&lt;100)</formula>
    </cfRule>
    <cfRule type="expression" dxfId="38" priority="42">
      <formula>AND($A18="",$E18&lt;&gt;"",$H18&lt;100,$H18&lt;&gt;"",TODAY()&lt;$G18,($BN18-TODAY())&gt;=0)</formula>
    </cfRule>
    <cfRule type="expression" dxfId="37" priority="43">
      <formula>AND($A18="",$E18&lt;&gt;"",$H18&lt;100,TODAY()&gt;$E18,TODAY()&lt;$G18,($BN18-TODAY())&lt;1)</formula>
    </cfRule>
    <cfRule type="expression" dxfId="36" priority="46">
      <formula>AND($A18="",$H18=100)</formula>
    </cfRule>
  </conditionalFormatting>
  <conditionalFormatting sqref="A17:B17">
    <cfRule type="expression" dxfId="35" priority="20">
      <formula>AND($A17&lt;&gt;"",$BT17=TRUE)</formula>
    </cfRule>
    <cfRule type="expression" dxfId="34" priority="21">
      <formula>AND($A17&lt;&gt;"")</formula>
    </cfRule>
  </conditionalFormatting>
  <conditionalFormatting sqref="B17">
    <cfRule type="dataBar" priority="27">
      <dataBar>
        <cfvo type="num" val="0"/>
        <cfvo type="num" val="100"/>
        <color rgb="FF00FF00"/>
      </dataBar>
    </cfRule>
  </conditionalFormatting>
  <conditionalFormatting sqref="L17:BM17">
    <cfRule type="expression" dxfId="33" priority="29">
      <formula>AND($A17="",L$13&gt;=$E17,L$13&lt;=$G17,$K17=FALSE,$H17&gt;0,L$13&lt;=$BN17)</formula>
    </cfRule>
    <cfRule type="expression" dxfId="32" priority="30">
      <formula>AND($A17="",L$13&lt;=$G17,L$13&gt;=$E17,$K17=FALSE,OR($H17&lt;&gt;"",$H17&lt;100),L$13&lt;TODAY())</formula>
    </cfRule>
    <cfRule type="expression" dxfId="31" priority="31">
      <formula>AND($A17="",L$13&lt;=$G17,L$13&gt;=$E17,$K17=FALSE)</formula>
    </cfRule>
    <cfRule type="expression" dxfId="30" priority="32">
      <formula>AND(L$1=0)</formula>
    </cfRule>
    <cfRule type="expression" dxfId="29" priority="33">
      <formula>AND($A17="",L$13&lt;=$G17,L$13&gt;=$E17,$K17,$H17&gt;0,L$13&lt;=$BN17)</formula>
    </cfRule>
    <cfRule type="expression" dxfId="28" priority="34">
      <formula>AND($A17="",L$13&lt;=$G17,L$13&gt;=$E17,$K17,OR($H17&lt;&gt;"",$H17&lt;100),L$13&lt;TODAY())</formula>
    </cfRule>
    <cfRule type="expression" dxfId="27" priority="35">
      <formula>AND($A17="",L$13&lt;=$G17,L$13&gt;=$E17,$K17)</formula>
    </cfRule>
    <cfRule type="expression" dxfId="26" priority="36">
      <formula>AND(L$13=TODAY())</formula>
    </cfRule>
  </conditionalFormatting>
  <conditionalFormatting sqref="C17:BM17">
    <cfRule type="expression" dxfId="25" priority="19">
      <formula>AND($A17&lt;&gt;"",$BT17=TRUE)</formula>
    </cfRule>
    <cfRule type="expression" dxfId="24" priority="22">
      <formula>AND($A17&lt;&gt;"")</formula>
    </cfRule>
  </conditionalFormatting>
  <conditionalFormatting sqref="M17:BM17">
    <cfRule type="expression" dxfId="23" priority="26">
      <formula>AND(M$10&lt;&gt;L$10)</formula>
    </cfRule>
  </conditionalFormatting>
  <conditionalFormatting sqref="H17">
    <cfRule type="expression" dxfId="22" priority="23">
      <formula>AND($A17="",$E17&lt;&gt;"",TODAY()&gt;$E17,TODAY()&gt;$BN17+1,$H17&lt;100)</formula>
    </cfRule>
    <cfRule type="expression" dxfId="21" priority="24">
      <formula>AND($A17="",$E17&lt;&gt;"",$H17&lt;100,$H17&lt;&gt;"",TODAY()&lt;$G17,($BN17-TODAY())&gt;=0)</formula>
    </cfRule>
    <cfRule type="expression" dxfId="20" priority="25">
      <formula>AND($A17="",$E17&lt;&gt;"",$H17&lt;100,TODAY()&gt;$E17,TODAY()&lt;$G17,($BN17-TODAY())&lt;1)</formula>
    </cfRule>
    <cfRule type="expression" dxfId="19" priority="28">
      <formula>AND($A17="",$H17=100)</formula>
    </cfRule>
  </conditionalFormatting>
  <conditionalFormatting sqref="A23:B23">
    <cfRule type="expression" dxfId="18" priority="2">
      <formula>AND($A23&lt;&gt;"",$BT23=TRUE)</formula>
    </cfRule>
    <cfRule type="expression" dxfId="17" priority="3">
      <formula>AND($A23&lt;&gt;"")</formula>
    </cfRule>
  </conditionalFormatting>
  <conditionalFormatting sqref="B23">
    <cfRule type="dataBar" priority="9">
      <dataBar>
        <cfvo type="num" val="0"/>
        <cfvo type="num" val="100"/>
        <color rgb="FF00FF00"/>
      </dataBar>
    </cfRule>
  </conditionalFormatting>
  <conditionalFormatting sqref="L23:BM23">
    <cfRule type="expression" dxfId="16" priority="11">
      <formula>AND($A23="",L$13&gt;=$E23,L$13&lt;=$G23,$K23=FALSE,$H23&gt;0,L$13&lt;=$BN23)</formula>
    </cfRule>
    <cfRule type="expression" dxfId="15" priority="12">
      <formula>AND($A23="",L$13&lt;=$G23,L$13&gt;=$E23,$K23=FALSE,OR($H23&lt;&gt;"",$H23&lt;100),L$13&lt;TODAY())</formula>
    </cfRule>
    <cfRule type="expression" dxfId="14" priority="13">
      <formula>AND($A23="",L$13&lt;=$G23,L$13&gt;=$E23,$K23=FALSE)</formula>
    </cfRule>
    <cfRule type="expression" dxfId="13" priority="14">
      <formula>AND(L$1=0)</formula>
    </cfRule>
    <cfRule type="expression" dxfId="12" priority="15">
      <formula>AND($A23="",L$13&lt;=$G23,L$13&gt;=$E23,$K23,$H23&gt;0,L$13&lt;=$BN23)</formula>
    </cfRule>
    <cfRule type="expression" dxfId="11" priority="16">
      <formula>AND($A23="",L$13&lt;=$G23,L$13&gt;=$E23,$K23,OR($H23&lt;&gt;"",$H23&lt;100),L$13&lt;TODAY())</formula>
    </cfRule>
    <cfRule type="expression" dxfId="10" priority="17">
      <formula>AND($A23="",L$13&lt;=$G23,L$13&gt;=$E23,$K23)</formula>
    </cfRule>
    <cfRule type="expression" dxfId="9" priority="18">
      <formula>AND(L$13=TODAY())</formula>
    </cfRule>
  </conditionalFormatting>
  <conditionalFormatting sqref="C23:BM23">
    <cfRule type="expression" dxfId="8" priority="1">
      <formula>AND($A23&lt;&gt;"",$BT23=TRUE)</formula>
    </cfRule>
    <cfRule type="expression" dxfId="7" priority="4">
      <formula>AND($A23&lt;&gt;"")</formula>
    </cfRule>
  </conditionalFormatting>
  <conditionalFormatting sqref="M23:BM23">
    <cfRule type="expression" dxfId="6" priority="8">
      <formula>AND(M$10&lt;&gt;L$10)</formula>
    </cfRule>
  </conditionalFormatting>
  <conditionalFormatting sqref="H23">
    <cfRule type="expression" dxfId="5" priority="5">
      <formula>AND($A23="",$E23&lt;&gt;"",TODAY()&gt;$E23,TODAY()&gt;$BN23+1,$H23&lt;100)</formula>
    </cfRule>
    <cfRule type="expression" dxfId="4" priority="6">
      <formula>AND($A23="",$E23&lt;&gt;"",$H23&lt;100,$H23&lt;&gt;"",TODAY()&lt;$G23,($BN23-TODAY())&gt;=0)</formula>
    </cfRule>
    <cfRule type="expression" dxfId="3" priority="7">
      <formula>AND($A23="",$E23&lt;&gt;"",$H23&lt;100,TODAY()&gt;$E23,TODAY()&lt;$G23,($BN23-TODAY())&lt;1)</formula>
    </cfRule>
    <cfRule type="expression" dxfId="2" priority="10">
      <formula>AND($A23="",$H23=100)</formula>
    </cfRule>
  </conditionalFormatting>
  <dataValidations count="2">
    <dataValidation type="list" allowBlank="1" showInputMessage="1" showErrorMessage="1" sqref="D14:D66">
      <formula1>_Res</formula1>
    </dataValidation>
    <dataValidation type="list" allowBlank="1" showInputMessage="1" showErrorMessage="1" sqref="K14:K66">
      <formula1>"Vrai,Faux"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66" r:id="rId4" name="Check Box 342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567" r:id="rId5" name="Check Box 342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568" r:id="rId6" name="Check Box 342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569" r:id="rId7" name="Check Box 342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17" r:id="rId8" name="Check Box 3473">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9618" r:id="rId9" name="Check Box 3474">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9619" r:id="rId10" name="Check Box 3475">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9620" r:id="rId11" name="Check Box 3476">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9621" r:id="rId12" name="Check Box 3477">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9622" r:id="rId13" name="Check Box 347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23" r:id="rId14" name="Check Box 3479">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9624" r:id="rId15" name="Check Box 3480">
              <controlPr defaultSize="0" autoFill="0" autoLine="0" autoPict="0">
                <anchor moveWithCells="1">
                  <from>
                    <xdr:col>0</xdr:col>
                    <xdr:colOff>857250</xdr:colOff>
                    <xdr:row>12</xdr:row>
                    <xdr:rowOff>0</xdr:rowOff>
                  </from>
                  <to>
                    <xdr:col>1</xdr:col>
                    <xdr:colOff>104775</xdr:colOff>
                    <xdr:row>13</xdr:row>
                    <xdr:rowOff>19050</xdr:rowOff>
                  </to>
                </anchor>
              </controlPr>
            </control>
          </mc:Choice>
        </mc:AlternateContent>
        <mc:AlternateContent xmlns:mc="http://schemas.openxmlformats.org/markup-compatibility/2006">
          <mc:Choice Requires="x14">
            <control shapeId="9626" r:id="rId16" name="Check Box 348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9627" r:id="rId17" name="Check Box 348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9628" r:id="rId18" name="Check Box 348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29" r:id="rId19" name="Check Box 348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0" r:id="rId20" name="Check Box 348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1" r:id="rId21" name="Check Box 348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2" r:id="rId22" name="Check Box 348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3" r:id="rId23" name="Check Box 348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4" r:id="rId24" name="Check Box 349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5" r:id="rId25" name="Check Box 349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6" r:id="rId26" name="Check Box 349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7" r:id="rId27" name="Check Box 349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8" r:id="rId28" name="Check Box 349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39" r:id="rId29" name="Check Box 349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40" r:id="rId30" name="Check Box 3496">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9641" r:id="rId31" name="Check Box 3497">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9642" r:id="rId32" name="Check Box 3498">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9643" r:id="rId33" name="Check Box 3499">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9644" r:id="rId34" name="Check Box 3500">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9645" r:id="rId35" name="Check Box 3501">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9646" r:id="rId36" name="Check Box 3502">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9647" r:id="rId37" name="Check Box 3503">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9648" r:id="rId38" name="Check Box 3504">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9649" r:id="rId39" name="Check Box 3505">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9650" r:id="rId40" name="Check Box 3506">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9651" r:id="rId41" name="Check Box 3507">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9652" r:id="rId42" name="Check Box 3508">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9653" r:id="rId43" name="Check Box 3509">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9654" r:id="rId44" name="Check Box 3510">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9655" r:id="rId45" name="Check Box 3511">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9656" r:id="rId46" name="Check Box 3512">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9657" r:id="rId47" name="Check Box 3513">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9658" r:id="rId48" name="Check Box 3514">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9659" r:id="rId49" name="Check Box 3515">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9660" r:id="rId50" name="Check Box 3516">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9661" r:id="rId51" name="Check Box 3517">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9662" r:id="rId52" name="Check Box 3518">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9663" r:id="rId53" name="Check Box 3519">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9664" r:id="rId54" name="Check Box 3520">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9665" r:id="rId55" name="Check Box 3521">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9666" r:id="rId56" name="Check Box 3522">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9667" r:id="rId57" name="Check Box 3523">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9668" r:id="rId58" name="Check Box 3524">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9669" r:id="rId59" name="Check Box 3525">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9670" r:id="rId60" name="Check Box 3526">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9671" r:id="rId61" name="Check Box 3527">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9672" r:id="rId62" name="Check Box 3528">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9673" r:id="rId63" name="Check Box 3529">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9679" r:id="rId64" name="Check Box 3535">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9680" r:id="rId65" name="Check Box 353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9682" r:id="rId66" name="Check Box 3538">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9683" r:id="rId67" name="Check Box 3539">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9684" r:id="rId68" name="Check Box 3540">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9685" r:id="rId69" name="Check Box 354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9686" r:id="rId70" name="Check Box 354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9687" r:id="rId71" name="Check Box 354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9688" r:id="rId72" name="Check Box 354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9689" r:id="rId73" name="Check Box 354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9690" r:id="rId74" name="Check Box 354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1" r:id="rId75" name="Check Box 354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2" r:id="rId76" name="Check Box 354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3" r:id="rId77" name="Check Box 354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4" r:id="rId78" name="Check Box 355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5" r:id="rId79" name="Check Box 355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6" r:id="rId80" name="Check Box 355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7" r:id="rId81" name="Check Box 355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8" r:id="rId82" name="Check Box 355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699" r:id="rId83" name="Check Box 355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700" r:id="rId84" name="Check Box 355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701" r:id="rId85" name="Check Box 355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702" r:id="rId86" name="Check Box 3558">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9703" r:id="rId87" name="Check Box 3559">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9704" r:id="rId88" name="Check Box 3560">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9705" r:id="rId89" name="Check Box 3561">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9706" r:id="rId90" name="Check Box 3562">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9707" r:id="rId91" name="Check Box 3563">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9708" r:id="rId92" name="Check Box 3564">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9709" r:id="rId93" name="Check Box 3565">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9710" r:id="rId94" name="Check Box 3566">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9711" r:id="rId95" name="Check Box 3567">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9712" r:id="rId96" name="Check Box 3568">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9713" r:id="rId97" name="Check Box 3569">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9714" r:id="rId98" name="Check Box 3570">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9715" r:id="rId99" name="Check Box 3571">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9716" r:id="rId100" name="Check Box 3572">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9717" r:id="rId101" name="Check Box 3573">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9718" r:id="rId102" name="Check Box 3574">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9719" r:id="rId103" name="Check Box 3575">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9720" r:id="rId104" name="Check Box 3576">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9721" r:id="rId105" name="Check Box 3577">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9722" r:id="rId106" name="Check Box 3578">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9723" r:id="rId107" name="Check Box 3579">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9724" r:id="rId108" name="Check Box 3580">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9725" r:id="rId109" name="Check Box 3581">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9726" r:id="rId110" name="Check Box 3582">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9727" r:id="rId111" name="Check Box 3583">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9728" r:id="rId112" name="Check Box 3584">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9729" r:id="rId113" name="Check Box 3585">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9730" r:id="rId114" name="Check Box 3586">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9731" r:id="rId115" name="Check Box 3587">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9732" r:id="rId116" name="Check Box 3588">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9733" r:id="rId117" name="Check Box 3589">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9734" r:id="rId118" name="Check Box 3590">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9735" r:id="rId119" name="Check Box 3591">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9736" r:id="rId120" name="Check Box 3592">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9737" r:id="rId121" name="Check Box 3593">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9738" r:id="rId122" name="Check Box 3594">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9800" r:id="rId123" name="Check Box 365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1" r:id="rId124" name="Check Box 365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2" r:id="rId125" name="Check Box 365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3" r:id="rId126" name="Check Box 365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4" r:id="rId127" name="Check Box 366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5" r:id="rId128" name="Check Box 366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6" r:id="rId129" name="Check Box 366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7" r:id="rId130" name="Check Box 366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8" r:id="rId131" name="Check Box 366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09" r:id="rId132" name="Check Box 366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0" r:id="rId133" name="Check Box 366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1" r:id="rId134" name="Check Box 366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2" r:id="rId135" name="Check Box 366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3" r:id="rId136" name="Check Box 366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4" r:id="rId137" name="Check Box 367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5" r:id="rId138" name="Check Box 367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6" r:id="rId139" name="Check Box 367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7" r:id="rId140" name="Check Box 367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8" r:id="rId141" name="Check Box 367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19" r:id="rId142" name="Check Box 367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0" r:id="rId143" name="Check Box 367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1" r:id="rId144" name="Check Box 367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2" r:id="rId145" name="Check Box 367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3" r:id="rId146" name="Check Box 367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4" r:id="rId147" name="Check Box 368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5" r:id="rId148" name="Check Box 368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6" r:id="rId149" name="Check Box 368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7" r:id="rId150" name="Check Box 368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8" r:id="rId151" name="Check Box 368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29" r:id="rId152" name="Check Box 368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0" r:id="rId153" name="Check Box 368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1" r:id="rId154" name="Check Box 3687">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2" r:id="rId155" name="Check Box 3688">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3" r:id="rId156" name="Check Box 3689">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4" r:id="rId157" name="Check Box 369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5" r:id="rId158" name="Check Box 369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6" r:id="rId159" name="Check Box 369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7" r:id="rId160" name="Check Box 3693">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8" r:id="rId161" name="Check Box 3694">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39" r:id="rId162" name="Check Box 3695">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9840" r:id="rId163" name="Check Box 369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0193" r:id="rId164" name="Check Box 404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0194" r:id="rId165" name="Check Box 405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0195" r:id="rId166" name="Check Box 4051">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0196" r:id="rId167" name="Check Box 4052">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0197" r:id="rId168" name="Check Box 4053">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0199" r:id="rId169" name="Check Box 4055">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0200" r:id="rId170" name="Check Box 4056">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0201" r:id="rId171" name="Check Box 405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0202" r:id="rId172" name="Check Box 4058">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0203" r:id="rId173" name="Check Box 4059">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0204" r:id="rId174" name="Check Box 406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0205" r:id="rId175" name="Check Box 4061">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0206" r:id="rId176" name="Check Box 4062">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0207" r:id="rId177" name="Check Box 4063">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0208" r:id="rId178" name="Check Box 4064">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0209" r:id="rId179" name="Check Box 4065">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0210" r:id="rId180" name="Check Box 4066">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0211" r:id="rId181" name="Check Box 4067">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0212" r:id="rId182" name="Check Box 4068">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0213" r:id="rId183" name="Check Box 4069">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0214" r:id="rId184" name="Check Box 4070">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0215" r:id="rId185" name="Check Box 4071">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0216" r:id="rId186" name="Check Box 4072">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0217" r:id="rId187" name="Check Box 4073">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0218" r:id="rId188" name="Check Box 4074">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0219" r:id="rId189" name="Check Box 4075">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0220" r:id="rId190" name="Check Box 4076">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0221" r:id="rId191" name="Check Box 4077">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0222" r:id="rId192" name="Check Box 4078">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0223" r:id="rId193" name="Check Box 4079">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0224" r:id="rId194" name="Check Box 4080">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0225" r:id="rId195" name="Check Box 4081">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0226" r:id="rId196" name="Check Box 4082">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0227" r:id="rId197" name="Check Box 4083">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0228" r:id="rId198" name="Check Box 4084">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0229" r:id="rId199" name="Check Box 4085">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0230" r:id="rId200" name="Check Box 4086">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0231" r:id="rId201" name="Check Box 4087">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0232" r:id="rId202" name="Check Box 4088">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0233" r:id="rId203" name="Check Box 4089">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0234" r:id="rId204" name="Check Box 4090">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0235" r:id="rId205" name="Check Box 4091">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0236" r:id="rId206" name="Check Box 4092">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0237" r:id="rId207" name="Check Box 4093">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0238" r:id="rId208" name="Check Box 4094">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0239" r:id="rId209" name="Check Box 4095">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264" r:id="rId210" name="Check Box 4096">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265" r:id="rId211" name="Check Box 4097">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267" r:id="rId212" name="Check Box 409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268" r:id="rId213" name="Check Box 410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269" r:id="rId214" name="Check Box 4101">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270" r:id="rId215" name="Check Box 4102">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271" r:id="rId216" name="Check Box 4103">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273" r:id="rId217" name="Check Box 4105">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274" r:id="rId218" name="Check Box 4106">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275" r:id="rId219" name="Check Box 410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277" r:id="rId220" name="Check Box 4109">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278" r:id="rId221" name="Check Box 411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279" r:id="rId222" name="Check Box 4111">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280" r:id="rId223" name="Check Box 4112">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281" r:id="rId224" name="Check Box 4113">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282" r:id="rId225" name="Check Box 4114">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283" r:id="rId226" name="Check Box 4115">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284" r:id="rId227" name="Check Box 4116">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285" r:id="rId228" name="Check Box 4117">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286" r:id="rId229" name="Check Box 4118">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287" r:id="rId230" name="Check Box 4119">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288" r:id="rId231" name="Check Box 4120">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289" r:id="rId232" name="Check Box 4121">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290" r:id="rId233" name="Check Box 4122">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291" r:id="rId234" name="Check Box 4123">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292" r:id="rId235" name="Check Box 4124">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293" r:id="rId236" name="Check Box 4125">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294" r:id="rId237" name="Check Box 4126">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295" r:id="rId238" name="Check Box 4127">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296" r:id="rId239" name="Check Box 4128">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297" r:id="rId240" name="Check Box 4129">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298" r:id="rId241" name="Check Box 4130">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299" r:id="rId242" name="Check Box 4131">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300" r:id="rId243" name="Check Box 4132">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301" r:id="rId244" name="Check Box 4133">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302" r:id="rId245" name="Check Box 4134">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303" r:id="rId246" name="Check Box 4135">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304" r:id="rId247" name="Check Box 4136">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305" r:id="rId248" name="Check Box 4137">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306" r:id="rId249" name="Check Box 4138">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307" r:id="rId250" name="Check Box 4139">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308" r:id="rId251" name="Check Box 4140">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309" r:id="rId252" name="Check Box 4141">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310" r:id="rId253" name="Check Box 4142">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311" r:id="rId254" name="Check Box 4143">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312" r:id="rId255" name="Check Box 4144">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313" r:id="rId256" name="Check Box 4145">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314" r:id="rId257" name="Check Box 4146">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315" r:id="rId258" name="Check Box 4147">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317" r:id="rId259" name="Check Box 4149">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318" r:id="rId260" name="Check Box 415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319" r:id="rId261" name="Check Box 4151">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320" r:id="rId262" name="Check Box 4152">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321" r:id="rId263" name="Check Box 4153">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323" r:id="rId264" name="Check Box 4155">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324" r:id="rId265" name="Check Box 4156">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325" r:id="rId266" name="Check Box 4157">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327" r:id="rId267" name="Check Box 4159">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328" r:id="rId268" name="Check Box 4160">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329" r:id="rId269" name="Check Box 4161">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330" r:id="rId270" name="Check Box 4162">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332" r:id="rId271" name="Check Box 4164">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333" r:id="rId272" name="Check Box 4165">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334" r:id="rId273" name="Check Box 4166">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335" r:id="rId274" name="Check Box 4167">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336" r:id="rId275" name="Check Box 4168">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337" r:id="rId276" name="Check Box 4169">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338" r:id="rId277" name="Check Box 4170">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339" r:id="rId278" name="Check Box 4171">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340" r:id="rId279" name="Check Box 4172">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341" r:id="rId280" name="Check Box 4173">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342" r:id="rId281" name="Check Box 4174">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343" r:id="rId282" name="Check Box 4175">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344" r:id="rId283" name="Check Box 4176">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345" r:id="rId284" name="Check Box 4177">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346" r:id="rId285" name="Check Box 4178">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347" r:id="rId286" name="Check Box 4179">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348" r:id="rId287" name="Check Box 4180">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349" r:id="rId288" name="Check Box 4181">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350" r:id="rId289" name="Check Box 4182">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351" r:id="rId290" name="Check Box 4183">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352" r:id="rId291" name="Check Box 4184">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353" r:id="rId292" name="Check Box 4185">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354" r:id="rId293" name="Check Box 4186">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355" r:id="rId294" name="Check Box 4187">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356" r:id="rId295" name="Check Box 4188">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357" r:id="rId296" name="Check Box 4189">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358" r:id="rId297" name="Check Box 4190">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359" r:id="rId298" name="Check Box 4191">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360" r:id="rId299" name="Check Box 4192">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361" r:id="rId300" name="Check Box 4193">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362" r:id="rId301" name="Check Box 4194">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363" r:id="rId302" name="Check Box 4195">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364" r:id="rId303" name="Check Box 4196">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365" r:id="rId304" name="Check Box 4197">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368" r:id="rId305" name="Check Box 420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369" r:id="rId306" name="Check Box 420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370" r:id="rId307" name="Check Box 4202">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371" r:id="rId308" name="Check Box 4203">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372" r:id="rId309" name="Check Box 4204">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373" r:id="rId310" name="Check Box 4205">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374" r:id="rId311" name="Check Box 4206">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375" r:id="rId312" name="Check Box 4207">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376" r:id="rId313" name="Check Box 420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377" r:id="rId314" name="Check Box 4209">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378" r:id="rId315" name="Check Box 4210">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379" r:id="rId316" name="Check Box 421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380" r:id="rId317" name="Check Box 4212">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381" r:id="rId318" name="Check Box 4213">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382" r:id="rId319" name="Check Box 4214">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383" r:id="rId320" name="Check Box 4215">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384" r:id="rId321" name="Check Box 4216">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385" r:id="rId322" name="Check Box 4217">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386" r:id="rId323" name="Check Box 4218">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387" r:id="rId324" name="Check Box 4219">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388" r:id="rId325" name="Check Box 4220">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389" r:id="rId326" name="Check Box 4221">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390" r:id="rId327" name="Check Box 4222">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391" r:id="rId328" name="Check Box 4223">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392" r:id="rId329" name="Check Box 4224">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393" r:id="rId330" name="Check Box 4225">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394" r:id="rId331" name="Check Box 4226">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395" r:id="rId332" name="Check Box 4227">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396" r:id="rId333" name="Check Box 4228">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397" r:id="rId334" name="Check Box 4229">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398" r:id="rId335" name="Check Box 4230">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399" r:id="rId336" name="Check Box 4231">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400" r:id="rId337" name="Check Box 4232">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401" r:id="rId338" name="Check Box 4233">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402" r:id="rId339" name="Check Box 4234">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403" r:id="rId340" name="Check Box 4235">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404" r:id="rId341" name="Check Box 4236">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405" r:id="rId342" name="Check Box 4237">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406" r:id="rId343" name="Check Box 4238">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407" r:id="rId344" name="Check Box 4239">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408" r:id="rId345" name="Check Box 4240">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409" r:id="rId346" name="Check Box 4241">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410" r:id="rId347" name="Check Box 4242">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411" r:id="rId348" name="Check Box 4243">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412" r:id="rId349" name="Check Box 4244">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413" r:id="rId350" name="Check Box 4245">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414" r:id="rId351" name="Check Box 4246">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415" r:id="rId352" name="Check Box 4247">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416" r:id="rId353" name="Check Box 4248">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418" r:id="rId354" name="Check Box 425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419" r:id="rId355" name="Check Box 425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420" r:id="rId356" name="Check Box 4252">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421" r:id="rId357" name="Check Box 4253">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422" r:id="rId358" name="Check Box 4254">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423" r:id="rId359" name="Check Box 4255">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424" r:id="rId360" name="Check Box 4256">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425" r:id="rId361" name="Check Box 4257">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426" r:id="rId362" name="Check Box 425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427" r:id="rId363" name="Check Box 4259">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428" r:id="rId364" name="Check Box 4260">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429" r:id="rId365" name="Check Box 426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430" r:id="rId366" name="Check Box 4262">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431" r:id="rId367" name="Check Box 4263">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432" r:id="rId368" name="Check Box 4264">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433" r:id="rId369" name="Check Box 4265">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434" r:id="rId370" name="Check Box 4266">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435" r:id="rId371" name="Check Box 4267">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436" r:id="rId372" name="Check Box 4268">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437" r:id="rId373" name="Check Box 4269">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438" r:id="rId374" name="Check Box 4270">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439" r:id="rId375" name="Check Box 4271">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440" r:id="rId376" name="Check Box 4272">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441" r:id="rId377" name="Check Box 4273">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442" r:id="rId378" name="Check Box 4274">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443" r:id="rId379" name="Check Box 4275">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444" r:id="rId380" name="Check Box 4276">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445" r:id="rId381" name="Check Box 4277">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446" r:id="rId382" name="Check Box 4278">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447" r:id="rId383" name="Check Box 4279">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448" r:id="rId384" name="Check Box 4280">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449" r:id="rId385" name="Check Box 4281">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450" r:id="rId386" name="Check Box 4282">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451" r:id="rId387" name="Check Box 4283">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452" r:id="rId388" name="Check Box 4284">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453" r:id="rId389" name="Check Box 4285">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454" r:id="rId390" name="Check Box 4286">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455" r:id="rId391" name="Check Box 4287">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456" r:id="rId392" name="Check Box 4288">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457" r:id="rId393" name="Check Box 4289">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458" r:id="rId394" name="Check Box 4290">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459" r:id="rId395" name="Check Box 4291">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460" r:id="rId396" name="Check Box 4292">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461" r:id="rId397" name="Check Box 4293">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462" r:id="rId398" name="Check Box 4294">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463" r:id="rId399" name="Check Box 4295">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464" r:id="rId400" name="Check Box 4296">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465" r:id="rId401" name="Check Box 4297">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466" r:id="rId402" name="Check Box 4298">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467" r:id="rId403" name="Check Box 4299">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1468" r:id="rId404" name="Check Box 4300">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469" r:id="rId405" name="Check Box 430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470" r:id="rId406" name="Check Box 4302">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471" r:id="rId407" name="Check Box 4303">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472" r:id="rId408" name="Check Box 4304">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473" r:id="rId409" name="Check Box 4305">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474" r:id="rId410" name="Check Box 4306">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475" r:id="rId411" name="Check Box 4307">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476" r:id="rId412" name="Check Box 4308">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477" r:id="rId413" name="Check Box 4309">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478" r:id="rId414" name="Check Box 4310">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479" r:id="rId415" name="Check Box 4311">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480" r:id="rId416" name="Check Box 4312">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481" r:id="rId417" name="Check Box 4313">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482" r:id="rId418" name="Check Box 4314">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483" r:id="rId419" name="Check Box 4315">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484" r:id="rId420" name="Check Box 4316">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485" r:id="rId421" name="Check Box 4317">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486" r:id="rId422" name="Check Box 4318">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487" r:id="rId423" name="Check Box 4319">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488" r:id="rId424" name="Check Box 4320">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489" r:id="rId425" name="Check Box 4321">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490" r:id="rId426" name="Check Box 4322">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491" r:id="rId427" name="Check Box 4323">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492" r:id="rId428" name="Check Box 4324">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493" r:id="rId429" name="Check Box 4325">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494" r:id="rId430" name="Check Box 4326">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495" r:id="rId431" name="Check Box 4327">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496" r:id="rId432" name="Check Box 4328">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497" r:id="rId433" name="Check Box 4329">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498" r:id="rId434" name="Check Box 4330">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499" r:id="rId435" name="Check Box 4331">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500" r:id="rId436" name="Check Box 4332">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501" r:id="rId437" name="Check Box 4333">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502" r:id="rId438" name="Check Box 4334">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503" r:id="rId439" name="Check Box 4335">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504" r:id="rId440" name="Check Box 4336">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505" r:id="rId441" name="Check Box 4337">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506" r:id="rId442" name="Check Box 4338">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507" r:id="rId443" name="Check Box 4339">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508" r:id="rId444" name="Check Box 4340">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509" r:id="rId445" name="Check Box 4341">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510" r:id="rId446" name="Check Box 4342">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511" r:id="rId447" name="Check Box 4343">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512" r:id="rId448" name="Check Box 4344">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513" r:id="rId449" name="Check Box 4345">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514" r:id="rId450" name="Check Box 4346">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515" r:id="rId451" name="Check Box 4347">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516" r:id="rId452" name="Check Box 4348">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519" r:id="rId453" name="Check Box 435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520" r:id="rId454" name="Check Box 435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521" r:id="rId455" name="Check Box 435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522" r:id="rId456" name="Check Box 4354">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523" r:id="rId457" name="Check Box 435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524" r:id="rId458" name="Check Box 4356">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525" r:id="rId459" name="Check Box 4357">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526" r:id="rId460" name="Check Box 4358">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527" r:id="rId461" name="Check Box 435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528" r:id="rId462" name="Check Box 4360">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529" r:id="rId463" name="Check Box 4361">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530" r:id="rId464" name="Check Box 436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531" r:id="rId465" name="Check Box 4363">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532" r:id="rId466" name="Check Box 4364">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533" r:id="rId467" name="Check Box 4365">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534" r:id="rId468" name="Check Box 4366">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535" r:id="rId469" name="Check Box 4367">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536" r:id="rId470" name="Check Box 4368">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537" r:id="rId471" name="Check Box 4369">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538" r:id="rId472" name="Check Box 4370">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539" r:id="rId473" name="Check Box 4371">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540" r:id="rId474" name="Check Box 4372">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541" r:id="rId475" name="Check Box 4373">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542" r:id="rId476" name="Check Box 4374">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543" r:id="rId477" name="Check Box 4375">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544" r:id="rId478" name="Check Box 4376">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545" r:id="rId479" name="Check Box 4377">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546" r:id="rId480" name="Check Box 4378">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547" r:id="rId481" name="Check Box 4379">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548" r:id="rId482" name="Check Box 4380">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549" r:id="rId483" name="Check Box 4381">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550" r:id="rId484" name="Check Box 4382">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551" r:id="rId485" name="Check Box 4383">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552" r:id="rId486" name="Check Box 4384">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553" r:id="rId487" name="Check Box 4385">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554" r:id="rId488" name="Check Box 4386">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555" r:id="rId489" name="Check Box 4387">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556" r:id="rId490" name="Check Box 4388">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557" r:id="rId491" name="Check Box 4389">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558" r:id="rId492" name="Check Box 4390">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559" r:id="rId493" name="Check Box 4391">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560" r:id="rId494" name="Check Box 4392">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561" r:id="rId495" name="Check Box 4393">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562" r:id="rId496" name="Check Box 4394">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563" r:id="rId497" name="Check Box 4395">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564" r:id="rId498" name="Check Box 4396">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565" r:id="rId499" name="Check Box 4397">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566" r:id="rId500" name="Check Box 4398">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567" r:id="rId501" name="Check Box 4399">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568" r:id="rId502" name="Check Box 4400">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1569" r:id="rId503" name="Check Box 440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570" r:id="rId504" name="Check Box 440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571" r:id="rId505" name="Check Box 440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572" r:id="rId506" name="Check Box 4404">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573" r:id="rId507" name="Check Box 440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574" r:id="rId508" name="Check Box 4406">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575" r:id="rId509" name="Check Box 4407">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576" r:id="rId510" name="Check Box 4408">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577" r:id="rId511" name="Check Box 440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578" r:id="rId512" name="Check Box 4410">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579" r:id="rId513" name="Check Box 4411">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580" r:id="rId514" name="Check Box 441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581" r:id="rId515" name="Check Box 4413">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582" r:id="rId516" name="Check Box 4414">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583" r:id="rId517" name="Check Box 4415">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584" r:id="rId518" name="Check Box 4416">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585" r:id="rId519" name="Check Box 4417">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586" r:id="rId520" name="Check Box 4418">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587" r:id="rId521" name="Check Box 4419">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588" r:id="rId522" name="Check Box 4420">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589" r:id="rId523" name="Check Box 4421">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590" r:id="rId524" name="Check Box 4422">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591" r:id="rId525" name="Check Box 4423">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592" r:id="rId526" name="Check Box 4424">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593" r:id="rId527" name="Check Box 4425">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594" r:id="rId528" name="Check Box 4426">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595" r:id="rId529" name="Check Box 4427">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596" r:id="rId530" name="Check Box 4428">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597" r:id="rId531" name="Check Box 4429">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598" r:id="rId532" name="Check Box 4430">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599" r:id="rId533" name="Check Box 4431">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600" r:id="rId534" name="Check Box 4432">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601" r:id="rId535" name="Check Box 4433">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602" r:id="rId536" name="Check Box 4434">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603" r:id="rId537" name="Check Box 4435">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604" r:id="rId538" name="Check Box 4436">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605" r:id="rId539" name="Check Box 4437">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606" r:id="rId540" name="Check Box 4438">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607" r:id="rId541" name="Check Box 4439">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608" r:id="rId542" name="Check Box 4440">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609" r:id="rId543" name="Check Box 4441">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610" r:id="rId544" name="Check Box 4442">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611" r:id="rId545" name="Check Box 4443">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612" r:id="rId546" name="Check Box 4444">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613" r:id="rId547" name="Check Box 4445">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614" r:id="rId548" name="Check Box 4446">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615" r:id="rId549" name="Check Box 4447">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616" r:id="rId550" name="Check Box 4448">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617" r:id="rId551" name="Check Box 4449">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619" r:id="rId552" name="Check Box 4451">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1620" r:id="rId553" name="Check Box 445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1621" r:id="rId554" name="Check Box 4453">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1622" r:id="rId555" name="Check Box 4454">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1623" r:id="rId556" name="Check Box 4455">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1624" r:id="rId557" name="Check Box 4456">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1625" r:id="rId558" name="Check Box 4457">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1626" r:id="rId559" name="Check Box 4458">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1627" r:id="rId560" name="Check Box 4459">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1628" r:id="rId561" name="Check Box 4460">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1629" r:id="rId562" name="Check Box 4461">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1630" r:id="rId563" name="Check Box 4462">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1631" r:id="rId564" name="Check Box 4463">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1632" r:id="rId565" name="Check Box 4464">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1633" r:id="rId566" name="Check Box 4465">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1634" r:id="rId567" name="Check Box 4466">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1635" r:id="rId568" name="Check Box 4467">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1636" r:id="rId569" name="Check Box 4468">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1637" r:id="rId570" name="Check Box 4469">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1638" r:id="rId571" name="Check Box 4470">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1639" r:id="rId572" name="Check Box 4471">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1640" r:id="rId573" name="Check Box 4472">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1641" r:id="rId574" name="Check Box 4473">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1642" r:id="rId575" name="Check Box 4474">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1643" r:id="rId576" name="Check Box 4475">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1644" r:id="rId577" name="Check Box 4476">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1645" r:id="rId578" name="Check Box 4477">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1646" r:id="rId579" name="Check Box 4478">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1647" r:id="rId580" name="Check Box 4479">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1648" r:id="rId581" name="Check Box 4480">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1649" r:id="rId582" name="Check Box 4481">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1650" r:id="rId583" name="Check Box 4482">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1651" r:id="rId584" name="Check Box 4483">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1652" r:id="rId585" name="Check Box 4484">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1653" r:id="rId586" name="Check Box 4485">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1654" r:id="rId587" name="Check Box 4486">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1655" r:id="rId588" name="Check Box 4487">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1656" r:id="rId589" name="Check Box 4488">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1657" r:id="rId590" name="Check Box 4489">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1658" r:id="rId591" name="Check Box 4490">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1659" r:id="rId592" name="Check Box 4491">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1660" r:id="rId593" name="Check Box 4492">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1661" r:id="rId594" name="Check Box 4493">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1662" r:id="rId595" name="Check Box 4494">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1663" r:id="rId596" name="Check Box 4495">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1664" r:id="rId597" name="Check Box 4496">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1665" r:id="rId598" name="Check Box 4497">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1666" r:id="rId599" name="Check Box 4498">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1667" r:id="rId600" name="Check Box 4499">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1669" r:id="rId601" name="Scroll Bar 4501">
              <controlPr defaultSize="0" autoPict="0">
                <anchor moveWithCells="1">
                  <from>
                    <xdr:col>11</xdr:col>
                    <xdr:colOff>66675</xdr:colOff>
                    <xdr:row>1</xdr:row>
                    <xdr:rowOff>66675</xdr:rowOff>
                  </from>
                  <to>
                    <xdr:col>64</xdr:col>
                    <xdr:colOff>123825</xdr:colOff>
                    <xdr:row>2</xdr:row>
                    <xdr:rowOff>104775</xdr:rowOff>
                  </to>
                </anchor>
              </controlPr>
            </control>
          </mc:Choice>
        </mc:AlternateContent>
        <mc:AlternateContent xmlns:mc="http://schemas.openxmlformats.org/markup-compatibility/2006">
          <mc:Choice Requires="x14">
            <control shapeId="12122" r:id="rId602" name="Check Box 4954">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2123" r:id="rId603" name="Check Box 4955">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2124" r:id="rId604" name="Check Box 495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125" r:id="rId605" name="Check Box 4957">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2126" r:id="rId606" name="Check Box 4958">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2127" r:id="rId607" name="Check Box 4959">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2128" r:id="rId608" name="Check Box 4960">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2129" r:id="rId609" name="Check Box 496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2130" r:id="rId610" name="Check Box 496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2131" r:id="rId611" name="Check Box 496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2132" r:id="rId612" name="Check Box 496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2133" r:id="rId613" name="Check Box 496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2134" r:id="rId614" name="Check Box 496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2135" r:id="rId615" name="Check Box 496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2136" r:id="rId616" name="Check Box 496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2137" r:id="rId617" name="Check Box 496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2138" r:id="rId618" name="Check Box 497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2139" r:id="rId619" name="Check Box 4971">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2140" r:id="rId620" name="Check Box 4972">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2141" r:id="rId621" name="Check Box 4973">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2142" r:id="rId622" name="Check Box 4974">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2143" r:id="rId623" name="Check Box 4975">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2144" r:id="rId624" name="Check Box 4976">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2145" r:id="rId625" name="Check Box 4977">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2146" r:id="rId626" name="Check Box 4978">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2147" r:id="rId627" name="Check Box 4979">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2148" r:id="rId628" name="Check Box 4980">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2149" r:id="rId629" name="Check Box 4981">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2150" r:id="rId630" name="Check Box 4982">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2151" r:id="rId631" name="Check Box 4983">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2152" r:id="rId632" name="Check Box 4984">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2153" r:id="rId633" name="Check Box 4985">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2154" r:id="rId634" name="Check Box 4986">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2155" r:id="rId635" name="Check Box 4987">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2156" r:id="rId636" name="Check Box 4988">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2157" r:id="rId637" name="Check Box 4989">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2158" r:id="rId638" name="Check Box 4990">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2159" r:id="rId639" name="Check Box 4991">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2160" r:id="rId640" name="Check Box 4992">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2161" r:id="rId641" name="Check Box 4993">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2162" r:id="rId642" name="Check Box 4994">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2163" r:id="rId643" name="Check Box 4995">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2164" r:id="rId644" name="Check Box 4996">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2165" r:id="rId645" name="Check Box 4997">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2166" r:id="rId646" name="Check Box 4998">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2167" r:id="rId647" name="Check Box 4999">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2168" r:id="rId648" name="Check Box 5000">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2169" r:id="rId649" name="Check Box 5001">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2170" r:id="rId650" name="Check Box 5002">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2171" r:id="rId651" name="Check Box 5003">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mc:AlternateContent xmlns:mc="http://schemas.openxmlformats.org/markup-compatibility/2006">
          <mc:Choice Requires="x14">
            <control shapeId="12272" r:id="rId652" name="Check Box 5104">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73" r:id="rId653" name="Check Box 510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74" r:id="rId654" name="Check Box 510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75" r:id="rId655" name="Check Box 5107">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76" r:id="rId656" name="Check Box 5108">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77" r:id="rId657" name="Check Box 5109">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78" r:id="rId658" name="Check Box 511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79" r:id="rId659" name="Check Box 5111">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80" r:id="rId660" name="Check Box 511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81" r:id="rId661" name="Check Box 511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82" r:id="rId662" name="Check Box 5114">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83" r:id="rId663" name="Check Box 511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84" r:id="rId664" name="Check Box 511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85" r:id="rId665" name="Check Box 5117">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2286" r:id="rId666" name="Check Box 5118">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2287" r:id="rId667" name="Check Box 5119">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3312" r:id="rId668" name="Check Box 512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313" r:id="rId669" name="Check Box 5121">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3314" r:id="rId670" name="Check Box 512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315" r:id="rId671" name="Check Box 5123">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3316" r:id="rId672" name="Check Box 5124">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317" r:id="rId673" name="Check Box 512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3318" r:id="rId674" name="Check Box 512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319" r:id="rId675" name="Check Box 5127">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3528" r:id="rId676" name="Check Box 5336">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29" r:id="rId677" name="Check Box 5337">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0" r:id="rId678" name="Check Box 5338">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31" r:id="rId679" name="Check Box 5339">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2" r:id="rId680" name="Check Box 5340">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33" r:id="rId681" name="Check Box 5341">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4" r:id="rId682" name="Check Box 5342">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35" r:id="rId683" name="Check Box 5343">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6" r:id="rId684" name="Check Box 534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7" r:id="rId685" name="Check Box 5345">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38" r:id="rId686" name="Check Box 5346">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39" r:id="rId687" name="Check Box 5347">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40" r:id="rId688" name="Check Box 5348">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41" r:id="rId689" name="Check Box 5349">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42" r:id="rId690" name="Check Box 5350">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43" r:id="rId691" name="Check Box 5351">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44" r:id="rId692" name="Check Box 5352">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45" r:id="rId693" name="Check Box 535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46" r:id="rId694" name="Check Box 535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47" r:id="rId695" name="Check Box 5355">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48" r:id="rId696" name="Check Box 5356">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549" r:id="rId697" name="Check Box 5357">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3550" r:id="rId698" name="Check Box 5358">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3710" r:id="rId699" name="Check Box 5518">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11" r:id="rId700" name="Check Box 5519">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12" r:id="rId701" name="Check Box 5520">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13" r:id="rId702" name="Check Box 5521">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14" r:id="rId703" name="Check Box 5522">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15" r:id="rId704" name="Check Box 5523">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16" r:id="rId705" name="Check Box 5524">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17" r:id="rId706" name="Check Box 5525">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18" r:id="rId707" name="Check Box 5526">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19" r:id="rId708" name="Check Box 5527">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20" r:id="rId709" name="Check Box 552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21" r:id="rId710" name="Check Box 5529">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22" r:id="rId711" name="Check Box 553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23" r:id="rId712" name="Check Box 5531">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24" r:id="rId713" name="Check Box 5532">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25" r:id="rId714" name="Check Box 5533">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26" r:id="rId715" name="Check Box 5534">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27" r:id="rId716" name="Check Box 5535">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28" r:id="rId717" name="Check Box 5536">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29" r:id="rId718" name="Check Box 5537">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30" r:id="rId719" name="Check Box 5538">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3731" r:id="rId720" name="Check Box 5539">
              <controlPr defaultSize="0" autoFill="0" autoLine="0" autoPict="0">
                <anchor moveWithCells="1">
                  <from>
                    <xdr:col>0</xdr:col>
                    <xdr:colOff>857250</xdr:colOff>
                    <xdr:row>21</xdr:row>
                    <xdr:rowOff>0</xdr:rowOff>
                  </from>
                  <to>
                    <xdr:col>1</xdr:col>
                    <xdr:colOff>104775</xdr:colOff>
                    <xdr:row>21</xdr:row>
                    <xdr:rowOff>209550</xdr:rowOff>
                  </to>
                </anchor>
              </controlPr>
            </control>
          </mc:Choice>
        </mc:AlternateContent>
        <mc:AlternateContent xmlns:mc="http://schemas.openxmlformats.org/markup-compatibility/2006">
          <mc:Choice Requires="x14">
            <control shapeId="13732" r:id="rId721" name="Check Box 554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5560" r:id="rId722" name="CheckBoxe_1">
              <controlPr defaultSize="0" autoFill="0" autoLine="0" autoPict="0">
                <anchor moveWithCells="1">
                  <from>
                    <xdr:col>0</xdr:col>
                    <xdr:colOff>857250</xdr:colOff>
                    <xdr:row>13</xdr:row>
                    <xdr:rowOff>0</xdr:rowOff>
                  </from>
                  <to>
                    <xdr:col>1</xdr:col>
                    <xdr:colOff>104775</xdr:colOff>
                    <xdr:row>14</xdr:row>
                    <xdr:rowOff>19050</xdr:rowOff>
                  </to>
                </anchor>
              </controlPr>
            </control>
          </mc:Choice>
        </mc:AlternateContent>
        <mc:AlternateContent xmlns:mc="http://schemas.openxmlformats.org/markup-compatibility/2006">
          <mc:Choice Requires="x14">
            <control shapeId="15561" r:id="rId723" name="CheckBoxe_2">
              <controlPr defaultSize="0" autoFill="0" autoLine="0" autoPict="0">
                <anchor moveWithCells="1">
                  <from>
                    <xdr:col>0</xdr:col>
                    <xdr:colOff>857250</xdr:colOff>
                    <xdr:row>14</xdr:row>
                    <xdr:rowOff>0</xdr:rowOff>
                  </from>
                  <to>
                    <xdr:col>1</xdr:col>
                    <xdr:colOff>104775</xdr:colOff>
                    <xdr:row>15</xdr:row>
                    <xdr:rowOff>19050</xdr:rowOff>
                  </to>
                </anchor>
              </controlPr>
            </control>
          </mc:Choice>
        </mc:AlternateContent>
        <mc:AlternateContent xmlns:mc="http://schemas.openxmlformats.org/markup-compatibility/2006">
          <mc:Choice Requires="x14">
            <control shapeId="15562" r:id="rId724" name="CheckBoxe_3">
              <controlPr defaultSize="0" autoFill="0" autoLine="0" autoPict="0">
                <anchor moveWithCells="1">
                  <from>
                    <xdr:col>0</xdr:col>
                    <xdr:colOff>857250</xdr:colOff>
                    <xdr:row>15</xdr:row>
                    <xdr:rowOff>0</xdr:rowOff>
                  </from>
                  <to>
                    <xdr:col>1</xdr:col>
                    <xdr:colOff>104775</xdr:colOff>
                    <xdr:row>16</xdr:row>
                    <xdr:rowOff>19050</xdr:rowOff>
                  </to>
                </anchor>
              </controlPr>
            </control>
          </mc:Choice>
        </mc:AlternateContent>
        <mc:AlternateContent xmlns:mc="http://schemas.openxmlformats.org/markup-compatibility/2006">
          <mc:Choice Requires="x14">
            <control shapeId="15563" r:id="rId725" name="CheckBoxe_4">
              <controlPr defaultSize="0" autoFill="0" autoLine="0" autoPict="0">
                <anchor moveWithCells="1">
                  <from>
                    <xdr:col>0</xdr:col>
                    <xdr:colOff>857250</xdr:colOff>
                    <xdr:row>16</xdr:row>
                    <xdr:rowOff>0</xdr:rowOff>
                  </from>
                  <to>
                    <xdr:col>1</xdr:col>
                    <xdr:colOff>104775</xdr:colOff>
                    <xdr:row>17</xdr:row>
                    <xdr:rowOff>19050</xdr:rowOff>
                  </to>
                </anchor>
              </controlPr>
            </control>
          </mc:Choice>
        </mc:AlternateContent>
        <mc:AlternateContent xmlns:mc="http://schemas.openxmlformats.org/markup-compatibility/2006">
          <mc:Choice Requires="x14">
            <control shapeId="15564" r:id="rId726" name="CheckBoxe_5">
              <controlPr defaultSize="0" autoFill="0" autoLine="0" autoPict="0">
                <anchor moveWithCells="1">
                  <from>
                    <xdr:col>0</xdr:col>
                    <xdr:colOff>857250</xdr:colOff>
                    <xdr:row>17</xdr:row>
                    <xdr:rowOff>0</xdr:rowOff>
                  </from>
                  <to>
                    <xdr:col>1</xdr:col>
                    <xdr:colOff>104775</xdr:colOff>
                    <xdr:row>18</xdr:row>
                    <xdr:rowOff>19050</xdr:rowOff>
                  </to>
                </anchor>
              </controlPr>
            </control>
          </mc:Choice>
        </mc:AlternateContent>
        <mc:AlternateContent xmlns:mc="http://schemas.openxmlformats.org/markup-compatibility/2006">
          <mc:Choice Requires="x14">
            <control shapeId="15565" r:id="rId727" name="CheckBoxe_6">
              <controlPr defaultSize="0" autoFill="0" autoLine="0" autoPict="0">
                <anchor moveWithCells="1">
                  <from>
                    <xdr:col>0</xdr:col>
                    <xdr:colOff>857250</xdr:colOff>
                    <xdr:row>18</xdr:row>
                    <xdr:rowOff>0</xdr:rowOff>
                  </from>
                  <to>
                    <xdr:col>1</xdr:col>
                    <xdr:colOff>104775</xdr:colOff>
                    <xdr:row>19</xdr:row>
                    <xdr:rowOff>19050</xdr:rowOff>
                  </to>
                </anchor>
              </controlPr>
            </control>
          </mc:Choice>
        </mc:AlternateContent>
        <mc:AlternateContent xmlns:mc="http://schemas.openxmlformats.org/markup-compatibility/2006">
          <mc:Choice Requires="x14">
            <control shapeId="15566" r:id="rId728" name="CheckBoxe_7">
              <controlPr defaultSize="0" autoFill="0" autoLine="0" autoPict="0">
                <anchor moveWithCells="1">
                  <from>
                    <xdr:col>0</xdr:col>
                    <xdr:colOff>857250</xdr:colOff>
                    <xdr:row>19</xdr:row>
                    <xdr:rowOff>0</xdr:rowOff>
                  </from>
                  <to>
                    <xdr:col>1</xdr:col>
                    <xdr:colOff>104775</xdr:colOff>
                    <xdr:row>20</xdr:row>
                    <xdr:rowOff>19050</xdr:rowOff>
                  </to>
                </anchor>
              </controlPr>
            </control>
          </mc:Choice>
        </mc:AlternateContent>
        <mc:AlternateContent xmlns:mc="http://schemas.openxmlformats.org/markup-compatibility/2006">
          <mc:Choice Requires="x14">
            <control shapeId="15567" r:id="rId729" name="CheckBoxe_8">
              <controlPr defaultSize="0" autoFill="0" autoLine="0" autoPict="0">
                <anchor moveWithCells="1">
                  <from>
                    <xdr:col>0</xdr:col>
                    <xdr:colOff>857250</xdr:colOff>
                    <xdr:row>20</xdr:row>
                    <xdr:rowOff>0</xdr:rowOff>
                  </from>
                  <to>
                    <xdr:col>1</xdr:col>
                    <xdr:colOff>104775</xdr:colOff>
                    <xdr:row>21</xdr:row>
                    <xdr:rowOff>19050</xdr:rowOff>
                  </to>
                </anchor>
              </controlPr>
            </control>
          </mc:Choice>
        </mc:AlternateContent>
        <mc:AlternateContent xmlns:mc="http://schemas.openxmlformats.org/markup-compatibility/2006">
          <mc:Choice Requires="x14">
            <control shapeId="15568" r:id="rId730" name="CheckBoxe_9">
              <controlPr defaultSize="0" autoFill="0" autoLine="0" autoPict="0">
                <anchor moveWithCells="1">
                  <from>
                    <xdr:col>0</xdr:col>
                    <xdr:colOff>857250</xdr:colOff>
                    <xdr:row>21</xdr:row>
                    <xdr:rowOff>0</xdr:rowOff>
                  </from>
                  <to>
                    <xdr:col>1</xdr:col>
                    <xdr:colOff>104775</xdr:colOff>
                    <xdr:row>22</xdr:row>
                    <xdr:rowOff>0</xdr:rowOff>
                  </to>
                </anchor>
              </controlPr>
            </control>
          </mc:Choice>
        </mc:AlternateContent>
        <mc:AlternateContent xmlns:mc="http://schemas.openxmlformats.org/markup-compatibility/2006">
          <mc:Choice Requires="x14">
            <control shapeId="15569" r:id="rId731" name="CheckBoxe_10">
              <controlPr defaultSize="0" autoFill="0" autoLine="0" autoPict="0">
                <anchor moveWithCells="1">
                  <from>
                    <xdr:col>0</xdr:col>
                    <xdr:colOff>857250</xdr:colOff>
                    <xdr:row>22</xdr:row>
                    <xdr:rowOff>0</xdr:rowOff>
                  </from>
                  <to>
                    <xdr:col>1</xdr:col>
                    <xdr:colOff>104775</xdr:colOff>
                    <xdr:row>23</xdr:row>
                    <xdr:rowOff>19050</xdr:rowOff>
                  </to>
                </anchor>
              </controlPr>
            </control>
          </mc:Choice>
        </mc:AlternateContent>
        <mc:AlternateContent xmlns:mc="http://schemas.openxmlformats.org/markup-compatibility/2006">
          <mc:Choice Requires="x14">
            <control shapeId="15570" r:id="rId732" name="CheckBoxe_11">
              <controlPr defaultSize="0" autoFill="0" autoLine="0" autoPict="0">
                <anchor moveWithCells="1">
                  <from>
                    <xdr:col>0</xdr:col>
                    <xdr:colOff>857250</xdr:colOff>
                    <xdr:row>23</xdr:row>
                    <xdr:rowOff>0</xdr:rowOff>
                  </from>
                  <to>
                    <xdr:col>1</xdr:col>
                    <xdr:colOff>104775</xdr:colOff>
                    <xdr:row>24</xdr:row>
                    <xdr:rowOff>19050</xdr:rowOff>
                  </to>
                </anchor>
              </controlPr>
            </control>
          </mc:Choice>
        </mc:AlternateContent>
        <mc:AlternateContent xmlns:mc="http://schemas.openxmlformats.org/markup-compatibility/2006">
          <mc:Choice Requires="x14">
            <control shapeId="15571" r:id="rId733" name="CheckBoxe_12">
              <controlPr defaultSize="0" autoFill="0" autoLine="0" autoPict="0">
                <anchor moveWithCells="1">
                  <from>
                    <xdr:col>0</xdr:col>
                    <xdr:colOff>857250</xdr:colOff>
                    <xdr:row>24</xdr:row>
                    <xdr:rowOff>0</xdr:rowOff>
                  </from>
                  <to>
                    <xdr:col>1</xdr:col>
                    <xdr:colOff>104775</xdr:colOff>
                    <xdr:row>25</xdr:row>
                    <xdr:rowOff>19050</xdr:rowOff>
                  </to>
                </anchor>
              </controlPr>
            </control>
          </mc:Choice>
        </mc:AlternateContent>
        <mc:AlternateContent xmlns:mc="http://schemas.openxmlformats.org/markup-compatibility/2006">
          <mc:Choice Requires="x14">
            <control shapeId="15572" r:id="rId734" name="CheckBoxe_13">
              <controlPr defaultSize="0" autoFill="0" autoLine="0" autoPict="0">
                <anchor moveWithCells="1">
                  <from>
                    <xdr:col>0</xdr:col>
                    <xdr:colOff>857250</xdr:colOff>
                    <xdr:row>25</xdr:row>
                    <xdr:rowOff>0</xdr:rowOff>
                  </from>
                  <to>
                    <xdr:col>1</xdr:col>
                    <xdr:colOff>104775</xdr:colOff>
                    <xdr:row>26</xdr:row>
                    <xdr:rowOff>19050</xdr:rowOff>
                  </to>
                </anchor>
              </controlPr>
            </control>
          </mc:Choice>
        </mc:AlternateContent>
        <mc:AlternateContent xmlns:mc="http://schemas.openxmlformats.org/markup-compatibility/2006">
          <mc:Choice Requires="x14">
            <control shapeId="15573" r:id="rId735" name="CheckBoxe_14">
              <controlPr defaultSize="0" autoFill="0" autoLine="0" autoPict="0">
                <anchor moveWithCells="1">
                  <from>
                    <xdr:col>0</xdr:col>
                    <xdr:colOff>857250</xdr:colOff>
                    <xdr:row>26</xdr:row>
                    <xdr:rowOff>0</xdr:rowOff>
                  </from>
                  <to>
                    <xdr:col>1</xdr:col>
                    <xdr:colOff>104775</xdr:colOff>
                    <xdr:row>27</xdr:row>
                    <xdr:rowOff>19050</xdr:rowOff>
                  </to>
                </anchor>
              </controlPr>
            </control>
          </mc:Choice>
        </mc:AlternateContent>
        <mc:AlternateContent xmlns:mc="http://schemas.openxmlformats.org/markup-compatibility/2006">
          <mc:Choice Requires="x14">
            <control shapeId="15574" r:id="rId736" name="CheckBoxe_15">
              <controlPr defaultSize="0" autoFill="0" autoLine="0" autoPict="0">
                <anchor moveWithCells="1">
                  <from>
                    <xdr:col>0</xdr:col>
                    <xdr:colOff>857250</xdr:colOff>
                    <xdr:row>27</xdr:row>
                    <xdr:rowOff>0</xdr:rowOff>
                  </from>
                  <to>
                    <xdr:col>1</xdr:col>
                    <xdr:colOff>104775</xdr:colOff>
                    <xdr:row>28</xdr:row>
                    <xdr:rowOff>19050</xdr:rowOff>
                  </to>
                </anchor>
              </controlPr>
            </control>
          </mc:Choice>
        </mc:AlternateContent>
        <mc:AlternateContent xmlns:mc="http://schemas.openxmlformats.org/markup-compatibility/2006">
          <mc:Choice Requires="x14">
            <control shapeId="15575" r:id="rId737" name="CheckBoxe_16">
              <controlPr defaultSize="0" autoFill="0" autoLine="0" autoPict="0">
                <anchor moveWithCells="1">
                  <from>
                    <xdr:col>0</xdr:col>
                    <xdr:colOff>857250</xdr:colOff>
                    <xdr:row>28</xdr:row>
                    <xdr:rowOff>0</xdr:rowOff>
                  </from>
                  <to>
                    <xdr:col>1</xdr:col>
                    <xdr:colOff>104775</xdr:colOff>
                    <xdr:row>29</xdr:row>
                    <xdr:rowOff>19050</xdr:rowOff>
                  </to>
                </anchor>
              </controlPr>
            </control>
          </mc:Choice>
        </mc:AlternateContent>
        <mc:AlternateContent xmlns:mc="http://schemas.openxmlformats.org/markup-compatibility/2006">
          <mc:Choice Requires="x14">
            <control shapeId="15576" r:id="rId738" name="CheckBoxe_17">
              <controlPr defaultSize="0" autoFill="0" autoLine="0" autoPict="0">
                <anchor moveWithCells="1">
                  <from>
                    <xdr:col>0</xdr:col>
                    <xdr:colOff>857250</xdr:colOff>
                    <xdr:row>29</xdr:row>
                    <xdr:rowOff>0</xdr:rowOff>
                  </from>
                  <to>
                    <xdr:col>1</xdr:col>
                    <xdr:colOff>104775</xdr:colOff>
                    <xdr:row>30</xdr:row>
                    <xdr:rowOff>19050</xdr:rowOff>
                  </to>
                </anchor>
              </controlPr>
            </control>
          </mc:Choice>
        </mc:AlternateContent>
        <mc:AlternateContent xmlns:mc="http://schemas.openxmlformats.org/markup-compatibility/2006">
          <mc:Choice Requires="x14">
            <control shapeId="15577" r:id="rId739" name="CheckBoxe_18">
              <controlPr defaultSize="0" autoFill="0" autoLine="0" autoPict="0">
                <anchor moveWithCells="1">
                  <from>
                    <xdr:col>0</xdr:col>
                    <xdr:colOff>857250</xdr:colOff>
                    <xdr:row>30</xdr:row>
                    <xdr:rowOff>0</xdr:rowOff>
                  </from>
                  <to>
                    <xdr:col>1</xdr:col>
                    <xdr:colOff>104775</xdr:colOff>
                    <xdr:row>31</xdr:row>
                    <xdr:rowOff>19050</xdr:rowOff>
                  </to>
                </anchor>
              </controlPr>
            </control>
          </mc:Choice>
        </mc:AlternateContent>
        <mc:AlternateContent xmlns:mc="http://schemas.openxmlformats.org/markup-compatibility/2006">
          <mc:Choice Requires="x14">
            <control shapeId="15578" r:id="rId740" name="CheckBoxe_19">
              <controlPr defaultSize="0" autoFill="0" autoLine="0" autoPict="0">
                <anchor moveWithCells="1">
                  <from>
                    <xdr:col>0</xdr:col>
                    <xdr:colOff>857250</xdr:colOff>
                    <xdr:row>31</xdr:row>
                    <xdr:rowOff>0</xdr:rowOff>
                  </from>
                  <to>
                    <xdr:col>1</xdr:col>
                    <xdr:colOff>104775</xdr:colOff>
                    <xdr:row>32</xdr:row>
                    <xdr:rowOff>19050</xdr:rowOff>
                  </to>
                </anchor>
              </controlPr>
            </control>
          </mc:Choice>
        </mc:AlternateContent>
        <mc:AlternateContent xmlns:mc="http://schemas.openxmlformats.org/markup-compatibility/2006">
          <mc:Choice Requires="x14">
            <control shapeId="15579" r:id="rId741" name="CheckBoxe_20">
              <controlPr defaultSize="0" autoFill="0" autoLine="0" autoPict="0">
                <anchor moveWithCells="1">
                  <from>
                    <xdr:col>0</xdr:col>
                    <xdr:colOff>857250</xdr:colOff>
                    <xdr:row>32</xdr:row>
                    <xdr:rowOff>0</xdr:rowOff>
                  </from>
                  <to>
                    <xdr:col>1</xdr:col>
                    <xdr:colOff>104775</xdr:colOff>
                    <xdr:row>33</xdr:row>
                    <xdr:rowOff>19050</xdr:rowOff>
                  </to>
                </anchor>
              </controlPr>
            </control>
          </mc:Choice>
        </mc:AlternateContent>
        <mc:AlternateContent xmlns:mc="http://schemas.openxmlformats.org/markup-compatibility/2006">
          <mc:Choice Requires="x14">
            <control shapeId="15580" r:id="rId742" name="CheckBoxe_21">
              <controlPr defaultSize="0" autoFill="0" autoLine="0" autoPict="0">
                <anchor moveWithCells="1">
                  <from>
                    <xdr:col>0</xdr:col>
                    <xdr:colOff>857250</xdr:colOff>
                    <xdr:row>33</xdr:row>
                    <xdr:rowOff>0</xdr:rowOff>
                  </from>
                  <to>
                    <xdr:col>1</xdr:col>
                    <xdr:colOff>104775</xdr:colOff>
                    <xdr:row>34</xdr:row>
                    <xdr:rowOff>19050</xdr:rowOff>
                  </to>
                </anchor>
              </controlPr>
            </control>
          </mc:Choice>
        </mc:AlternateContent>
        <mc:AlternateContent xmlns:mc="http://schemas.openxmlformats.org/markup-compatibility/2006">
          <mc:Choice Requires="x14">
            <control shapeId="15581" r:id="rId743" name="CheckBoxe_22">
              <controlPr defaultSize="0" autoFill="0" autoLine="0" autoPict="0">
                <anchor moveWithCells="1">
                  <from>
                    <xdr:col>0</xdr:col>
                    <xdr:colOff>857250</xdr:colOff>
                    <xdr:row>34</xdr:row>
                    <xdr:rowOff>0</xdr:rowOff>
                  </from>
                  <to>
                    <xdr:col>1</xdr:col>
                    <xdr:colOff>104775</xdr:colOff>
                    <xdr:row>35</xdr:row>
                    <xdr:rowOff>19050</xdr:rowOff>
                  </to>
                </anchor>
              </controlPr>
            </control>
          </mc:Choice>
        </mc:AlternateContent>
        <mc:AlternateContent xmlns:mc="http://schemas.openxmlformats.org/markup-compatibility/2006">
          <mc:Choice Requires="x14">
            <control shapeId="15582" r:id="rId744" name="CheckBoxe_23">
              <controlPr defaultSize="0" autoFill="0" autoLine="0" autoPict="0">
                <anchor moveWithCells="1">
                  <from>
                    <xdr:col>0</xdr:col>
                    <xdr:colOff>857250</xdr:colOff>
                    <xdr:row>35</xdr:row>
                    <xdr:rowOff>0</xdr:rowOff>
                  </from>
                  <to>
                    <xdr:col>1</xdr:col>
                    <xdr:colOff>104775</xdr:colOff>
                    <xdr:row>36</xdr:row>
                    <xdr:rowOff>19050</xdr:rowOff>
                  </to>
                </anchor>
              </controlPr>
            </control>
          </mc:Choice>
        </mc:AlternateContent>
        <mc:AlternateContent xmlns:mc="http://schemas.openxmlformats.org/markup-compatibility/2006">
          <mc:Choice Requires="x14">
            <control shapeId="15583" r:id="rId745" name="CheckBoxe_24">
              <controlPr defaultSize="0" autoFill="0" autoLine="0" autoPict="0">
                <anchor moveWithCells="1">
                  <from>
                    <xdr:col>0</xdr:col>
                    <xdr:colOff>857250</xdr:colOff>
                    <xdr:row>36</xdr:row>
                    <xdr:rowOff>0</xdr:rowOff>
                  </from>
                  <to>
                    <xdr:col>1</xdr:col>
                    <xdr:colOff>104775</xdr:colOff>
                    <xdr:row>37</xdr:row>
                    <xdr:rowOff>19050</xdr:rowOff>
                  </to>
                </anchor>
              </controlPr>
            </control>
          </mc:Choice>
        </mc:AlternateContent>
        <mc:AlternateContent xmlns:mc="http://schemas.openxmlformats.org/markup-compatibility/2006">
          <mc:Choice Requires="x14">
            <control shapeId="15584" r:id="rId746" name="CheckBoxe_25">
              <controlPr defaultSize="0" autoFill="0" autoLine="0" autoPict="0">
                <anchor moveWithCells="1">
                  <from>
                    <xdr:col>0</xdr:col>
                    <xdr:colOff>857250</xdr:colOff>
                    <xdr:row>37</xdr:row>
                    <xdr:rowOff>0</xdr:rowOff>
                  </from>
                  <to>
                    <xdr:col>1</xdr:col>
                    <xdr:colOff>104775</xdr:colOff>
                    <xdr:row>38</xdr:row>
                    <xdr:rowOff>19050</xdr:rowOff>
                  </to>
                </anchor>
              </controlPr>
            </control>
          </mc:Choice>
        </mc:AlternateContent>
        <mc:AlternateContent xmlns:mc="http://schemas.openxmlformats.org/markup-compatibility/2006">
          <mc:Choice Requires="x14">
            <control shapeId="15585" r:id="rId747" name="CheckBoxe_26">
              <controlPr defaultSize="0" autoFill="0" autoLine="0" autoPict="0">
                <anchor moveWithCells="1">
                  <from>
                    <xdr:col>0</xdr:col>
                    <xdr:colOff>857250</xdr:colOff>
                    <xdr:row>38</xdr:row>
                    <xdr:rowOff>0</xdr:rowOff>
                  </from>
                  <to>
                    <xdr:col>1</xdr:col>
                    <xdr:colOff>104775</xdr:colOff>
                    <xdr:row>39</xdr:row>
                    <xdr:rowOff>19050</xdr:rowOff>
                  </to>
                </anchor>
              </controlPr>
            </control>
          </mc:Choice>
        </mc:AlternateContent>
        <mc:AlternateContent xmlns:mc="http://schemas.openxmlformats.org/markup-compatibility/2006">
          <mc:Choice Requires="x14">
            <control shapeId="15586" r:id="rId748" name="CheckBoxe_27">
              <controlPr defaultSize="0" autoFill="0" autoLine="0" autoPict="0">
                <anchor moveWithCells="1">
                  <from>
                    <xdr:col>0</xdr:col>
                    <xdr:colOff>857250</xdr:colOff>
                    <xdr:row>39</xdr:row>
                    <xdr:rowOff>0</xdr:rowOff>
                  </from>
                  <to>
                    <xdr:col>1</xdr:col>
                    <xdr:colOff>104775</xdr:colOff>
                    <xdr:row>40</xdr:row>
                    <xdr:rowOff>19050</xdr:rowOff>
                  </to>
                </anchor>
              </controlPr>
            </control>
          </mc:Choice>
        </mc:AlternateContent>
        <mc:AlternateContent xmlns:mc="http://schemas.openxmlformats.org/markup-compatibility/2006">
          <mc:Choice Requires="x14">
            <control shapeId="15587" r:id="rId749" name="CheckBoxe_28">
              <controlPr defaultSize="0" autoFill="0" autoLine="0" autoPict="0">
                <anchor moveWithCells="1">
                  <from>
                    <xdr:col>0</xdr:col>
                    <xdr:colOff>857250</xdr:colOff>
                    <xdr:row>40</xdr:row>
                    <xdr:rowOff>0</xdr:rowOff>
                  </from>
                  <to>
                    <xdr:col>1</xdr:col>
                    <xdr:colOff>104775</xdr:colOff>
                    <xdr:row>41</xdr:row>
                    <xdr:rowOff>19050</xdr:rowOff>
                  </to>
                </anchor>
              </controlPr>
            </control>
          </mc:Choice>
        </mc:AlternateContent>
        <mc:AlternateContent xmlns:mc="http://schemas.openxmlformats.org/markup-compatibility/2006">
          <mc:Choice Requires="x14">
            <control shapeId="15588" r:id="rId750" name="CheckBoxe_29">
              <controlPr defaultSize="0" autoFill="0" autoLine="0" autoPict="0">
                <anchor moveWithCells="1">
                  <from>
                    <xdr:col>0</xdr:col>
                    <xdr:colOff>857250</xdr:colOff>
                    <xdr:row>41</xdr:row>
                    <xdr:rowOff>0</xdr:rowOff>
                  </from>
                  <to>
                    <xdr:col>1</xdr:col>
                    <xdr:colOff>104775</xdr:colOff>
                    <xdr:row>42</xdr:row>
                    <xdr:rowOff>19050</xdr:rowOff>
                  </to>
                </anchor>
              </controlPr>
            </control>
          </mc:Choice>
        </mc:AlternateContent>
        <mc:AlternateContent xmlns:mc="http://schemas.openxmlformats.org/markup-compatibility/2006">
          <mc:Choice Requires="x14">
            <control shapeId="15589" r:id="rId751" name="CheckBoxe_30">
              <controlPr defaultSize="0" autoFill="0" autoLine="0" autoPict="0">
                <anchor moveWithCells="1">
                  <from>
                    <xdr:col>0</xdr:col>
                    <xdr:colOff>857250</xdr:colOff>
                    <xdr:row>42</xdr:row>
                    <xdr:rowOff>0</xdr:rowOff>
                  </from>
                  <to>
                    <xdr:col>1</xdr:col>
                    <xdr:colOff>104775</xdr:colOff>
                    <xdr:row>43</xdr:row>
                    <xdr:rowOff>19050</xdr:rowOff>
                  </to>
                </anchor>
              </controlPr>
            </control>
          </mc:Choice>
        </mc:AlternateContent>
        <mc:AlternateContent xmlns:mc="http://schemas.openxmlformats.org/markup-compatibility/2006">
          <mc:Choice Requires="x14">
            <control shapeId="15590" r:id="rId752" name="CheckBoxe_31">
              <controlPr defaultSize="0" autoFill="0" autoLine="0" autoPict="0">
                <anchor moveWithCells="1">
                  <from>
                    <xdr:col>0</xdr:col>
                    <xdr:colOff>857250</xdr:colOff>
                    <xdr:row>43</xdr:row>
                    <xdr:rowOff>0</xdr:rowOff>
                  </from>
                  <to>
                    <xdr:col>1</xdr:col>
                    <xdr:colOff>104775</xdr:colOff>
                    <xdr:row>44</xdr:row>
                    <xdr:rowOff>19050</xdr:rowOff>
                  </to>
                </anchor>
              </controlPr>
            </control>
          </mc:Choice>
        </mc:AlternateContent>
        <mc:AlternateContent xmlns:mc="http://schemas.openxmlformats.org/markup-compatibility/2006">
          <mc:Choice Requires="x14">
            <control shapeId="15591" r:id="rId753" name="CheckBoxe_32">
              <controlPr defaultSize="0" autoFill="0" autoLine="0" autoPict="0">
                <anchor moveWithCells="1">
                  <from>
                    <xdr:col>0</xdr:col>
                    <xdr:colOff>857250</xdr:colOff>
                    <xdr:row>44</xdr:row>
                    <xdr:rowOff>0</xdr:rowOff>
                  </from>
                  <to>
                    <xdr:col>1</xdr:col>
                    <xdr:colOff>104775</xdr:colOff>
                    <xdr:row>45</xdr:row>
                    <xdr:rowOff>19050</xdr:rowOff>
                  </to>
                </anchor>
              </controlPr>
            </control>
          </mc:Choice>
        </mc:AlternateContent>
        <mc:AlternateContent xmlns:mc="http://schemas.openxmlformats.org/markup-compatibility/2006">
          <mc:Choice Requires="x14">
            <control shapeId="15592" r:id="rId754" name="CheckBoxe_33">
              <controlPr defaultSize="0" autoFill="0" autoLine="0" autoPict="0">
                <anchor moveWithCells="1">
                  <from>
                    <xdr:col>0</xdr:col>
                    <xdr:colOff>857250</xdr:colOff>
                    <xdr:row>45</xdr:row>
                    <xdr:rowOff>0</xdr:rowOff>
                  </from>
                  <to>
                    <xdr:col>1</xdr:col>
                    <xdr:colOff>104775</xdr:colOff>
                    <xdr:row>46</xdr:row>
                    <xdr:rowOff>19050</xdr:rowOff>
                  </to>
                </anchor>
              </controlPr>
            </control>
          </mc:Choice>
        </mc:AlternateContent>
        <mc:AlternateContent xmlns:mc="http://schemas.openxmlformats.org/markup-compatibility/2006">
          <mc:Choice Requires="x14">
            <control shapeId="15593" r:id="rId755" name="CheckBoxe_34">
              <controlPr defaultSize="0" autoFill="0" autoLine="0" autoPict="0">
                <anchor moveWithCells="1">
                  <from>
                    <xdr:col>0</xdr:col>
                    <xdr:colOff>857250</xdr:colOff>
                    <xdr:row>46</xdr:row>
                    <xdr:rowOff>0</xdr:rowOff>
                  </from>
                  <to>
                    <xdr:col>1</xdr:col>
                    <xdr:colOff>104775</xdr:colOff>
                    <xdr:row>47</xdr:row>
                    <xdr:rowOff>19050</xdr:rowOff>
                  </to>
                </anchor>
              </controlPr>
            </control>
          </mc:Choice>
        </mc:AlternateContent>
        <mc:AlternateContent xmlns:mc="http://schemas.openxmlformats.org/markup-compatibility/2006">
          <mc:Choice Requires="x14">
            <control shapeId="15594" r:id="rId756" name="CheckBoxe_35">
              <controlPr defaultSize="0" autoFill="0" autoLine="0" autoPict="0">
                <anchor moveWithCells="1">
                  <from>
                    <xdr:col>0</xdr:col>
                    <xdr:colOff>857250</xdr:colOff>
                    <xdr:row>47</xdr:row>
                    <xdr:rowOff>0</xdr:rowOff>
                  </from>
                  <to>
                    <xdr:col>1</xdr:col>
                    <xdr:colOff>104775</xdr:colOff>
                    <xdr:row>48</xdr:row>
                    <xdr:rowOff>19050</xdr:rowOff>
                  </to>
                </anchor>
              </controlPr>
            </control>
          </mc:Choice>
        </mc:AlternateContent>
        <mc:AlternateContent xmlns:mc="http://schemas.openxmlformats.org/markup-compatibility/2006">
          <mc:Choice Requires="x14">
            <control shapeId="15595" r:id="rId757" name="CheckBoxe_36">
              <controlPr defaultSize="0" autoFill="0" autoLine="0" autoPict="0">
                <anchor moveWithCells="1">
                  <from>
                    <xdr:col>0</xdr:col>
                    <xdr:colOff>857250</xdr:colOff>
                    <xdr:row>48</xdr:row>
                    <xdr:rowOff>0</xdr:rowOff>
                  </from>
                  <to>
                    <xdr:col>1</xdr:col>
                    <xdr:colOff>104775</xdr:colOff>
                    <xdr:row>49</xdr:row>
                    <xdr:rowOff>19050</xdr:rowOff>
                  </to>
                </anchor>
              </controlPr>
            </control>
          </mc:Choice>
        </mc:AlternateContent>
        <mc:AlternateContent xmlns:mc="http://schemas.openxmlformats.org/markup-compatibility/2006">
          <mc:Choice Requires="x14">
            <control shapeId="15596" r:id="rId758" name="CheckBoxe_37">
              <controlPr defaultSize="0" autoFill="0" autoLine="0" autoPict="0">
                <anchor moveWithCells="1">
                  <from>
                    <xdr:col>0</xdr:col>
                    <xdr:colOff>857250</xdr:colOff>
                    <xdr:row>49</xdr:row>
                    <xdr:rowOff>0</xdr:rowOff>
                  </from>
                  <to>
                    <xdr:col>1</xdr:col>
                    <xdr:colOff>104775</xdr:colOff>
                    <xdr:row>50</xdr:row>
                    <xdr:rowOff>19050</xdr:rowOff>
                  </to>
                </anchor>
              </controlPr>
            </control>
          </mc:Choice>
        </mc:AlternateContent>
        <mc:AlternateContent xmlns:mc="http://schemas.openxmlformats.org/markup-compatibility/2006">
          <mc:Choice Requires="x14">
            <control shapeId="15597" r:id="rId759" name="CheckBoxe_38">
              <controlPr defaultSize="0" autoFill="0" autoLine="0" autoPict="0">
                <anchor moveWithCells="1">
                  <from>
                    <xdr:col>0</xdr:col>
                    <xdr:colOff>857250</xdr:colOff>
                    <xdr:row>50</xdr:row>
                    <xdr:rowOff>0</xdr:rowOff>
                  </from>
                  <to>
                    <xdr:col>1</xdr:col>
                    <xdr:colOff>104775</xdr:colOff>
                    <xdr:row>51</xdr:row>
                    <xdr:rowOff>19050</xdr:rowOff>
                  </to>
                </anchor>
              </controlPr>
            </control>
          </mc:Choice>
        </mc:AlternateContent>
        <mc:AlternateContent xmlns:mc="http://schemas.openxmlformats.org/markup-compatibility/2006">
          <mc:Choice Requires="x14">
            <control shapeId="15598" r:id="rId760" name="CheckBoxe_39">
              <controlPr defaultSize="0" autoFill="0" autoLine="0" autoPict="0">
                <anchor moveWithCells="1">
                  <from>
                    <xdr:col>0</xdr:col>
                    <xdr:colOff>857250</xdr:colOff>
                    <xdr:row>51</xdr:row>
                    <xdr:rowOff>0</xdr:rowOff>
                  </from>
                  <to>
                    <xdr:col>1</xdr:col>
                    <xdr:colOff>104775</xdr:colOff>
                    <xdr:row>52</xdr:row>
                    <xdr:rowOff>19050</xdr:rowOff>
                  </to>
                </anchor>
              </controlPr>
            </control>
          </mc:Choice>
        </mc:AlternateContent>
        <mc:AlternateContent xmlns:mc="http://schemas.openxmlformats.org/markup-compatibility/2006">
          <mc:Choice Requires="x14">
            <control shapeId="15599" r:id="rId761" name="CheckBoxe_40">
              <controlPr defaultSize="0" autoFill="0" autoLine="0" autoPict="0">
                <anchor moveWithCells="1">
                  <from>
                    <xdr:col>0</xdr:col>
                    <xdr:colOff>857250</xdr:colOff>
                    <xdr:row>52</xdr:row>
                    <xdr:rowOff>0</xdr:rowOff>
                  </from>
                  <to>
                    <xdr:col>1</xdr:col>
                    <xdr:colOff>104775</xdr:colOff>
                    <xdr:row>53</xdr:row>
                    <xdr:rowOff>19050</xdr:rowOff>
                  </to>
                </anchor>
              </controlPr>
            </control>
          </mc:Choice>
        </mc:AlternateContent>
        <mc:AlternateContent xmlns:mc="http://schemas.openxmlformats.org/markup-compatibility/2006">
          <mc:Choice Requires="x14">
            <control shapeId="15600" r:id="rId762" name="CheckBoxe_41">
              <controlPr defaultSize="0" autoFill="0" autoLine="0" autoPict="0">
                <anchor moveWithCells="1">
                  <from>
                    <xdr:col>0</xdr:col>
                    <xdr:colOff>857250</xdr:colOff>
                    <xdr:row>53</xdr:row>
                    <xdr:rowOff>0</xdr:rowOff>
                  </from>
                  <to>
                    <xdr:col>1</xdr:col>
                    <xdr:colOff>104775</xdr:colOff>
                    <xdr:row>54</xdr:row>
                    <xdr:rowOff>19050</xdr:rowOff>
                  </to>
                </anchor>
              </controlPr>
            </control>
          </mc:Choice>
        </mc:AlternateContent>
        <mc:AlternateContent xmlns:mc="http://schemas.openxmlformats.org/markup-compatibility/2006">
          <mc:Choice Requires="x14">
            <control shapeId="15601" r:id="rId763" name="CheckBoxe_42">
              <controlPr defaultSize="0" autoFill="0" autoLine="0" autoPict="0">
                <anchor moveWithCells="1">
                  <from>
                    <xdr:col>0</xdr:col>
                    <xdr:colOff>857250</xdr:colOff>
                    <xdr:row>54</xdr:row>
                    <xdr:rowOff>0</xdr:rowOff>
                  </from>
                  <to>
                    <xdr:col>1</xdr:col>
                    <xdr:colOff>104775</xdr:colOff>
                    <xdr:row>55</xdr:row>
                    <xdr:rowOff>19050</xdr:rowOff>
                  </to>
                </anchor>
              </controlPr>
            </control>
          </mc:Choice>
        </mc:AlternateContent>
        <mc:AlternateContent xmlns:mc="http://schemas.openxmlformats.org/markup-compatibility/2006">
          <mc:Choice Requires="x14">
            <control shapeId="15602" r:id="rId764" name="CheckBoxe_43">
              <controlPr defaultSize="0" autoFill="0" autoLine="0" autoPict="0">
                <anchor moveWithCells="1">
                  <from>
                    <xdr:col>0</xdr:col>
                    <xdr:colOff>857250</xdr:colOff>
                    <xdr:row>55</xdr:row>
                    <xdr:rowOff>0</xdr:rowOff>
                  </from>
                  <to>
                    <xdr:col>1</xdr:col>
                    <xdr:colOff>104775</xdr:colOff>
                    <xdr:row>56</xdr:row>
                    <xdr:rowOff>19050</xdr:rowOff>
                  </to>
                </anchor>
              </controlPr>
            </control>
          </mc:Choice>
        </mc:AlternateContent>
        <mc:AlternateContent xmlns:mc="http://schemas.openxmlformats.org/markup-compatibility/2006">
          <mc:Choice Requires="x14">
            <control shapeId="15603" r:id="rId765" name="CheckBoxe_44">
              <controlPr defaultSize="0" autoFill="0" autoLine="0" autoPict="0">
                <anchor moveWithCells="1">
                  <from>
                    <xdr:col>0</xdr:col>
                    <xdr:colOff>857250</xdr:colOff>
                    <xdr:row>56</xdr:row>
                    <xdr:rowOff>0</xdr:rowOff>
                  </from>
                  <to>
                    <xdr:col>1</xdr:col>
                    <xdr:colOff>104775</xdr:colOff>
                    <xdr:row>57</xdr:row>
                    <xdr:rowOff>19050</xdr:rowOff>
                  </to>
                </anchor>
              </controlPr>
            </control>
          </mc:Choice>
        </mc:AlternateContent>
        <mc:AlternateContent xmlns:mc="http://schemas.openxmlformats.org/markup-compatibility/2006">
          <mc:Choice Requires="x14">
            <control shapeId="15604" r:id="rId766" name="CheckBoxe_45">
              <controlPr defaultSize="0" autoFill="0" autoLine="0" autoPict="0">
                <anchor moveWithCells="1">
                  <from>
                    <xdr:col>0</xdr:col>
                    <xdr:colOff>857250</xdr:colOff>
                    <xdr:row>57</xdr:row>
                    <xdr:rowOff>0</xdr:rowOff>
                  </from>
                  <to>
                    <xdr:col>1</xdr:col>
                    <xdr:colOff>104775</xdr:colOff>
                    <xdr:row>58</xdr:row>
                    <xdr:rowOff>19050</xdr:rowOff>
                  </to>
                </anchor>
              </controlPr>
            </control>
          </mc:Choice>
        </mc:AlternateContent>
        <mc:AlternateContent xmlns:mc="http://schemas.openxmlformats.org/markup-compatibility/2006">
          <mc:Choice Requires="x14">
            <control shapeId="15605" r:id="rId767" name="CheckBoxe_46">
              <controlPr defaultSize="0" autoFill="0" autoLine="0" autoPict="0">
                <anchor moveWithCells="1">
                  <from>
                    <xdr:col>0</xdr:col>
                    <xdr:colOff>857250</xdr:colOff>
                    <xdr:row>58</xdr:row>
                    <xdr:rowOff>0</xdr:rowOff>
                  </from>
                  <to>
                    <xdr:col>1</xdr:col>
                    <xdr:colOff>104775</xdr:colOff>
                    <xdr:row>59</xdr:row>
                    <xdr:rowOff>19050</xdr:rowOff>
                  </to>
                </anchor>
              </controlPr>
            </control>
          </mc:Choice>
        </mc:AlternateContent>
        <mc:AlternateContent xmlns:mc="http://schemas.openxmlformats.org/markup-compatibility/2006">
          <mc:Choice Requires="x14">
            <control shapeId="15606" r:id="rId768" name="CheckBoxe_47">
              <controlPr defaultSize="0" autoFill="0" autoLine="0" autoPict="0">
                <anchor moveWithCells="1">
                  <from>
                    <xdr:col>0</xdr:col>
                    <xdr:colOff>857250</xdr:colOff>
                    <xdr:row>59</xdr:row>
                    <xdr:rowOff>0</xdr:rowOff>
                  </from>
                  <to>
                    <xdr:col>1</xdr:col>
                    <xdr:colOff>104775</xdr:colOff>
                    <xdr:row>60</xdr:row>
                    <xdr:rowOff>19050</xdr:rowOff>
                  </to>
                </anchor>
              </controlPr>
            </control>
          </mc:Choice>
        </mc:AlternateContent>
        <mc:AlternateContent xmlns:mc="http://schemas.openxmlformats.org/markup-compatibility/2006">
          <mc:Choice Requires="x14">
            <control shapeId="15607" r:id="rId769" name="CheckBoxe_48">
              <controlPr defaultSize="0" autoFill="0" autoLine="0" autoPict="0">
                <anchor moveWithCells="1">
                  <from>
                    <xdr:col>0</xdr:col>
                    <xdr:colOff>857250</xdr:colOff>
                    <xdr:row>60</xdr:row>
                    <xdr:rowOff>0</xdr:rowOff>
                  </from>
                  <to>
                    <xdr:col>1</xdr:col>
                    <xdr:colOff>104775</xdr:colOff>
                    <xdr:row>61</xdr:row>
                    <xdr:rowOff>19050</xdr:rowOff>
                  </to>
                </anchor>
              </controlPr>
            </control>
          </mc:Choice>
        </mc:AlternateContent>
        <mc:AlternateContent xmlns:mc="http://schemas.openxmlformats.org/markup-compatibility/2006">
          <mc:Choice Requires="x14">
            <control shapeId="15608" r:id="rId770" name="CheckBoxe_49">
              <controlPr defaultSize="0" autoFill="0" autoLine="0" autoPict="0">
                <anchor moveWithCells="1">
                  <from>
                    <xdr:col>0</xdr:col>
                    <xdr:colOff>857250</xdr:colOff>
                    <xdr:row>61</xdr:row>
                    <xdr:rowOff>0</xdr:rowOff>
                  </from>
                  <to>
                    <xdr:col>1</xdr:col>
                    <xdr:colOff>104775</xdr:colOff>
                    <xdr:row>62</xdr:row>
                    <xdr:rowOff>19050</xdr:rowOff>
                  </to>
                </anchor>
              </controlPr>
            </control>
          </mc:Choice>
        </mc:AlternateContent>
        <mc:AlternateContent xmlns:mc="http://schemas.openxmlformats.org/markup-compatibility/2006">
          <mc:Choice Requires="x14">
            <control shapeId="15609" r:id="rId771" name="CheckBoxe_50">
              <controlPr defaultSize="0" autoFill="0" autoLine="0" autoPict="0">
                <anchor moveWithCells="1">
                  <from>
                    <xdr:col>0</xdr:col>
                    <xdr:colOff>857250</xdr:colOff>
                    <xdr:row>62</xdr:row>
                    <xdr:rowOff>0</xdr:rowOff>
                  </from>
                  <to>
                    <xdr:col>1</xdr:col>
                    <xdr:colOff>104775</xdr:colOff>
                    <xdr:row>63</xdr:row>
                    <xdr:rowOff>19050</xdr:rowOff>
                  </to>
                </anchor>
              </controlPr>
            </control>
          </mc:Choice>
        </mc:AlternateContent>
        <mc:AlternateContent xmlns:mc="http://schemas.openxmlformats.org/markup-compatibility/2006">
          <mc:Choice Requires="x14">
            <control shapeId="15610" r:id="rId772" name="CheckBoxe_51">
              <controlPr defaultSize="0" autoFill="0" autoLine="0" autoPict="0">
                <anchor moveWithCells="1">
                  <from>
                    <xdr:col>0</xdr:col>
                    <xdr:colOff>857250</xdr:colOff>
                    <xdr:row>63</xdr:row>
                    <xdr:rowOff>0</xdr:rowOff>
                  </from>
                  <to>
                    <xdr:col>1</xdr:col>
                    <xdr:colOff>104775</xdr:colOff>
                    <xdr:row>64</xdr:row>
                    <xdr:rowOff>19050</xdr:rowOff>
                  </to>
                </anchor>
              </controlPr>
            </control>
          </mc:Choice>
        </mc:AlternateContent>
        <mc:AlternateContent xmlns:mc="http://schemas.openxmlformats.org/markup-compatibility/2006">
          <mc:Choice Requires="x14">
            <control shapeId="15611" r:id="rId773" name="CheckBoxe_52">
              <controlPr defaultSize="0" autoFill="0" autoLine="0" autoPict="0">
                <anchor moveWithCells="1">
                  <from>
                    <xdr:col>0</xdr:col>
                    <xdr:colOff>857250</xdr:colOff>
                    <xdr:row>64</xdr:row>
                    <xdr:rowOff>0</xdr:rowOff>
                  </from>
                  <to>
                    <xdr:col>1</xdr:col>
                    <xdr:colOff>104775</xdr:colOff>
                    <xdr:row>65</xdr:row>
                    <xdr:rowOff>19050</xdr:rowOff>
                  </to>
                </anchor>
              </controlPr>
            </control>
          </mc:Choice>
        </mc:AlternateContent>
        <mc:AlternateContent xmlns:mc="http://schemas.openxmlformats.org/markup-compatibility/2006">
          <mc:Choice Requires="x14">
            <control shapeId="15612" r:id="rId774" name="CheckBoxe_53">
              <controlPr defaultSize="0" autoFill="0" autoLine="0" autoPict="0">
                <anchor moveWithCells="1">
                  <from>
                    <xdr:col>0</xdr:col>
                    <xdr:colOff>857250</xdr:colOff>
                    <xdr:row>65</xdr:row>
                    <xdr:rowOff>0</xdr:rowOff>
                  </from>
                  <to>
                    <xdr:col>1</xdr:col>
                    <xdr:colOff>104775</xdr:colOff>
                    <xdr:row>66</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Q96"/>
  <sheetViews>
    <sheetView showGridLines="0" workbookViewId="0">
      <selection activeCell="A31" sqref="A31"/>
    </sheetView>
  </sheetViews>
  <sheetFormatPr baseColWidth="10" defaultRowHeight="15" x14ac:dyDescent="0.25"/>
  <cols>
    <col min="1" max="1" width="29" customWidth="1"/>
    <col min="2" max="2" width="17.5703125" bestFit="1" customWidth="1"/>
    <col min="3" max="3" width="34.140625" customWidth="1"/>
    <col min="4" max="4" width="15.42578125" customWidth="1"/>
    <col min="5" max="5" width="10.28515625" hidden="1" customWidth="1"/>
    <col min="6" max="6" width="12.85546875" hidden="1" customWidth="1"/>
    <col min="7" max="7" width="18.42578125" hidden="1" customWidth="1"/>
    <col min="9" max="10" width="11.42578125" hidden="1" customWidth="1"/>
    <col min="11" max="11" width="22.140625" customWidth="1"/>
    <col min="12" max="12" width="32.28515625" bestFit="1" customWidth="1"/>
    <col min="16" max="16" width="19.140625" bestFit="1" customWidth="1"/>
    <col min="17" max="17" width="29.28515625" bestFit="1" customWidth="1"/>
  </cols>
  <sheetData>
    <row r="1" spans="1:17" x14ac:dyDescent="0.25">
      <c r="A1" s="26" t="s">
        <v>27</v>
      </c>
      <c r="B1" s="26" t="s">
        <v>24</v>
      </c>
      <c r="C1" s="49" t="s">
        <v>39</v>
      </c>
      <c r="D1" s="4" t="str">
        <f>IF(AND(E2:E8),"Erreur !","Jours Chômés")</f>
        <v>Jours Chômés</v>
      </c>
      <c r="E1" s="4" t="s">
        <v>1</v>
      </c>
      <c r="F1" s="5" t="s">
        <v>2</v>
      </c>
      <c r="G1" s="6" t="s">
        <v>3</v>
      </c>
      <c r="H1" s="4" t="s">
        <v>4</v>
      </c>
      <c r="I1" s="4" t="s">
        <v>37</v>
      </c>
      <c r="J1" s="4" t="s">
        <v>38</v>
      </c>
      <c r="K1" s="4" t="s">
        <v>5</v>
      </c>
      <c r="P1" s="4" t="s">
        <v>48</v>
      </c>
      <c r="Q1" s="4" t="s">
        <v>47</v>
      </c>
    </row>
    <row r="2" spans="1:17" x14ac:dyDescent="0.25">
      <c r="A2" s="34" t="s">
        <v>59</v>
      </c>
      <c r="B2" s="15">
        <v>0</v>
      </c>
      <c r="C2" s="40">
        <v>43525</v>
      </c>
      <c r="D2" s="7" t="s">
        <v>6</v>
      </c>
      <c r="E2" s="8" t="b">
        <v>0</v>
      </c>
      <c r="F2" s="9" t="str">
        <f>IF(E2,D2,"")</f>
        <v/>
      </c>
      <c r="G2" s="8">
        <f>IF(MONTH(1&amp;Premier_mois)&lt;&gt;1,An+1,An)</f>
        <v>2020</v>
      </c>
      <c r="H2" s="35">
        <f>IF(I2,J2,"")</f>
        <v>43831</v>
      </c>
      <c r="I2" s="10" t="b">
        <v>1</v>
      </c>
      <c r="J2" s="10">
        <f>DATE(G2,1,1)</f>
        <v>43831</v>
      </c>
      <c r="K2" s="11" t="str">
        <f>"Jour de l'an "&amp;G2</f>
        <v>Jour de l'an 2020</v>
      </c>
      <c r="P2" s="13">
        <v>6</v>
      </c>
    </row>
    <row r="3" spans="1:17" x14ac:dyDescent="0.25">
      <c r="A3" s="34" t="s">
        <v>60</v>
      </c>
      <c r="C3" s="4" t="s">
        <v>0</v>
      </c>
      <c r="D3" s="7" t="s">
        <v>8</v>
      </c>
      <c r="E3" s="8" t="b">
        <v>0</v>
      </c>
      <c r="F3" s="9" t="str">
        <f t="shared" ref="F3:F8" si="0">IF(E3,D3,"")</f>
        <v/>
      </c>
      <c r="G3" s="8">
        <f>IF(MONTH(DATE(An,3,29.56+0.979*MOD(204-11*MOD(An,19),30)-WEEKDAY(DATE(An,3,28.56+0.979*MOD(204-11*MOD(An,19),30))))+1)&lt;MONTH(1&amp;Premier_mois),An+1,An)</f>
        <v>2019</v>
      </c>
      <c r="H3" s="35">
        <f t="shared" ref="H3:H23" si="1">IF(I3,J3,"")</f>
        <v>43577</v>
      </c>
      <c r="I3" s="10" t="b">
        <v>1</v>
      </c>
      <c r="J3" s="10">
        <f>DATE(G3,3,29.56+0.979*MOD(204-11*MOD(G3,19),30)-WEEKDAY(DATE(G3,3,28.56+0.979*MOD(204-11*MOD(G3,19),30))))+1</f>
        <v>43577</v>
      </c>
      <c r="K3" s="11" t="s">
        <v>9</v>
      </c>
    </row>
    <row r="4" spans="1:17" x14ac:dyDescent="0.25">
      <c r="A4" s="34" t="s">
        <v>61</v>
      </c>
      <c r="C4" s="8" t="str">
        <f>TEXT(_DD,"MMMM")</f>
        <v>mars</v>
      </c>
      <c r="D4" s="7" t="s">
        <v>10</v>
      </c>
      <c r="E4" s="8" t="b">
        <v>0</v>
      </c>
      <c r="F4" s="9" t="str">
        <f t="shared" si="0"/>
        <v/>
      </c>
      <c r="G4" s="8">
        <f>IF(MONTH(1&amp;Premier_mois)&gt;5,An+1,An)</f>
        <v>2019</v>
      </c>
      <c r="H4" s="35">
        <f t="shared" si="1"/>
        <v>43586</v>
      </c>
      <c r="I4" s="10" t="b">
        <v>1</v>
      </c>
      <c r="J4" s="10">
        <f>DATE(G4,5,1)</f>
        <v>43586</v>
      </c>
      <c r="K4" s="11" t="s">
        <v>11</v>
      </c>
      <c r="Q4">
        <v>13334601</v>
      </c>
    </row>
    <row r="5" spans="1:17" x14ac:dyDescent="0.25">
      <c r="A5" s="34" t="s">
        <v>62</v>
      </c>
      <c r="C5" s="4" t="s">
        <v>7</v>
      </c>
      <c r="D5" s="12" t="s">
        <v>12</v>
      </c>
      <c r="E5" s="13" t="b">
        <v>0</v>
      </c>
      <c r="F5" s="14" t="str">
        <f t="shared" si="0"/>
        <v/>
      </c>
      <c r="G5" s="15">
        <f>IF(MONTH(DATE(An,3,29.56+0.979*MOD(204-11*MOD(An,19),30)-WEEKDAY(DATE(An,3,28.56+0.979*MOD(204-11*MOD(An,19),30))))+1+38)&lt;MONTH(1&amp;Premier_mois),An+1,An)</f>
        <v>2019</v>
      </c>
      <c r="H5" s="35">
        <f t="shared" si="1"/>
        <v>43615</v>
      </c>
      <c r="I5" s="10" t="b">
        <v>1</v>
      </c>
      <c r="J5" s="10">
        <f>DATE(G5,3,29.56+0.979*MOD(204-11*MOD(G5,19),30)-WEEKDAY(DATE(G5,3,28.56+0.979*MOD(204-11*MOD(G5,19),30))))+1+38</f>
        <v>43615</v>
      </c>
      <c r="K5" s="11" t="s">
        <v>13</v>
      </c>
      <c r="Q5">
        <v>1209101</v>
      </c>
    </row>
    <row r="6" spans="1:17" x14ac:dyDescent="0.25">
      <c r="A6" s="34" t="s">
        <v>63</v>
      </c>
      <c r="C6" s="8">
        <f>YEAR(_DD)</f>
        <v>2019</v>
      </c>
      <c r="D6" s="12" t="s">
        <v>14</v>
      </c>
      <c r="E6" s="13" t="b">
        <v>0</v>
      </c>
      <c r="F6" s="14" t="str">
        <f t="shared" si="0"/>
        <v/>
      </c>
      <c r="G6" s="15">
        <f>IF(MONTH(1&amp;Premier_mois)&gt;5,An+1,An)</f>
        <v>2019</v>
      </c>
      <c r="H6" s="35">
        <f t="shared" si="1"/>
        <v>43593</v>
      </c>
      <c r="I6" s="10" t="b">
        <v>1</v>
      </c>
      <c r="J6" s="10">
        <f>DATE(G6,5,8)</f>
        <v>43593</v>
      </c>
      <c r="K6" s="16" t="s">
        <v>15</v>
      </c>
      <c r="Q6">
        <v>9276601</v>
      </c>
    </row>
    <row r="7" spans="1:17" x14ac:dyDescent="0.25">
      <c r="A7" s="34" t="s">
        <v>64</v>
      </c>
      <c r="C7" s="17"/>
      <c r="D7" s="7" t="s">
        <v>16</v>
      </c>
      <c r="E7" s="18" t="b">
        <v>1</v>
      </c>
      <c r="F7" s="19" t="str">
        <f t="shared" si="0"/>
        <v>Samedi</v>
      </c>
      <c r="G7" s="8">
        <f>IF(MONTH(DATE(An,3,29.56+0.979*MOD(204-11*MOD(An,19),30)-WEEKDAY(DATE(An,3,28.56+0.979*MOD(204-11*MOD(An,19),30))))+1+49)&lt;MONTH(1&amp;Premier_mois),An+1,An)</f>
        <v>2019</v>
      </c>
      <c r="H7" s="35">
        <f t="shared" si="1"/>
        <v>43626</v>
      </c>
      <c r="I7" s="10" t="b">
        <v>1</v>
      </c>
      <c r="J7" s="10">
        <f>DATE(G7,3,29.56+0.979*MOD(204-11*MOD(G7,19),30)-WEEKDAY(DATE(G7,3,28.56+0.979*MOD(204-11*MOD(G7,19),30))))+1+49</f>
        <v>43626</v>
      </c>
      <c r="K7" s="11" t="s">
        <v>17</v>
      </c>
      <c r="Q7">
        <v>2677101</v>
      </c>
    </row>
    <row r="8" spans="1:17" x14ac:dyDescent="0.25">
      <c r="A8" s="34" t="s">
        <v>65</v>
      </c>
      <c r="C8" s="17"/>
      <c r="D8" s="7" t="s">
        <v>18</v>
      </c>
      <c r="E8" s="18" t="b">
        <v>1</v>
      </c>
      <c r="F8" s="19" t="str">
        <f t="shared" si="0"/>
        <v>Dimanche</v>
      </c>
      <c r="G8" s="8">
        <f>IF(MONTH(1&amp;Premier_mois)&gt;7,An+1,An)</f>
        <v>2019</v>
      </c>
      <c r="H8" s="35">
        <f t="shared" si="1"/>
        <v>43660</v>
      </c>
      <c r="I8" s="10" t="b">
        <v>1</v>
      </c>
      <c r="J8" s="10">
        <f>DATE(G8,7,14)</f>
        <v>43660</v>
      </c>
      <c r="K8" s="11" t="s">
        <v>19</v>
      </c>
    </row>
    <row r="9" spans="1:17" x14ac:dyDescent="0.25">
      <c r="A9" s="34" t="s">
        <v>66</v>
      </c>
      <c r="C9" s="17"/>
      <c r="E9" s="8" t="s">
        <v>20</v>
      </c>
      <c r="F9" s="8">
        <f>MONTH(1&amp;Premier_mois)</f>
        <v>3</v>
      </c>
      <c r="G9" s="8">
        <f>IF(MONTH(1&amp;Premier_mois)&gt;8,An+1,An)</f>
        <v>2019</v>
      </c>
      <c r="H9" s="35">
        <f t="shared" si="1"/>
        <v>43692</v>
      </c>
      <c r="I9" s="10" t="b">
        <v>1</v>
      </c>
      <c r="J9" s="10">
        <f>DATE(G9,8,15)</f>
        <v>43692</v>
      </c>
      <c r="K9" s="11" t="s">
        <v>21</v>
      </c>
    </row>
    <row r="10" spans="1:17" x14ac:dyDescent="0.25">
      <c r="A10" s="34" t="s">
        <v>67</v>
      </c>
      <c r="C10" s="20"/>
      <c r="D10" s="17"/>
      <c r="E10" s="17"/>
      <c r="F10" s="8" t="str">
        <f>CONCATENATE(IF(E2,"1","0"),IF(E3,"1","0"),IF(E4,"1","0"),IF(E5,"1","0"),IF(E6,"1","0"),IF(E7,"1","0"),IF(E8,"1","0"))</f>
        <v>0000011</v>
      </c>
      <c r="G10" s="8">
        <f>IF(MONTH(1&amp;Premier_mois)&gt;11,An+1,An)</f>
        <v>2019</v>
      </c>
      <c r="H10" s="35">
        <f t="shared" si="1"/>
        <v>43770</v>
      </c>
      <c r="I10" s="10" t="b">
        <v>1</v>
      </c>
      <c r="J10" s="10">
        <f>DATE(G10,11,1)</f>
        <v>43770</v>
      </c>
      <c r="K10" s="11" t="s">
        <v>22</v>
      </c>
    </row>
    <row r="11" spans="1:17" x14ac:dyDescent="0.25">
      <c r="A11" s="34" t="s">
        <v>68</v>
      </c>
      <c r="C11" s="17"/>
      <c r="D11" s="17"/>
      <c r="E11" s="17"/>
      <c r="F11" s="17"/>
      <c r="G11" s="8">
        <f>IF(MONTH(1&amp;Premier_mois)&gt;11,An+1,An)</f>
        <v>2019</v>
      </c>
      <c r="H11" s="35">
        <f t="shared" si="1"/>
        <v>43780</v>
      </c>
      <c r="I11" s="10" t="b">
        <v>1</v>
      </c>
      <c r="J11" s="10">
        <f>DATE(G11,11,11)</f>
        <v>43780</v>
      </c>
      <c r="K11" s="11" t="str">
        <f>"Armistice "&amp;G11</f>
        <v>Armistice 2019</v>
      </c>
    </row>
    <row r="12" spans="1:17" x14ac:dyDescent="0.25">
      <c r="A12" s="34" t="s">
        <v>69</v>
      </c>
      <c r="C12" s="17"/>
      <c r="D12" s="17"/>
      <c r="E12" s="17"/>
      <c r="F12" s="17"/>
      <c r="G12" s="17"/>
      <c r="H12" s="35">
        <f t="shared" si="1"/>
        <v>43824</v>
      </c>
      <c r="I12" s="10" t="b">
        <v>1</v>
      </c>
      <c r="J12" s="10">
        <f>DATE(An,12,25)</f>
        <v>43824</v>
      </c>
      <c r="K12" s="11" t="s">
        <v>23</v>
      </c>
    </row>
    <row r="13" spans="1:17" x14ac:dyDescent="0.25">
      <c r="A13" s="72" t="s">
        <v>70</v>
      </c>
      <c r="C13" s="17"/>
      <c r="D13" s="17"/>
      <c r="E13" s="17"/>
      <c r="F13" s="17"/>
      <c r="G13" s="17"/>
      <c r="H13" s="35" t="str">
        <f t="shared" si="1"/>
        <v>01/01/2021</v>
      </c>
      <c r="I13" s="10" t="b">
        <v>1</v>
      </c>
      <c r="J13" s="10" t="str">
        <f>"01/01/"&amp;G2+1</f>
        <v>01/01/2021</v>
      </c>
      <c r="K13" s="21" t="str">
        <f>"Jour de l'an "&amp;G2+1</f>
        <v>Jour de l'an 2021</v>
      </c>
    </row>
    <row r="14" spans="1:17" x14ac:dyDescent="0.25">
      <c r="A14" s="72" t="s">
        <v>71</v>
      </c>
      <c r="C14" s="17"/>
      <c r="D14" s="17"/>
      <c r="E14" s="17"/>
      <c r="F14" s="17"/>
      <c r="G14" s="17"/>
      <c r="H14" s="35">
        <f t="shared" si="1"/>
        <v>43934</v>
      </c>
      <c r="I14" s="10" t="b">
        <v>1</v>
      </c>
      <c r="J14" s="10">
        <f>DATE(G3+1,3,29.56+0.979*MOD(204-11*MOD(G3+1,19),30)-WEEKDAY(DATE(G3+1,3,28.56+0.979*MOD(204-11*MOD(G3+1,19),30))))+1</f>
        <v>43934</v>
      </c>
      <c r="K14" s="21" t="s">
        <v>9</v>
      </c>
    </row>
    <row r="15" spans="1:17" x14ac:dyDescent="0.25">
      <c r="A15" s="72" t="s">
        <v>72</v>
      </c>
      <c r="C15" s="17"/>
      <c r="D15" s="17"/>
      <c r="E15" s="17"/>
      <c r="F15" s="17"/>
      <c r="G15" s="17"/>
      <c r="H15" s="35">
        <f t="shared" si="1"/>
        <v>43952</v>
      </c>
      <c r="I15" s="10" t="b">
        <v>1</v>
      </c>
      <c r="J15" s="10">
        <f>DATE(G4+1,5,1)</f>
        <v>43952</v>
      </c>
      <c r="K15" s="21" t="s">
        <v>11</v>
      </c>
    </row>
    <row r="16" spans="1:17" x14ac:dyDescent="0.25">
      <c r="A16" s="72" t="s">
        <v>73</v>
      </c>
      <c r="C16" s="17"/>
      <c r="D16" s="17"/>
      <c r="E16" s="17"/>
      <c r="F16" s="17"/>
      <c r="G16" s="17"/>
      <c r="H16" s="35">
        <f t="shared" si="1"/>
        <v>43972</v>
      </c>
      <c r="I16" s="10" t="b">
        <v>1</v>
      </c>
      <c r="J16" s="10">
        <f>DATE(G5+1,3,29.56+0.979*MOD(204-11*MOD(G5+1,19),30)-WEEKDAY(DATE(G5+1,3,28.56+0.979*MOD(204-11*MOD(G5+1,19),30))))+1+38</f>
        <v>43972</v>
      </c>
      <c r="K16" s="21" t="s">
        <v>13</v>
      </c>
    </row>
    <row r="17" spans="1:11" x14ac:dyDescent="0.25">
      <c r="A17" s="72" t="s">
        <v>74</v>
      </c>
      <c r="C17" s="17"/>
      <c r="D17" s="17"/>
      <c r="E17" s="17"/>
      <c r="F17" s="17"/>
      <c r="G17" s="17"/>
      <c r="H17" s="35">
        <f t="shared" si="1"/>
        <v>43959</v>
      </c>
      <c r="I17" s="10" t="b">
        <v>1</v>
      </c>
      <c r="J17" s="10">
        <f>DATE(G6+1,5,8)</f>
        <v>43959</v>
      </c>
      <c r="K17" s="21" t="s">
        <v>15</v>
      </c>
    </row>
    <row r="18" spans="1:11" x14ac:dyDescent="0.25">
      <c r="A18" s="72" t="s">
        <v>75</v>
      </c>
      <c r="C18" s="17"/>
      <c r="D18" s="17"/>
      <c r="E18" s="17"/>
      <c r="F18" s="17"/>
      <c r="G18" s="17"/>
      <c r="H18" s="35">
        <f t="shared" si="1"/>
        <v>43983</v>
      </c>
      <c r="I18" s="10" t="b">
        <v>1</v>
      </c>
      <c r="J18" s="10">
        <f>DATE(G7+1,3,29.56+0.979*MOD(204-11*MOD(G7+1,19),30)-WEEKDAY(DATE(G7+18,3,28.56+0.979*MOD(204-11*MOD(G7+1,19),30))))+1+49</f>
        <v>43983</v>
      </c>
      <c r="K18" s="21" t="s">
        <v>17</v>
      </c>
    </row>
    <row r="19" spans="1:11" x14ac:dyDescent="0.25">
      <c r="A19" s="72" t="s">
        <v>76</v>
      </c>
      <c r="C19" s="17"/>
      <c r="D19" s="17"/>
      <c r="E19" s="17"/>
      <c r="F19" s="17"/>
      <c r="G19" s="17"/>
      <c r="H19" s="35">
        <f t="shared" si="1"/>
        <v>44026</v>
      </c>
      <c r="I19" s="10" t="b">
        <v>1</v>
      </c>
      <c r="J19" s="10">
        <f>DATE(G8+1,7,14)</f>
        <v>44026</v>
      </c>
      <c r="K19" s="21" t="s">
        <v>19</v>
      </c>
    </row>
    <row r="20" spans="1:11" x14ac:dyDescent="0.25">
      <c r="A20" s="72" t="s">
        <v>77</v>
      </c>
      <c r="C20" s="17"/>
      <c r="D20" s="17"/>
      <c r="E20" s="17"/>
      <c r="F20" s="17"/>
      <c r="G20" s="17"/>
      <c r="H20" s="35">
        <f t="shared" si="1"/>
        <v>44058</v>
      </c>
      <c r="I20" s="10" t="b">
        <v>1</v>
      </c>
      <c r="J20" s="10">
        <f>DATE(G9+1,8,15)</f>
        <v>44058</v>
      </c>
      <c r="K20" s="21" t="s">
        <v>21</v>
      </c>
    </row>
    <row r="21" spans="1:11" x14ac:dyDescent="0.25">
      <c r="A21" s="72" t="s">
        <v>78</v>
      </c>
      <c r="C21" s="17"/>
      <c r="D21" s="17"/>
      <c r="E21" s="17"/>
      <c r="F21" s="17"/>
      <c r="G21" s="17"/>
      <c r="H21" s="35">
        <f t="shared" si="1"/>
        <v>44136</v>
      </c>
      <c r="I21" s="10" t="b">
        <v>1</v>
      </c>
      <c r="J21" s="10">
        <f>DATE(G10+1,11,1)</f>
        <v>44136</v>
      </c>
      <c r="K21" s="21" t="s">
        <v>22</v>
      </c>
    </row>
    <row r="22" spans="1:11" x14ac:dyDescent="0.25">
      <c r="A22" s="72" t="s">
        <v>79</v>
      </c>
      <c r="C22" s="17"/>
      <c r="D22" s="17"/>
      <c r="E22" s="17"/>
      <c r="F22" s="17"/>
      <c r="G22" s="17"/>
      <c r="H22" s="35">
        <f t="shared" si="1"/>
        <v>44146</v>
      </c>
      <c r="I22" s="10" t="b">
        <v>1</v>
      </c>
      <c r="J22" s="10">
        <f>DATE(G11+1,11,11)</f>
        <v>44146</v>
      </c>
      <c r="K22" s="21" t="str">
        <f>"Armistice "&amp;G11+1</f>
        <v>Armistice 2020</v>
      </c>
    </row>
    <row r="23" spans="1:11" x14ac:dyDescent="0.25">
      <c r="A23" s="72" t="s">
        <v>80</v>
      </c>
      <c r="C23" s="17"/>
      <c r="D23" s="17"/>
      <c r="E23" s="17"/>
      <c r="F23" s="17"/>
      <c r="G23" s="17"/>
      <c r="H23" s="35">
        <f t="shared" si="1"/>
        <v>44190</v>
      </c>
      <c r="I23" s="10" t="b">
        <v>1</v>
      </c>
      <c r="J23" s="10">
        <f>DATE(An+1,12,25)</f>
        <v>44190</v>
      </c>
      <c r="K23" s="21" t="s">
        <v>23</v>
      </c>
    </row>
    <row r="24" spans="1:11" x14ac:dyDescent="0.25">
      <c r="A24" s="72" t="s">
        <v>81</v>
      </c>
      <c r="C24" s="17"/>
      <c r="D24" s="17"/>
      <c r="E24" s="17"/>
      <c r="F24" s="17"/>
      <c r="G24" s="17"/>
      <c r="H24" s="22"/>
      <c r="I24" s="36"/>
      <c r="J24" s="37"/>
      <c r="K24" s="23"/>
    </row>
    <row r="25" spans="1:11" x14ac:dyDescent="0.25">
      <c r="A25" s="72" t="s">
        <v>82</v>
      </c>
      <c r="C25" s="17"/>
      <c r="D25" s="17"/>
      <c r="E25" s="17"/>
      <c r="F25" s="17"/>
      <c r="G25" s="17"/>
      <c r="H25" s="22"/>
      <c r="I25" s="38"/>
      <c r="J25" s="39"/>
      <c r="K25" s="23"/>
    </row>
    <row r="26" spans="1:11" x14ac:dyDescent="0.25">
      <c r="A26" s="72" t="s">
        <v>83</v>
      </c>
      <c r="C26" s="17"/>
      <c r="D26" s="17"/>
      <c r="E26" s="17"/>
      <c r="F26" s="17"/>
      <c r="G26" s="17"/>
      <c r="H26" s="22"/>
      <c r="I26" s="38"/>
      <c r="J26" s="39"/>
      <c r="K26" s="23"/>
    </row>
    <row r="27" spans="1:11" x14ac:dyDescent="0.25">
      <c r="A27" s="72" t="s">
        <v>84</v>
      </c>
      <c r="C27" s="17"/>
      <c r="D27" s="17"/>
      <c r="E27" s="17"/>
      <c r="F27" s="17"/>
      <c r="G27" s="17"/>
      <c r="H27" s="22"/>
      <c r="I27" s="38"/>
      <c r="J27" s="39"/>
      <c r="K27" s="23"/>
    </row>
    <row r="28" spans="1:11" x14ac:dyDescent="0.25">
      <c r="A28" s="72" t="s">
        <v>85</v>
      </c>
      <c r="C28" s="17"/>
      <c r="D28" s="17"/>
      <c r="E28" s="17"/>
      <c r="F28" s="17"/>
      <c r="G28" s="17"/>
      <c r="H28" s="22"/>
      <c r="I28" s="38"/>
      <c r="J28" s="39"/>
      <c r="K28" s="23"/>
    </row>
    <row r="29" spans="1:11" x14ac:dyDescent="0.25">
      <c r="A29" s="72" t="s">
        <v>86</v>
      </c>
      <c r="C29" s="17"/>
      <c r="D29" s="17"/>
      <c r="E29" s="17"/>
      <c r="F29" s="17"/>
      <c r="G29" s="17"/>
      <c r="H29" s="22"/>
      <c r="I29" s="38"/>
      <c r="J29" s="39"/>
      <c r="K29" s="23"/>
    </row>
    <row r="30" spans="1:11" x14ac:dyDescent="0.25">
      <c r="A30" s="72" t="s">
        <v>87</v>
      </c>
      <c r="D30" s="17"/>
      <c r="E30" s="17"/>
      <c r="F30" s="17"/>
      <c r="G30" s="17"/>
      <c r="H30" s="22"/>
      <c r="I30" s="38"/>
      <c r="J30" s="39"/>
      <c r="K30" s="23"/>
    </row>
    <row r="31" spans="1:11" x14ac:dyDescent="0.25">
      <c r="D31" s="17"/>
      <c r="E31" s="17"/>
      <c r="F31" s="17"/>
      <c r="H31" s="22"/>
      <c r="I31" s="38"/>
      <c r="J31" s="39"/>
      <c r="K31" s="23"/>
    </row>
    <row r="32" spans="1:11" x14ac:dyDescent="0.25">
      <c r="H32" s="22"/>
      <c r="I32" s="38"/>
      <c r="J32" s="39"/>
      <c r="K32" s="23"/>
    </row>
    <row r="33" spans="8:11" x14ac:dyDescent="0.25">
      <c r="H33" s="22"/>
      <c r="I33" s="38"/>
      <c r="J33" s="39"/>
      <c r="K33" s="23"/>
    </row>
    <row r="34" spans="8:11" x14ac:dyDescent="0.25">
      <c r="H34" s="22"/>
      <c r="I34" s="38"/>
      <c r="J34" s="39"/>
      <c r="K34" s="23"/>
    </row>
    <row r="35" spans="8:11" x14ac:dyDescent="0.25">
      <c r="H35" s="22"/>
      <c r="I35" s="38"/>
      <c r="J35" s="39"/>
      <c r="K35" s="23"/>
    </row>
    <row r="36" spans="8:11" x14ac:dyDescent="0.25">
      <c r="H36" s="22"/>
      <c r="I36" s="38"/>
      <c r="J36" s="39"/>
      <c r="K36" s="23"/>
    </row>
    <row r="37" spans="8:11" x14ac:dyDescent="0.25">
      <c r="H37" s="22"/>
      <c r="I37" s="38"/>
      <c r="J37" s="39"/>
      <c r="K37" s="23"/>
    </row>
    <row r="38" spans="8:11" x14ac:dyDescent="0.25">
      <c r="H38" s="22"/>
      <c r="I38" s="38"/>
      <c r="J38" s="39"/>
      <c r="K38" s="23"/>
    </row>
    <row r="39" spans="8:11" x14ac:dyDescent="0.25">
      <c r="H39" s="22"/>
      <c r="I39" s="38"/>
      <c r="J39" s="39"/>
      <c r="K39" s="23"/>
    </row>
    <row r="40" spans="8:11" x14ac:dyDescent="0.25">
      <c r="H40" s="22"/>
      <c r="I40" s="38"/>
      <c r="J40" s="39"/>
      <c r="K40" s="23"/>
    </row>
    <row r="41" spans="8:11" x14ac:dyDescent="0.25">
      <c r="H41" s="22"/>
      <c r="I41" s="38"/>
      <c r="J41" s="39"/>
      <c r="K41" s="23"/>
    </row>
    <row r="42" spans="8:11" x14ac:dyDescent="0.25">
      <c r="H42" s="22"/>
      <c r="I42" s="38"/>
      <c r="J42" s="39"/>
      <c r="K42" s="23"/>
    </row>
    <row r="43" spans="8:11" x14ac:dyDescent="0.25">
      <c r="H43" s="22"/>
      <c r="I43" s="38"/>
      <c r="J43" s="39"/>
      <c r="K43" s="23"/>
    </row>
    <row r="44" spans="8:11" x14ac:dyDescent="0.25">
      <c r="H44" s="22"/>
      <c r="I44" s="38"/>
      <c r="J44" s="39"/>
      <c r="K44" s="23"/>
    </row>
    <row r="45" spans="8:11" x14ac:dyDescent="0.25">
      <c r="H45" s="22"/>
      <c r="I45" s="38"/>
      <c r="J45" s="39"/>
      <c r="K45" s="23"/>
    </row>
    <row r="46" spans="8:11" x14ac:dyDescent="0.25">
      <c r="H46" s="22"/>
      <c r="I46" s="38"/>
      <c r="J46" s="39"/>
      <c r="K46" s="23"/>
    </row>
    <row r="47" spans="8:11" x14ac:dyDescent="0.25">
      <c r="H47" s="22"/>
      <c r="I47" s="38"/>
      <c r="J47" s="39"/>
      <c r="K47" s="23"/>
    </row>
    <row r="48" spans="8:11" x14ac:dyDescent="0.25">
      <c r="H48" s="22"/>
      <c r="I48" s="38"/>
      <c r="J48" s="39"/>
      <c r="K48" s="23"/>
    </row>
    <row r="49" spans="8:11" x14ac:dyDescent="0.25">
      <c r="H49" s="22"/>
      <c r="I49" s="38"/>
      <c r="J49" s="39"/>
      <c r="K49" s="23"/>
    </row>
    <row r="50" spans="8:11" x14ac:dyDescent="0.25">
      <c r="H50" s="22"/>
      <c r="I50" s="38"/>
      <c r="J50" s="39"/>
      <c r="K50" s="23"/>
    </row>
    <row r="51" spans="8:11" x14ac:dyDescent="0.25">
      <c r="H51" s="22"/>
      <c r="I51" s="38"/>
      <c r="J51" s="39"/>
      <c r="K51" s="23"/>
    </row>
    <row r="52" spans="8:11" x14ac:dyDescent="0.25">
      <c r="H52" s="22"/>
      <c r="I52" s="38"/>
      <c r="J52" s="39"/>
      <c r="K52" s="23"/>
    </row>
    <row r="53" spans="8:11" x14ac:dyDescent="0.25">
      <c r="H53" s="22"/>
      <c r="I53" s="38"/>
      <c r="J53" s="39"/>
      <c r="K53" s="23"/>
    </row>
    <row r="54" spans="8:11" x14ac:dyDescent="0.25">
      <c r="H54" s="22"/>
      <c r="I54" s="38"/>
      <c r="J54" s="39"/>
      <c r="K54" s="23"/>
    </row>
    <row r="55" spans="8:11" x14ac:dyDescent="0.25">
      <c r="H55" s="22"/>
      <c r="I55" s="38"/>
      <c r="J55" s="39"/>
      <c r="K55" s="23"/>
    </row>
    <row r="56" spans="8:11" x14ac:dyDescent="0.25">
      <c r="H56" s="22"/>
      <c r="I56" s="38"/>
      <c r="J56" s="39"/>
      <c r="K56" s="23"/>
    </row>
    <row r="57" spans="8:11" x14ac:dyDescent="0.25">
      <c r="H57" s="22"/>
      <c r="I57" s="38"/>
      <c r="J57" s="39"/>
      <c r="K57" s="23"/>
    </row>
    <row r="58" spans="8:11" x14ac:dyDescent="0.25">
      <c r="H58" s="22"/>
      <c r="I58" s="38"/>
      <c r="J58" s="39"/>
      <c r="K58" s="23"/>
    </row>
    <row r="59" spans="8:11" x14ac:dyDescent="0.25">
      <c r="H59" s="22"/>
      <c r="I59" s="38"/>
      <c r="J59" s="39"/>
      <c r="K59" s="23"/>
    </row>
    <row r="60" spans="8:11" x14ac:dyDescent="0.25">
      <c r="H60" s="22"/>
      <c r="I60" s="38"/>
      <c r="J60" s="39"/>
      <c r="K60" s="23"/>
    </row>
    <row r="61" spans="8:11" x14ac:dyDescent="0.25">
      <c r="H61" s="22"/>
      <c r="I61" s="38"/>
      <c r="J61" s="39"/>
      <c r="K61" s="23"/>
    </row>
    <row r="62" spans="8:11" x14ac:dyDescent="0.25">
      <c r="H62" s="22"/>
      <c r="I62" s="38"/>
      <c r="J62" s="39"/>
      <c r="K62" s="23"/>
    </row>
    <row r="63" spans="8:11" x14ac:dyDescent="0.25">
      <c r="H63" s="22"/>
      <c r="I63" s="38"/>
      <c r="J63" s="39"/>
      <c r="K63" s="23"/>
    </row>
    <row r="64" spans="8:11" x14ac:dyDescent="0.25">
      <c r="H64" s="22"/>
      <c r="I64" s="38"/>
      <c r="J64" s="39"/>
      <c r="K64" s="23"/>
    </row>
    <row r="65" spans="8:11" x14ac:dyDescent="0.25">
      <c r="H65" s="22"/>
      <c r="I65" s="38"/>
      <c r="J65" s="39"/>
      <c r="K65" s="23"/>
    </row>
    <row r="66" spans="8:11" x14ac:dyDescent="0.25">
      <c r="H66" s="22"/>
      <c r="I66" s="38"/>
      <c r="J66" s="39"/>
      <c r="K66" s="23"/>
    </row>
    <row r="67" spans="8:11" x14ac:dyDescent="0.25">
      <c r="H67" s="22"/>
      <c r="I67" s="38"/>
      <c r="J67" s="39"/>
      <c r="K67" s="23"/>
    </row>
    <row r="68" spans="8:11" x14ac:dyDescent="0.25">
      <c r="H68" s="22"/>
      <c r="I68" s="38"/>
      <c r="J68" s="39"/>
      <c r="K68" s="23"/>
    </row>
    <row r="69" spans="8:11" x14ac:dyDescent="0.25">
      <c r="H69" s="22"/>
      <c r="I69" s="38"/>
      <c r="J69" s="39"/>
      <c r="K69" s="23"/>
    </row>
    <row r="70" spans="8:11" x14ac:dyDescent="0.25">
      <c r="H70" s="22"/>
      <c r="I70" s="38"/>
      <c r="J70" s="39"/>
      <c r="K70" s="23"/>
    </row>
    <row r="71" spans="8:11" x14ac:dyDescent="0.25">
      <c r="H71" s="22"/>
      <c r="I71" s="38"/>
      <c r="J71" s="39"/>
      <c r="K71" s="23"/>
    </row>
    <row r="72" spans="8:11" x14ac:dyDescent="0.25">
      <c r="H72" s="22"/>
      <c r="I72" s="38"/>
      <c r="J72" s="39"/>
      <c r="K72" s="23"/>
    </row>
    <row r="73" spans="8:11" x14ac:dyDescent="0.25">
      <c r="H73" s="22"/>
      <c r="I73" s="38"/>
      <c r="J73" s="39"/>
      <c r="K73" s="23"/>
    </row>
    <row r="74" spans="8:11" x14ac:dyDescent="0.25">
      <c r="H74" s="22"/>
      <c r="I74" s="38"/>
      <c r="J74" s="39"/>
      <c r="K74" s="23"/>
    </row>
    <row r="75" spans="8:11" x14ac:dyDescent="0.25">
      <c r="H75" s="22"/>
      <c r="I75" s="38"/>
      <c r="J75" s="39"/>
      <c r="K75" s="23"/>
    </row>
    <row r="76" spans="8:11" x14ac:dyDescent="0.25">
      <c r="H76" s="22"/>
      <c r="I76" s="38"/>
      <c r="J76" s="39"/>
      <c r="K76" s="23"/>
    </row>
    <row r="77" spans="8:11" x14ac:dyDescent="0.25">
      <c r="H77" s="22"/>
      <c r="I77" s="38"/>
      <c r="J77" s="39"/>
      <c r="K77" s="23"/>
    </row>
    <row r="78" spans="8:11" x14ac:dyDescent="0.25">
      <c r="H78" s="22"/>
      <c r="I78" s="38"/>
      <c r="J78" s="39"/>
      <c r="K78" s="23"/>
    </row>
    <row r="79" spans="8:11" x14ac:dyDescent="0.25">
      <c r="H79" s="22"/>
      <c r="I79" s="38"/>
      <c r="J79" s="39"/>
      <c r="K79" s="23"/>
    </row>
    <row r="80" spans="8:11" x14ac:dyDescent="0.25">
      <c r="H80" s="24"/>
      <c r="I80" s="24"/>
      <c r="J80" s="24"/>
      <c r="K80" s="24"/>
    </row>
    <row r="81" spans="8:11" x14ac:dyDescent="0.25">
      <c r="H81" s="24"/>
      <c r="I81" s="24"/>
      <c r="J81" s="24"/>
      <c r="K81" s="24"/>
    </row>
    <row r="82" spans="8:11" x14ac:dyDescent="0.25">
      <c r="H82" s="24"/>
      <c r="I82" s="24"/>
      <c r="J82" s="24"/>
      <c r="K82" s="24"/>
    </row>
    <row r="83" spans="8:11" x14ac:dyDescent="0.25">
      <c r="H83" s="24"/>
      <c r="I83" s="24"/>
      <c r="J83" s="24"/>
      <c r="K83" s="24"/>
    </row>
    <row r="84" spans="8:11" x14ac:dyDescent="0.25">
      <c r="H84" s="24"/>
      <c r="I84" s="24"/>
      <c r="J84" s="24"/>
      <c r="K84" s="24"/>
    </row>
    <row r="85" spans="8:11" x14ac:dyDescent="0.25">
      <c r="H85" s="24"/>
      <c r="I85" s="24"/>
      <c r="J85" s="24"/>
      <c r="K85" s="24"/>
    </row>
    <row r="86" spans="8:11" x14ac:dyDescent="0.25">
      <c r="H86" s="24"/>
      <c r="I86" s="24"/>
      <c r="J86" s="24"/>
      <c r="K86" s="24"/>
    </row>
    <row r="87" spans="8:11" x14ac:dyDescent="0.25">
      <c r="H87" s="24"/>
      <c r="I87" s="24"/>
      <c r="J87" s="24"/>
      <c r="K87" s="24"/>
    </row>
    <row r="88" spans="8:11" x14ac:dyDescent="0.25">
      <c r="H88" s="24"/>
      <c r="I88" s="24"/>
      <c r="J88" s="24"/>
      <c r="K88" s="24"/>
    </row>
    <row r="89" spans="8:11" x14ac:dyDescent="0.25">
      <c r="H89" s="24"/>
      <c r="I89" s="24"/>
      <c r="J89" s="24"/>
      <c r="K89" s="24"/>
    </row>
    <row r="90" spans="8:11" x14ac:dyDescent="0.25">
      <c r="H90" s="24"/>
      <c r="I90" s="24"/>
      <c r="J90" s="24"/>
      <c r="K90" s="24"/>
    </row>
    <row r="91" spans="8:11" x14ac:dyDescent="0.25">
      <c r="H91" s="24"/>
      <c r="I91" s="24"/>
      <c r="J91" s="24"/>
      <c r="K91" s="24"/>
    </row>
    <row r="92" spans="8:11" x14ac:dyDescent="0.25">
      <c r="H92" s="24"/>
      <c r="I92" s="24"/>
      <c r="J92" s="24"/>
      <c r="K92" s="24"/>
    </row>
    <row r="93" spans="8:11" x14ac:dyDescent="0.25">
      <c r="H93" s="24"/>
      <c r="I93" s="24"/>
      <c r="J93" s="24"/>
      <c r="K93" s="24"/>
    </row>
    <row r="94" spans="8:11" x14ac:dyDescent="0.25">
      <c r="H94" s="24"/>
      <c r="I94" s="24"/>
      <c r="J94" s="24"/>
      <c r="K94" s="24"/>
    </row>
    <row r="95" spans="8:11" x14ac:dyDescent="0.25">
      <c r="H95" s="24"/>
      <c r="I95" s="24"/>
      <c r="J95" s="24"/>
      <c r="K95" s="24"/>
    </row>
    <row r="96" spans="8:11" x14ac:dyDescent="0.25">
      <c r="H96" s="24"/>
      <c r="I96" s="24"/>
      <c r="J96" s="24"/>
      <c r="K96" s="24"/>
    </row>
  </sheetData>
  <conditionalFormatting sqref="D1">
    <cfRule type="expression" dxfId="1" priority="2">
      <formula>AND(D1="Erreur !")</formula>
    </cfRule>
  </conditionalFormatting>
  <conditionalFormatting sqref="Q2:Q79">
    <cfRule type="expression" dxfId="0" priority="1">
      <formula>AND(Q2&lt;&gt;"")</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3</xdr:col>
                    <xdr:colOff>771525</xdr:colOff>
                    <xdr:row>0</xdr:row>
                    <xdr:rowOff>180975</xdr:rowOff>
                  </from>
                  <to>
                    <xdr:col>7</xdr:col>
                    <xdr:colOff>47625</xdr:colOff>
                    <xdr:row>2</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3</xdr:col>
                    <xdr:colOff>771525</xdr:colOff>
                    <xdr:row>1</xdr:row>
                    <xdr:rowOff>180975</xdr:rowOff>
                  </from>
                  <to>
                    <xdr:col>7</xdr:col>
                    <xdr:colOff>47625</xdr:colOff>
                    <xdr:row>3</xdr:row>
                    <xdr:rowOff>19050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3</xdr:col>
                    <xdr:colOff>771525</xdr:colOff>
                    <xdr:row>2</xdr:row>
                    <xdr:rowOff>180975</xdr:rowOff>
                  </from>
                  <to>
                    <xdr:col>7</xdr:col>
                    <xdr:colOff>47625</xdr:colOff>
                    <xdr:row>4</xdr:row>
                    <xdr:rowOff>19050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771525</xdr:colOff>
                    <xdr:row>3</xdr:row>
                    <xdr:rowOff>180975</xdr:rowOff>
                  </from>
                  <to>
                    <xdr:col>7</xdr:col>
                    <xdr:colOff>47625</xdr:colOff>
                    <xdr:row>5</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xdr:col>
                    <xdr:colOff>771525</xdr:colOff>
                    <xdr:row>4</xdr:row>
                    <xdr:rowOff>171450</xdr:rowOff>
                  </from>
                  <to>
                    <xdr:col>7</xdr:col>
                    <xdr:colOff>47625</xdr:colOff>
                    <xdr:row>6</xdr:row>
                    <xdr:rowOff>9525</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3</xdr:col>
                    <xdr:colOff>771525</xdr:colOff>
                    <xdr:row>5</xdr:row>
                    <xdr:rowOff>171450</xdr:rowOff>
                  </from>
                  <to>
                    <xdr:col>7</xdr:col>
                    <xdr:colOff>47625</xdr:colOff>
                    <xdr:row>7</xdr:row>
                    <xdr:rowOff>9525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3</xdr:col>
                    <xdr:colOff>771525</xdr:colOff>
                    <xdr:row>6</xdr:row>
                    <xdr:rowOff>171450</xdr:rowOff>
                  </from>
                  <to>
                    <xdr:col>7</xdr:col>
                    <xdr:colOff>47625</xdr:colOff>
                    <xdr:row>8</xdr:row>
                    <xdr:rowOff>9525</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10</xdr:col>
                    <xdr:colOff>1276350</xdr:colOff>
                    <xdr:row>0</xdr:row>
                    <xdr:rowOff>180975</xdr:rowOff>
                  </from>
                  <to>
                    <xdr:col>11</xdr:col>
                    <xdr:colOff>104775</xdr:colOff>
                    <xdr:row>2</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10</xdr:col>
                    <xdr:colOff>1276350</xdr:colOff>
                    <xdr:row>1</xdr:row>
                    <xdr:rowOff>180975</xdr:rowOff>
                  </from>
                  <to>
                    <xdr:col>11</xdr:col>
                    <xdr:colOff>104775</xdr:colOff>
                    <xdr:row>3</xdr:row>
                    <xdr:rowOff>19050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10</xdr:col>
                    <xdr:colOff>1276350</xdr:colOff>
                    <xdr:row>2</xdr:row>
                    <xdr:rowOff>180975</xdr:rowOff>
                  </from>
                  <to>
                    <xdr:col>11</xdr:col>
                    <xdr:colOff>104775</xdr:colOff>
                    <xdr:row>4</xdr:row>
                    <xdr:rowOff>19050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10</xdr:col>
                    <xdr:colOff>1276350</xdr:colOff>
                    <xdr:row>3</xdr:row>
                    <xdr:rowOff>180975</xdr:rowOff>
                  </from>
                  <to>
                    <xdr:col>11</xdr:col>
                    <xdr:colOff>104775</xdr:colOff>
                    <xdr:row>5</xdr:row>
                    <xdr:rowOff>19050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10</xdr:col>
                    <xdr:colOff>1276350</xdr:colOff>
                    <xdr:row>4</xdr:row>
                    <xdr:rowOff>180975</xdr:rowOff>
                  </from>
                  <to>
                    <xdr:col>11</xdr:col>
                    <xdr:colOff>104775</xdr:colOff>
                    <xdr:row>6</xdr:row>
                    <xdr:rowOff>19050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10</xdr:col>
                    <xdr:colOff>1276350</xdr:colOff>
                    <xdr:row>5</xdr:row>
                    <xdr:rowOff>180975</xdr:rowOff>
                  </from>
                  <to>
                    <xdr:col>11</xdr:col>
                    <xdr:colOff>104775</xdr:colOff>
                    <xdr:row>7</xdr:row>
                    <xdr:rowOff>19050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10</xdr:col>
                    <xdr:colOff>1276350</xdr:colOff>
                    <xdr:row>6</xdr:row>
                    <xdr:rowOff>180975</xdr:rowOff>
                  </from>
                  <to>
                    <xdr:col>11</xdr:col>
                    <xdr:colOff>104775</xdr:colOff>
                    <xdr:row>8</xdr:row>
                    <xdr:rowOff>19050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10</xdr:col>
                    <xdr:colOff>1276350</xdr:colOff>
                    <xdr:row>7</xdr:row>
                    <xdr:rowOff>180975</xdr:rowOff>
                  </from>
                  <to>
                    <xdr:col>11</xdr:col>
                    <xdr:colOff>104775</xdr:colOff>
                    <xdr:row>9</xdr:row>
                    <xdr:rowOff>19050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10</xdr:col>
                    <xdr:colOff>1276350</xdr:colOff>
                    <xdr:row>8</xdr:row>
                    <xdr:rowOff>180975</xdr:rowOff>
                  </from>
                  <to>
                    <xdr:col>11</xdr:col>
                    <xdr:colOff>104775</xdr:colOff>
                    <xdr:row>10</xdr:row>
                    <xdr:rowOff>19050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10</xdr:col>
                    <xdr:colOff>1276350</xdr:colOff>
                    <xdr:row>9</xdr:row>
                    <xdr:rowOff>180975</xdr:rowOff>
                  </from>
                  <to>
                    <xdr:col>11</xdr:col>
                    <xdr:colOff>104775</xdr:colOff>
                    <xdr:row>11</xdr:row>
                    <xdr:rowOff>19050</xdr:rowOff>
                  </to>
                </anchor>
              </controlPr>
            </control>
          </mc:Choice>
        </mc:AlternateContent>
        <mc:AlternateContent xmlns:mc="http://schemas.openxmlformats.org/markup-compatibility/2006">
          <mc:Choice Requires="x14">
            <control shapeId="4114" r:id="rId21" name="Check Box 18">
              <controlPr defaultSize="0" autoFill="0" autoLine="0" autoPict="0">
                <anchor moveWithCells="1">
                  <from>
                    <xdr:col>10</xdr:col>
                    <xdr:colOff>1276350</xdr:colOff>
                    <xdr:row>10</xdr:row>
                    <xdr:rowOff>180975</xdr:rowOff>
                  </from>
                  <to>
                    <xdr:col>11</xdr:col>
                    <xdr:colOff>104775</xdr:colOff>
                    <xdr:row>12</xdr:row>
                    <xdr:rowOff>19050</xdr:rowOff>
                  </to>
                </anchor>
              </controlPr>
            </control>
          </mc:Choice>
        </mc:AlternateContent>
        <mc:AlternateContent xmlns:mc="http://schemas.openxmlformats.org/markup-compatibility/2006">
          <mc:Choice Requires="x14">
            <control shapeId="4115" r:id="rId22" name="Check Box 19">
              <controlPr defaultSize="0" autoFill="0" autoLine="0" autoPict="0">
                <anchor moveWithCells="1">
                  <from>
                    <xdr:col>10</xdr:col>
                    <xdr:colOff>1276350</xdr:colOff>
                    <xdr:row>11</xdr:row>
                    <xdr:rowOff>180975</xdr:rowOff>
                  </from>
                  <to>
                    <xdr:col>11</xdr:col>
                    <xdr:colOff>104775</xdr:colOff>
                    <xdr:row>13</xdr:row>
                    <xdr:rowOff>19050</xdr:rowOff>
                  </to>
                </anchor>
              </controlPr>
            </control>
          </mc:Choice>
        </mc:AlternateContent>
        <mc:AlternateContent xmlns:mc="http://schemas.openxmlformats.org/markup-compatibility/2006">
          <mc:Choice Requires="x14">
            <control shapeId="4116" r:id="rId23" name="Check Box 20">
              <controlPr defaultSize="0" autoFill="0" autoLine="0" autoPict="0">
                <anchor moveWithCells="1">
                  <from>
                    <xdr:col>10</xdr:col>
                    <xdr:colOff>1276350</xdr:colOff>
                    <xdr:row>12</xdr:row>
                    <xdr:rowOff>180975</xdr:rowOff>
                  </from>
                  <to>
                    <xdr:col>11</xdr:col>
                    <xdr:colOff>104775</xdr:colOff>
                    <xdr:row>14</xdr:row>
                    <xdr:rowOff>19050</xdr:rowOff>
                  </to>
                </anchor>
              </controlPr>
            </control>
          </mc:Choice>
        </mc:AlternateContent>
        <mc:AlternateContent xmlns:mc="http://schemas.openxmlformats.org/markup-compatibility/2006">
          <mc:Choice Requires="x14">
            <control shapeId="4117" r:id="rId24" name="Check Box 21">
              <controlPr defaultSize="0" autoFill="0" autoLine="0" autoPict="0">
                <anchor moveWithCells="1">
                  <from>
                    <xdr:col>10</xdr:col>
                    <xdr:colOff>1276350</xdr:colOff>
                    <xdr:row>13</xdr:row>
                    <xdr:rowOff>180975</xdr:rowOff>
                  </from>
                  <to>
                    <xdr:col>11</xdr:col>
                    <xdr:colOff>104775</xdr:colOff>
                    <xdr:row>15</xdr:row>
                    <xdr:rowOff>19050</xdr:rowOff>
                  </to>
                </anchor>
              </controlPr>
            </control>
          </mc:Choice>
        </mc:AlternateContent>
        <mc:AlternateContent xmlns:mc="http://schemas.openxmlformats.org/markup-compatibility/2006">
          <mc:Choice Requires="x14">
            <control shapeId="4118" r:id="rId25" name="Check Box 22">
              <controlPr defaultSize="0" autoFill="0" autoLine="0" autoPict="0">
                <anchor moveWithCells="1">
                  <from>
                    <xdr:col>10</xdr:col>
                    <xdr:colOff>1276350</xdr:colOff>
                    <xdr:row>14</xdr:row>
                    <xdr:rowOff>180975</xdr:rowOff>
                  </from>
                  <to>
                    <xdr:col>11</xdr:col>
                    <xdr:colOff>104775</xdr:colOff>
                    <xdr:row>16</xdr:row>
                    <xdr:rowOff>19050</xdr:rowOff>
                  </to>
                </anchor>
              </controlPr>
            </control>
          </mc:Choice>
        </mc:AlternateContent>
        <mc:AlternateContent xmlns:mc="http://schemas.openxmlformats.org/markup-compatibility/2006">
          <mc:Choice Requires="x14">
            <control shapeId="4119" r:id="rId26" name="Check Box 23">
              <controlPr defaultSize="0" autoFill="0" autoLine="0" autoPict="0">
                <anchor moveWithCells="1">
                  <from>
                    <xdr:col>10</xdr:col>
                    <xdr:colOff>1276350</xdr:colOff>
                    <xdr:row>15</xdr:row>
                    <xdr:rowOff>180975</xdr:rowOff>
                  </from>
                  <to>
                    <xdr:col>11</xdr:col>
                    <xdr:colOff>104775</xdr:colOff>
                    <xdr:row>17</xdr:row>
                    <xdr:rowOff>19050</xdr:rowOff>
                  </to>
                </anchor>
              </controlPr>
            </control>
          </mc:Choice>
        </mc:AlternateContent>
        <mc:AlternateContent xmlns:mc="http://schemas.openxmlformats.org/markup-compatibility/2006">
          <mc:Choice Requires="x14">
            <control shapeId="4120" r:id="rId27" name="Check Box 24">
              <controlPr defaultSize="0" autoFill="0" autoLine="0" autoPict="0">
                <anchor moveWithCells="1">
                  <from>
                    <xdr:col>10</xdr:col>
                    <xdr:colOff>1276350</xdr:colOff>
                    <xdr:row>16</xdr:row>
                    <xdr:rowOff>180975</xdr:rowOff>
                  </from>
                  <to>
                    <xdr:col>11</xdr:col>
                    <xdr:colOff>104775</xdr:colOff>
                    <xdr:row>18</xdr:row>
                    <xdr:rowOff>19050</xdr:rowOff>
                  </to>
                </anchor>
              </controlPr>
            </control>
          </mc:Choice>
        </mc:AlternateContent>
        <mc:AlternateContent xmlns:mc="http://schemas.openxmlformats.org/markup-compatibility/2006">
          <mc:Choice Requires="x14">
            <control shapeId="4121" r:id="rId28" name="Check Box 25">
              <controlPr defaultSize="0" autoFill="0" autoLine="0" autoPict="0">
                <anchor moveWithCells="1">
                  <from>
                    <xdr:col>10</xdr:col>
                    <xdr:colOff>1276350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4122" r:id="rId29" name="Check Box 26">
              <controlPr defaultSize="0" autoFill="0" autoLine="0" autoPict="0">
                <anchor moveWithCells="1">
                  <from>
                    <xdr:col>10</xdr:col>
                    <xdr:colOff>1276350</xdr:colOff>
                    <xdr:row>18</xdr:row>
                    <xdr:rowOff>180975</xdr:rowOff>
                  </from>
                  <to>
                    <xdr:col>11</xdr:col>
                    <xdr:colOff>104775</xdr:colOff>
                    <xdr:row>20</xdr:row>
                    <xdr:rowOff>19050</xdr:rowOff>
                  </to>
                </anchor>
              </controlPr>
            </control>
          </mc:Choice>
        </mc:AlternateContent>
        <mc:AlternateContent xmlns:mc="http://schemas.openxmlformats.org/markup-compatibility/2006">
          <mc:Choice Requires="x14">
            <control shapeId="4123" r:id="rId30" name="Check Box 27">
              <controlPr defaultSize="0" autoFill="0" autoLine="0" autoPict="0">
                <anchor moveWithCells="1">
                  <from>
                    <xdr:col>10</xdr:col>
                    <xdr:colOff>1276350</xdr:colOff>
                    <xdr:row>19</xdr:row>
                    <xdr:rowOff>180975</xdr:rowOff>
                  </from>
                  <to>
                    <xdr:col>11</xdr:col>
                    <xdr:colOff>104775</xdr:colOff>
                    <xdr:row>21</xdr:row>
                    <xdr:rowOff>19050</xdr:rowOff>
                  </to>
                </anchor>
              </controlPr>
            </control>
          </mc:Choice>
        </mc:AlternateContent>
        <mc:AlternateContent xmlns:mc="http://schemas.openxmlformats.org/markup-compatibility/2006">
          <mc:Choice Requires="x14">
            <control shapeId="4124" r:id="rId31" name="Check Box 28">
              <controlPr defaultSize="0" autoFill="0" autoLine="0" autoPict="0">
                <anchor moveWithCells="1">
                  <from>
                    <xdr:col>10</xdr:col>
                    <xdr:colOff>1276350</xdr:colOff>
                    <xdr:row>20</xdr:row>
                    <xdr:rowOff>180975</xdr:rowOff>
                  </from>
                  <to>
                    <xdr:col>11</xdr:col>
                    <xdr:colOff>104775</xdr:colOff>
                    <xdr:row>22</xdr:row>
                    <xdr:rowOff>19050</xdr:rowOff>
                  </to>
                </anchor>
              </controlPr>
            </control>
          </mc:Choice>
        </mc:AlternateContent>
        <mc:AlternateContent xmlns:mc="http://schemas.openxmlformats.org/markup-compatibility/2006">
          <mc:Choice Requires="x14">
            <control shapeId="4125" r:id="rId32" name="Check Box 29">
              <controlPr defaultSize="0" autoFill="0" autoLine="0" autoPict="0">
                <anchor moveWithCells="1">
                  <from>
                    <xdr:col>10</xdr:col>
                    <xdr:colOff>1276350</xdr:colOff>
                    <xdr:row>21</xdr:row>
                    <xdr:rowOff>180975</xdr:rowOff>
                  </from>
                  <to>
                    <xdr:col>11</xdr:col>
                    <xdr:colOff>104775</xdr:colOff>
                    <xdr:row>23</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13</vt:i4>
      </vt:variant>
    </vt:vector>
  </HeadingPairs>
  <TitlesOfParts>
    <vt:vector size="15" baseType="lpstr">
      <vt:lpstr>Rétro Planning de GANTT</vt:lpstr>
      <vt:lpstr>Système</vt:lpstr>
      <vt:lpstr>_CodeWE</vt:lpstr>
      <vt:lpstr>_DD</vt:lpstr>
      <vt:lpstr>_Livré</vt:lpstr>
      <vt:lpstr>_O</vt:lpstr>
      <vt:lpstr>_SD</vt:lpstr>
      <vt:lpstr>An</vt:lpstr>
      <vt:lpstr>Couleur_Vierge</vt:lpstr>
      <vt:lpstr>Jours_chômés</vt:lpstr>
      <vt:lpstr>Le_Mois</vt:lpstr>
      <vt:lpstr>NB_Couleur</vt:lpstr>
      <vt:lpstr>NB_Lignes</vt:lpstr>
      <vt:lpstr>Pourcentage</vt:lpstr>
      <vt:lpstr>Premier_mois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FH persycat</cp:lastModifiedBy>
  <dcterms:created xsi:type="dcterms:W3CDTF">2016-10-18T07:30:25Z</dcterms:created>
  <dcterms:modified xsi:type="dcterms:W3CDTF">2019-03-25T11:46:08Z</dcterms:modified>
  <cp:category>Gestion de projet;Planning</cp:category>
  <dc:language>Français Excel 2010</dc:language>
  <cp:version>V4.1</cp:version>
</cp:coreProperties>
</file>