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610" tabRatio="752" firstSheet="1" activeTab="1"/>
  </bookViews>
  <sheets>
    <sheet name="période de référence" sheetId="2" state="hidden" r:id="rId1"/>
    <sheet name="CP acquis sur l'année" sheetId="1" r:id="rId2"/>
    <sheet name="CP acquis de 1er janv au 31 mai" sheetId="3" r:id="rId3"/>
    <sheet name="CP N+1 acquis 1-juin au 31-déc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D3" i="3"/>
  <c r="D4" i="3"/>
  <c r="D5" i="3"/>
  <c r="D6" i="3"/>
  <c r="D7" i="3"/>
  <c r="D8" i="3"/>
  <c r="D9" i="3"/>
  <c r="D10" i="3"/>
  <c r="D11" i="3"/>
  <c r="D12" i="3"/>
  <c r="D13" i="3"/>
  <c r="D2" i="1"/>
  <c r="D3" i="1"/>
  <c r="D4" i="1"/>
  <c r="D5" i="1"/>
  <c r="D6" i="1"/>
  <c r="D7" i="1"/>
  <c r="D8" i="1"/>
  <c r="D9" i="1"/>
  <c r="D10" i="1"/>
  <c r="D11" i="1"/>
  <c r="D12" i="1"/>
  <c r="D13" i="1"/>
  <c r="E2" i="4"/>
  <c r="E3" i="4"/>
  <c r="E4" i="4"/>
  <c r="E5" i="4"/>
  <c r="E6" i="4"/>
  <c r="E7" i="4"/>
  <c r="E8" i="4"/>
  <c r="E9" i="4"/>
  <c r="E10" i="4"/>
  <c r="E11" i="4"/>
  <c r="E12" i="4"/>
  <c r="E13" i="4"/>
  <c r="D2" i="4"/>
  <c r="D3" i="4"/>
  <c r="D4" i="4"/>
  <c r="D5" i="4"/>
  <c r="D6" i="4"/>
  <c r="D7" i="4"/>
  <c r="D8" i="4"/>
  <c r="D9" i="4"/>
  <c r="D10" i="4"/>
  <c r="D11" i="4"/>
  <c r="D12" i="4"/>
  <c r="D13" i="4"/>
  <c r="E2" i="3"/>
  <c r="E3" i="3"/>
  <c r="E4" i="3"/>
  <c r="E5" i="3"/>
  <c r="E6" i="3"/>
  <c r="E7" i="3"/>
  <c r="E8" i="3"/>
  <c r="E9" i="3"/>
  <c r="E10" i="3"/>
  <c r="E11" i="3"/>
  <c r="E12" i="3"/>
  <c r="E13" i="3"/>
  <c r="C2" i="3"/>
  <c r="C3" i="3"/>
  <c r="C4" i="3"/>
  <c r="C5" i="3"/>
  <c r="C6" i="3"/>
  <c r="C7" i="3"/>
  <c r="C8" i="3"/>
  <c r="C9" i="3"/>
  <c r="C10" i="3"/>
  <c r="C11" i="3"/>
  <c r="C12" i="3"/>
  <c r="C13" i="3"/>
  <c r="C13" i="4"/>
  <c r="C12" i="4"/>
  <c r="C11" i="4"/>
  <c r="C10" i="4"/>
  <c r="C9" i="4"/>
  <c r="C8" i="4"/>
  <c r="C7" i="4"/>
  <c r="C6" i="4"/>
  <c r="C5" i="4"/>
  <c r="C4" i="4"/>
  <c r="C3" i="4"/>
  <c r="C2" i="4"/>
  <c r="E2" i="1" l="1"/>
  <c r="E3" i="1"/>
  <c r="E4" i="1"/>
  <c r="E5" i="1"/>
  <c r="E6" i="1"/>
  <c r="E7" i="1"/>
  <c r="E8" i="1"/>
  <c r="E9" i="1"/>
  <c r="E10" i="1"/>
  <c r="E11" i="1"/>
  <c r="E12" i="1"/>
  <c r="E13" i="1"/>
  <c r="B4" i="2" l="1"/>
  <c r="C4" i="2"/>
  <c r="C5" i="1" l="1"/>
  <c r="C6" i="1"/>
  <c r="C7" i="1"/>
  <c r="C8" i="1"/>
  <c r="C9" i="1"/>
  <c r="C10" i="1"/>
  <c r="C11" i="1"/>
  <c r="C12" i="1"/>
  <c r="C13" i="1"/>
  <c r="C2" i="1" l="1"/>
  <c r="C3" i="1"/>
  <c r="C4" i="1"/>
  <c r="C2" i="2"/>
  <c r="C3" i="2"/>
  <c r="B2" i="2"/>
  <c r="B3" i="2"/>
</calcChain>
</file>

<file path=xl/sharedStrings.xml><?xml version="1.0" encoding="utf-8"?>
<sst xmlns="http://schemas.openxmlformats.org/spreadsheetml/2006/main" count="18" uniqueCount="12">
  <si>
    <t>ENTREE</t>
  </si>
  <si>
    <t>SORTIE</t>
  </si>
  <si>
    <t>début</t>
  </si>
  <si>
    <t>fin</t>
  </si>
  <si>
    <t>AUJOURDHUI</t>
  </si>
  <si>
    <t>du</t>
  </si>
  <si>
    <t>au</t>
  </si>
  <si>
    <t>du (N+1)</t>
  </si>
  <si>
    <t>au (N+1)</t>
  </si>
  <si>
    <t>CP Acquis sur l'année de référence</t>
  </si>
  <si>
    <t>CP acquis de 1er janv au 31 mai</t>
  </si>
  <si>
    <t>CP N+1 arrêtés au 31 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</si>
</sst>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15" fontId="2" fillId="0" borderId="0" xfId="1" applyNumberFormat="1" applyFont="1" applyFill="1" applyBorder="1" applyAlignment="1">
      <alignment horizontal="center" vertical="center"/>
    </xf>
    <xf numFmtId="14" fontId="2" fillId="0" borderId="0" xfId="1" applyNumberFormat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horizontal="center" vertical="center"/>
    </xf>
    <xf numFmtId="14" fontId="3" fillId="0" borderId="0" xfId="1" quotePrefix="1" applyNumberFormat="1" applyFont="1" applyFill="1" applyBorder="1" applyAlignment="1">
      <alignment horizontal="center" vertical="center"/>
    </xf>
    <xf numFmtId="0" fontId="2" fillId="0" borderId="0" xfId="1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0" fillId="0" borderId="0" xfId="0" applyNumberFormat="1"/>
    <xf numFmtId="0" fontId="3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14" fontId="5" fillId="0" borderId="0" xfId="0" applyNumberFormat="1" applyFont="1" applyFill="1" applyBorder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/>
  </cellXfs>
  <cellStyles count="2">
    <cellStyle name="Normal" xfId="0" builtinId="0"/>
    <cellStyle name="Normal 8" xfId="1"/>
  </cellStyles>
  <dxfs count="28"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9" formatCode="dd/mm/yyyy"/>
      <alignment horizontal="center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9" formatCode="dd/mm/yyyy"/>
      <alignment horizontal="center" textRotation="0" wrapText="0" indent="0" justifyLastLine="0" shrinkToFit="0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9" formatCode="dd/mm/yyyy"/>
      <alignment horizontal="center" textRotation="0" wrapText="0" indent="0" justifyLastLine="0" shrinkToFit="0" readingOrder="0"/>
    </dxf>
    <dxf>
      <font>
        <color auto="1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9" formatCode="dd/mm/yyyy"/>
      <alignment horizontal="center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9" formatCode="dd/mm/yyyy"/>
      <alignment horizontal="center" textRotation="0" wrapText="0" indent="0" justifyLastLine="0" shrinkToFit="0" readingOrder="0"/>
    </dxf>
    <dxf>
      <font>
        <color auto="1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color auto="1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textRotation="0" wrapText="0" indent="0" justifyLastLine="0" shrinkToFit="0" readingOrder="0"/>
    </dxf>
    <dxf>
      <font>
        <color auto="1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color auto="1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font>
        <color auto="1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9" formatCode="dd/mm/yyyy"/>
      <alignment horizontal="center" textRotation="0" wrapText="0" indent="0" justifyLastLine="0" shrinkToFit="0" readingOrder="0"/>
    </dxf>
    <dxf>
      <font>
        <color auto="1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color auto="1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508000</xdr:colOff>
      <xdr:row>14</xdr:row>
      <xdr:rowOff>133350</xdr:rowOff>
    </xdr:from>
    <xdr:to>
      <xdr:col>10</xdr:col>
      <xdr:colOff>584200</xdr:colOff>
      <xdr:row>17</xdr:row>
      <xdr:rowOff>101600</xdr:rowOff>
    </xdr:to>
    <xdr:sp macro="" textlink="">
      <xdr:nvSpPr>
        <xdr:cNvPr id="2" name="ZoneTexte 1"/>
        <xdr:cNvSpPr txBox="1"/>
      </xdr:nvSpPr>
      <xdr:spPr>
        <a:xfrm>
          <a:off x="1327150" y="2711450"/>
          <a:ext cx="8636000" cy="52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=MAX(0;ARRONDI((MIN(DATE(ANNEE(AUJOURDHUI())-1+SI(MOIS(AUJOURDHUI())&gt;5;1;0);5;31);SI([@SORTIE]=0;AUJOURDHUI();[@SORTIE]))-MAX(DATE(ANNEE(AUJOURDHUI())-2+SI(MOIS(AUJOURDHUI())&gt;5;1;0);6;1);[@ENTREE]))/30*2,08;0))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14</xdr:row>
      <xdr:rowOff>165100</xdr:rowOff>
    </xdr:from>
    <xdr:to>
      <xdr:col>10</xdr:col>
      <xdr:colOff>44450</xdr:colOff>
      <xdr:row>17</xdr:row>
      <xdr:rowOff>133350</xdr:rowOff>
    </xdr:to>
    <xdr:sp macro="" textlink="">
      <xdr:nvSpPr>
        <xdr:cNvPr id="2" name="ZoneTexte 1"/>
        <xdr:cNvSpPr txBox="1"/>
      </xdr:nvSpPr>
      <xdr:spPr>
        <a:xfrm>
          <a:off x="838200" y="2743200"/>
          <a:ext cx="8407400" cy="52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=MAX(0;ARRONDI((MIN(DATE(ANNEE(AUJOURDHUI())-1+SI(MOIS(AUJOURDHUI())&gt;5;1;0);5;31);SI([@SORTIE]=0;AUJOURDHUI();[@SORTIE]))-MAX(DATE(ANNEE(AUJOURDHUI())-1+SI(MOIS(AUJOURDHUI())&gt;5;1;0);1;1);[@ENTREE]))/30*2,08;0))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120650</xdr:colOff>
      <xdr:row>15</xdr:row>
      <xdr:rowOff>88900</xdr:rowOff>
    </xdr:from>
    <xdr:to>
      <xdr:col>11</xdr:col>
      <xdr:colOff>222250</xdr:colOff>
      <xdr:row>18</xdr:row>
      <xdr:rowOff>57150</xdr:rowOff>
    </xdr:to>
    <xdr:sp macro="" textlink="">
      <xdr:nvSpPr>
        <xdr:cNvPr id="2" name="ZoneTexte 1"/>
        <xdr:cNvSpPr txBox="1"/>
      </xdr:nvSpPr>
      <xdr:spPr>
        <a:xfrm>
          <a:off x="939800" y="2851150"/>
          <a:ext cx="8845550" cy="52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=MAX(0;ARRONDI((MIN(DATE(ANNEE(AUJOURDHUI())-1;12;31);SI([@SORTIE]=0;DATE(ANNEE(AUJOURDHUI())-1;12;31);[@SORTIE]))-MAX(DATE(ANNEE(AUJOURDHUI())-1+SI(MOIS(AUJOURDHUI())&gt;5;1;0);6;1);[@ENTREE]))/30*2,08;0))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C4" totalsRowShown="0">
  <autoFilter ref="A1:C4"/>
  <tableColumns count="3">
    <tableColumn id="1" name="AUJOURDHUI" dataDxfId="21"/>
    <tableColumn id="2" name="début" dataDxfId="20">
      <calculatedColumnFormula>DATE(YEAR(Tableau2[[#This Row],[AUJOURDHUI]])-2+IF(MONTH(Tableau2[[#This Row],[AUJOURDHUI]])&gt;5,1,0),6,1)</calculatedColumnFormula>
    </tableColumn>
    <tableColumn id="3" name="fin" dataDxfId="19">
      <calculatedColumnFormula>DATE(YEAR(Tableau2[[#This Row],[AUJOURDHUI]])-1+IF(MONTH(Tableau2[[#This Row],[AUJOURDHUI]])&gt;5,1,0),5,31)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E13" totalsRowShown="0" headerRowDxfId="27" dataDxfId="26">
  <autoFilter ref="A1:E13"/>
  <tableColumns count="5">
    <tableColumn id="1" name="ENTREE" dataDxfId="25" dataCellStyle="Normal 8"/>
    <tableColumn id="2" name="SORTIE" dataDxfId="24" dataCellStyle="Normal 8"/>
    <tableColumn id="4" name="du" dataDxfId="23">
      <calculatedColumnFormula>MAX(DATE(YEAR(TODAY())-2+IF(MONTH(TODAY())&gt;5,1,0),6,1),Tableau1[[#This Row],[ENTREE]])</calculatedColumnFormula>
    </tableColumn>
    <tableColumn id="5" name="au" dataDxfId="1">
      <calculatedColumnFormula>MIN(DATE(YEAR(TODAY())-1+IF(MONTH(TODAY())&gt;5,1,0),5,31),IF(Tableau1[[#This Row],[SORTIE]]=0,TODAY(),Tableau1[[#This Row],[SORTIE]]))</calculatedColumnFormula>
    </tableColumn>
    <tableColumn id="3" name="CP Acquis sur l'année de référence" dataDxfId="22">
      <calculatedColumnFormula>MAX(0,ROUND((MIN(DATE(YEAR(TODAY())-1+IF(MONTH(TODAY())&gt;5,1,0),5,31),IF(Tableau1[[#This Row],[SORTIE]]=0,TODAY(),Tableau1[[#This Row],[SORTIE]]))-MAX(DATE(YEAR(TODAY())-2+IF(MONTH(TODAY())&gt;5,1,0),6,1),Tableau1[[#This Row],[ENTREE]]))/30*2.08,0))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5" name="Tableau16" displayName="Tableau16" ref="A1:E13" totalsRowShown="0" headerRowDxfId="18" dataDxfId="17">
  <autoFilter ref="A1:E13"/>
  <tableColumns count="5">
    <tableColumn id="1" name="ENTREE" dataDxfId="16" dataCellStyle="Normal 8"/>
    <tableColumn id="2" name="SORTIE" dataDxfId="15" dataCellStyle="Normal 8"/>
    <tableColumn id="4" name="du" dataDxfId="9">
      <calculatedColumnFormula>MAX(DATE(YEAR(TODAY())-1+IF(MONTH(TODAY())&gt;5,1,0),1,1),Tableau16[[#This Row],[ENTREE]])</calculatedColumnFormula>
    </tableColumn>
    <tableColumn id="5" name="au" dataDxfId="0">
      <calculatedColumnFormula>MIN(DATE(YEAR(TODAY())-1+IF(MONTH(TODAY())&gt;5,1,0),5,31),IF(Tableau16[[#This Row],[SORTIE]]=0,TODAY(),Tableau16[[#This Row],[SORTIE]]))</calculatedColumnFormula>
    </tableColumn>
    <tableColumn id="3" name="CP acquis de 1er janv au 31 mai" dataDxfId="8">
      <calculatedColumnFormula>MAX(0,ROUND((MIN(DATE(YEAR(TODAY())-1+IF(MONTH(TODAY())&gt;5,1,0),5,31),IF(Tableau16[[#This Row],[SORTIE]]=0,TODAY(),Tableau16[[#This Row],[SORTIE]]))-MAX(DATE(YEAR(TODAY())-1+IF(MONTH(TODAY())&gt;5,1,0),1,1),Tableau16[[#This Row],[ENTREE]]))/30*2.08,0))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6" name="Tableau17" displayName="Tableau17" ref="A1:E13" totalsRowShown="0" headerRowDxfId="14" dataDxfId="13">
  <autoFilter ref="A1:E13"/>
  <tableColumns count="5">
    <tableColumn id="1" name="ENTREE" dataDxfId="12" dataCellStyle="Normal 8"/>
    <tableColumn id="2" name="SORTIE" dataDxfId="11" dataCellStyle="Normal 8"/>
    <tableColumn id="8" name="du (N+1)" dataDxfId="10">
      <calculatedColumnFormula>MAX(DATE(YEAR(TODAY())-1+IF(MONTH(TODAY())&gt;5,1,0),6,1),Tableau17[[#This Row],[ENTREE]])</calculatedColumnFormula>
    </tableColumn>
    <tableColumn id="9" name="au (N+1)" dataDxfId="7">
      <calculatedColumnFormula>MIN(DATE(YEAR(TODAY())-1,12,31),IF(Tableau17[[#This Row],[SORTIE]]=0,DATE(YEAR(TODAY())-1,12,31),Tableau17[[#This Row],[SORTIE]]))</calculatedColumnFormula>
    </tableColumn>
    <tableColumn id="7" name="CP N+1 arrêtés au 31 déc" dataDxfId="6">
      <calculatedColumnFormula>MAX(0,ROUND((MIN(DATE(YEAR(TODAY())-1,12,31),IF(Tableau17[[#This Row],[SORTIE]]=0,DATE(YEAR(TODAY())-1,12,31),Tableau17[[#This Row],[SORTIE]]))-MAX(DATE(YEAR(TODAY())-1+IF(MONTH(TODAY())&gt;5,1,0),6,1),Tableau17[[#This Row],[ENTREE]]))/30*2.08,0))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/>
  </sheetViews>
  <sheetFormatPr baseColWidth="10" defaultRowHeight="14.5" x14ac:dyDescent="0.35"/>
  <cols>
    <col min="1" max="3" width="17.453125" customWidth="1"/>
  </cols>
  <sheetData>
    <row r="1" spans="1:3" x14ac:dyDescent="0.35">
      <c r="A1" t="s">
        <v>4</v>
      </c>
      <c r="B1" t="s">
        <v>2</v>
      </c>
      <c r="C1" t="s">
        <v>3</v>
      </c>
    </row>
    <row r="2" spans="1:3" x14ac:dyDescent="0.35">
      <c r="A2" s="8">
        <v>43497</v>
      </c>
      <c r="B2" s="8">
        <f>DATE(YEAR(Tableau2[[#This Row],[AUJOURDHUI]])-2+IF(MONTH(Tableau2[[#This Row],[AUJOURDHUI]])&gt;5,1,0),6,1)</f>
        <v>42887</v>
      </c>
      <c r="C2" s="8">
        <f>DATE(YEAR(Tableau2[[#This Row],[AUJOURDHUI]])-1+IF(MONTH(Tableau2[[#This Row],[AUJOURDHUI]])&gt;5,1,0),5,31)</f>
        <v>43251</v>
      </c>
    </row>
    <row r="3" spans="1:3" x14ac:dyDescent="0.35">
      <c r="A3" s="8">
        <v>43434</v>
      </c>
      <c r="B3" s="8">
        <f>DATE(YEAR(Tableau2[[#This Row],[AUJOURDHUI]])-2+IF(MONTH(Tableau2[[#This Row],[AUJOURDHUI]])&gt;5,1,0),6,1)</f>
        <v>42887</v>
      </c>
      <c r="C3" s="8">
        <f>DATE(YEAR(Tableau2[[#This Row],[AUJOURDHUI]])-1+IF(MONTH(Tableau2[[#This Row],[AUJOURDHUI]])&gt;5,1,0),5,31)</f>
        <v>43251</v>
      </c>
    </row>
    <row r="4" spans="1:3" x14ac:dyDescent="0.35">
      <c r="A4" s="8">
        <v>43709</v>
      </c>
      <c r="B4" s="8">
        <f>DATE(YEAR(Tableau2[[#This Row],[AUJOURDHUI]])-2+IF(MONTH(Tableau2[[#This Row],[AUJOURDHUI]])&gt;5,1,0),6,1)</f>
        <v>43252</v>
      </c>
      <c r="C4" s="8">
        <f>DATE(YEAR(Tableau2[[#This Row],[AUJOURDHUI]])-1+IF(MONTH(Tableau2[[#This Row],[AUJOURDHUI]])&gt;5,1,0),5,31)</f>
        <v>43616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showZeros="0" tabSelected="1" workbookViewId="0">
      <selection activeCell="E2" sqref="E2"/>
    </sheetView>
  </sheetViews>
  <sheetFormatPr baseColWidth="10" defaultRowHeight="14.5" x14ac:dyDescent="0.35"/>
  <cols>
    <col min="1" max="1" width="11.7265625" style="7" bestFit="1" customWidth="1"/>
    <col min="2" max="2" width="11.26953125" style="7" bestFit="1" customWidth="1"/>
    <col min="3" max="3" width="11.1796875" style="14" bestFit="1" customWidth="1"/>
    <col min="4" max="4" width="11.1796875" style="11" bestFit="1" customWidth="1"/>
    <col min="5" max="5" width="34.36328125" style="7" bestFit="1" customWidth="1"/>
    <col min="6" max="16384" width="10.90625" style="7"/>
  </cols>
  <sheetData>
    <row r="1" spans="1:5" s="6" customFormat="1" x14ac:dyDescent="0.35">
      <c r="A1" s="1" t="s">
        <v>0</v>
      </c>
      <c r="B1" s="2" t="s">
        <v>1</v>
      </c>
      <c r="C1" s="10" t="s">
        <v>5</v>
      </c>
      <c r="D1" s="10" t="s">
        <v>6</v>
      </c>
      <c r="E1" s="5" t="s">
        <v>9</v>
      </c>
    </row>
    <row r="2" spans="1:5" x14ac:dyDescent="0.35">
      <c r="A2" s="4">
        <v>42767</v>
      </c>
      <c r="B2" s="4">
        <v>42829</v>
      </c>
      <c r="C2" s="12">
        <f ca="1">MAX(DATE(YEAR(TODAY())-2+IF(MONTH(TODAY())&gt;5,1,0),6,1),Tableau1[[#This Row],[ENTREE]])</f>
        <v>42887</v>
      </c>
      <c r="D2" s="12">
        <f ca="1">MIN(DATE(YEAR(TODAY())-1+IF(MONTH(TODAY())&gt;5,1,0),5,31),IF(Tableau1[[#This Row],[SORTIE]]=0,TODAY(),Tableau1[[#This Row],[SORTIE]]))</f>
        <v>42829</v>
      </c>
      <c r="E2" s="3">
        <f ca="1">MAX(0,ROUND((MIN(DATE(YEAR(TODAY())-1+IF(MONTH(TODAY())&gt;5,1,0),5,31),IF(Tableau1[[#This Row],[SORTIE]]=0,TODAY(),Tableau1[[#This Row],[SORTIE]]))-MAX(DATE(YEAR(TODAY())-2+IF(MONTH(TODAY())&gt;5,1,0),6,1),Tableau1[[#This Row],[ENTREE]]))/30*2.08,0))</f>
        <v>0</v>
      </c>
    </row>
    <row r="3" spans="1:5" x14ac:dyDescent="0.35">
      <c r="A3" s="4">
        <v>42979</v>
      </c>
      <c r="B3" s="4">
        <v>43496</v>
      </c>
      <c r="C3" s="12">
        <f ca="1">MAX(DATE(YEAR(TODAY())-2+IF(MONTH(TODAY())&gt;5,1,0),6,1),Tableau1[[#This Row],[ENTREE]])</f>
        <v>42979</v>
      </c>
      <c r="D3" s="12">
        <f ca="1">MIN(DATE(YEAR(TODAY())-1+IF(MONTH(TODAY())&gt;5,1,0),5,31),IF(Tableau1[[#This Row],[SORTIE]]=0,TODAY(),Tableau1[[#This Row],[SORTIE]]))</f>
        <v>43251</v>
      </c>
      <c r="E3" s="7">
        <f ca="1">MAX(0,ROUND((MIN(DATE(YEAR(TODAY())-1+IF(MONTH(TODAY())&gt;5,1,0),5,31),IF(Tableau1[[#This Row],[SORTIE]]=0,TODAY(),Tableau1[[#This Row],[SORTIE]]))-MAX(DATE(YEAR(TODAY())-2+IF(MONTH(TODAY())&gt;5,1,0),6,1),Tableau1[[#This Row],[ENTREE]]))/30*2.08,0))</f>
        <v>19</v>
      </c>
    </row>
    <row r="4" spans="1:5" x14ac:dyDescent="0.35">
      <c r="A4" s="4">
        <v>42036</v>
      </c>
      <c r="B4" s="4">
        <v>0</v>
      </c>
      <c r="C4" s="12">
        <f ca="1">MAX(DATE(YEAR(TODAY())-2+IF(MONTH(TODAY())&gt;5,1,0),6,1),Tableau1[[#This Row],[ENTREE]])</f>
        <v>42887</v>
      </c>
      <c r="D4" s="12">
        <f ca="1">MIN(DATE(YEAR(TODAY())-1+IF(MONTH(TODAY())&gt;5,1,0),5,31),IF(Tableau1[[#This Row],[SORTIE]]=0,TODAY(),Tableau1[[#This Row],[SORTIE]]))</f>
        <v>43251</v>
      </c>
      <c r="E4" s="9">
        <f ca="1">MAX(0,ROUND((MIN(DATE(YEAR(TODAY())-1+IF(MONTH(TODAY())&gt;5,1,0),5,31),IF(Tableau1[[#This Row],[SORTIE]]=0,TODAY(),Tableau1[[#This Row],[SORTIE]]))-MAX(DATE(YEAR(TODAY())-2+IF(MONTH(TODAY())&gt;5,1,0),6,1),Tableau1[[#This Row],[ENTREE]]))/30*2.08,0))</f>
        <v>25</v>
      </c>
    </row>
    <row r="5" spans="1:5" x14ac:dyDescent="0.35">
      <c r="A5" s="4">
        <v>42736</v>
      </c>
      <c r="B5" s="4">
        <v>43190</v>
      </c>
      <c r="C5" s="13">
        <f ca="1">MAX(DATE(YEAR(TODAY())-2+IF(MONTH(TODAY())&gt;5,1,0),6,1),Tableau1[[#This Row],[ENTREE]])</f>
        <v>42887</v>
      </c>
      <c r="D5" s="12">
        <f ca="1">MIN(DATE(YEAR(TODAY())-1+IF(MONTH(TODAY())&gt;5,1,0),5,31),IF(Tableau1[[#This Row],[SORTIE]]=0,TODAY(),Tableau1[[#This Row],[SORTIE]]))</f>
        <v>43190</v>
      </c>
      <c r="E5" s="9">
        <f ca="1">MAX(0,ROUND((MIN(DATE(YEAR(TODAY())-1+IF(MONTH(TODAY())&gt;5,1,0),5,31),IF(Tableau1[[#This Row],[SORTIE]]=0,TODAY(),Tableau1[[#This Row],[SORTIE]]))-MAX(DATE(YEAR(TODAY())-2+IF(MONTH(TODAY())&gt;5,1,0),6,1),Tableau1[[#This Row],[ENTREE]]))/30*2.08,0))</f>
        <v>21</v>
      </c>
    </row>
    <row r="6" spans="1:5" x14ac:dyDescent="0.35">
      <c r="A6" s="4">
        <v>43374</v>
      </c>
      <c r="B6" s="4">
        <v>43404</v>
      </c>
      <c r="C6" s="13">
        <f ca="1">MAX(DATE(YEAR(TODAY())-2+IF(MONTH(TODAY())&gt;5,1,0),6,1),Tableau1[[#This Row],[ENTREE]])</f>
        <v>43374</v>
      </c>
      <c r="D6" s="12">
        <f ca="1">MIN(DATE(YEAR(TODAY())-1+IF(MONTH(TODAY())&gt;5,1,0),5,31),IF(Tableau1[[#This Row],[SORTIE]]=0,TODAY(),Tableau1[[#This Row],[SORTIE]]))</f>
        <v>43251</v>
      </c>
      <c r="E6" s="9">
        <f ca="1">MAX(0,ROUND((MIN(DATE(YEAR(TODAY())-1+IF(MONTH(TODAY())&gt;5,1,0),5,31),IF(Tableau1[[#This Row],[SORTIE]]=0,TODAY(),Tableau1[[#This Row],[SORTIE]]))-MAX(DATE(YEAR(TODAY())-2+IF(MONTH(TODAY())&gt;5,1,0),6,1),Tableau1[[#This Row],[ENTREE]]))/30*2.08,0))</f>
        <v>0</v>
      </c>
    </row>
    <row r="7" spans="1:5" x14ac:dyDescent="0.35">
      <c r="A7" s="4">
        <v>42767</v>
      </c>
      <c r="B7" s="4">
        <v>0</v>
      </c>
      <c r="C7" s="13">
        <f ca="1">MAX(DATE(YEAR(TODAY())-2+IF(MONTH(TODAY())&gt;5,1,0),6,1),Tableau1[[#This Row],[ENTREE]])</f>
        <v>42887</v>
      </c>
      <c r="D7" s="12">
        <f ca="1">MIN(DATE(YEAR(TODAY())-1+IF(MONTH(TODAY())&gt;5,1,0),5,31),IF(Tableau1[[#This Row],[SORTIE]]=0,TODAY(),Tableau1[[#This Row],[SORTIE]]))</f>
        <v>43251</v>
      </c>
      <c r="E7" s="9">
        <f ca="1">MAX(0,ROUND((MIN(DATE(YEAR(TODAY())-1+IF(MONTH(TODAY())&gt;5,1,0),5,31),IF(Tableau1[[#This Row],[SORTIE]]=0,TODAY(),Tableau1[[#This Row],[SORTIE]]))-MAX(DATE(YEAR(TODAY())-2+IF(MONTH(TODAY())&gt;5,1,0),6,1),Tableau1[[#This Row],[ENTREE]]))/30*2.08,0))</f>
        <v>25</v>
      </c>
    </row>
    <row r="8" spans="1:5" x14ac:dyDescent="0.35">
      <c r="A8" s="4">
        <v>43344</v>
      </c>
      <c r="B8" s="4">
        <v>43388</v>
      </c>
      <c r="C8" s="13">
        <f ca="1">MAX(DATE(YEAR(TODAY())-2+IF(MONTH(TODAY())&gt;5,1,0),6,1),Tableau1[[#This Row],[ENTREE]])</f>
        <v>43344</v>
      </c>
      <c r="D8" s="12">
        <f ca="1">MIN(DATE(YEAR(TODAY())-1+IF(MONTH(TODAY())&gt;5,1,0),5,31),IF(Tableau1[[#This Row],[SORTIE]]=0,TODAY(),Tableau1[[#This Row],[SORTIE]]))</f>
        <v>43251</v>
      </c>
      <c r="E8" s="9">
        <f ca="1">MAX(0,ROUND((MIN(DATE(YEAR(TODAY())-1+IF(MONTH(TODAY())&gt;5,1,0),5,31),IF(Tableau1[[#This Row],[SORTIE]]=0,TODAY(),Tableau1[[#This Row],[SORTIE]]))-MAX(DATE(YEAR(TODAY())-2+IF(MONTH(TODAY())&gt;5,1,0),6,1),Tableau1[[#This Row],[ENTREE]]))/30*2.08,0))</f>
        <v>0</v>
      </c>
    </row>
    <row r="9" spans="1:5" x14ac:dyDescent="0.35">
      <c r="A9" s="4">
        <v>42736</v>
      </c>
      <c r="B9" s="4">
        <v>0</v>
      </c>
      <c r="C9" s="13">
        <f ca="1">MAX(DATE(YEAR(TODAY())-2+IF(MONTH(TODAY())&gt;5,1,0),6,1),Tableau1[[#This Row],[ENTREE]])</f>
        <v>42887</v>
      </c>
      <c r="D9" s="12">
        <f ca="1">MIN(DATE(YEAR(TODAY())-1+IF(MONTH(TODAY())&gt;5,1,0),5,31),IF(Tableau1[[#This Row],[SORTIE]]=0,TODAY(),Tableau1[[#This Row],[SORTIE]]))</f>
        <v>43251</v>
      </c>
      <c r="E9" s="9">
        <f ca="1">MAX(0,ROUND((MIN(DATE(YEAR(TODAY())-1+IF(MONTH(TODAY())&gt;5,1,0),5,31),IF(Tableau1[[#This Row],[SORTIE]]=0,TODAY(),Tableau1[[#This Row],[SORTIE]]))-MAX(DATE(YEAR(TODAY())-2+IF(MONTH(TODAY())&gt;5,1,0),6,1),Tableau1[[#This Row],[ENTREE]]))/30*2.08,0))</f>
        <v>25</v>
      </c>
    </row>
    <row r="10" spans="1:5" x14ac:dyDescent="0.35">
      <c r="A10" s="4">
        <v>42736</v>
      </c>
      <c r="B10" s="4">
        <v>0</v>
      </c>
      <c r="C10" s="13">
        <f ca="1">MAX(DATE(YEAR(TODAY())-2+IF(MONTH(TODAY())&gt;5,1,0),6,1),Tableau1[[#This Row],[ENTREE]])</f>
        <v>42887</v>
      </c>
      <c r="D10" s="12">
        <f ca="1">MIN(DATE(YEAR(TODAY())-1+IF(MONTH(TODAY())&gt;5,1,0),5,31),IF(Tableau1[[#This Row],[SORTIE]]=0,TODAY(),Tableau1[[#This Row],[SORTIE]]))</f>
        <v>43251</v>
      </c>
      <c r="E10" s="9">
        <f ca="1">MAX(0,ROUND((MIN(DATE(YEAR(TODAY())-1+IF(MONTH(TODAY())&gt;5,1,0),5,31),IF(Tableau1[[#This Row],[SORTIE]]=0,TODAY(),Tableau1[[#This Row],[SORTIE]]))-MAX(DATE(YEAR(TODAY())-2+IF(MONTH(TODAY())&gt;5,1,0),6,1),Tableau1[[#This Row],[ENTREE]]))/30*2.08,0))</f>
        <v>25</v>
      </c>
    </row>
    <row r="11" spans="1:5" x14ac:dyDescent="0.35">
      <c r="A11" s="4">
        <v>42736</v>
      </c>
      <c r="B11" s="4">
        <v>0</v>
      </c>
      <c r="C11" s="13">
        <f ca="1">MAX(DATE(YEAR(TODAY())-2+IF(MONTH(TODAY())&gt;5,1,0),6,1),Tableau1[[#This Row],[ENTREE]])</f>
        <v>42887</v>
      </c>
      <c r="D11" s="12">
        <f ca="1">MIN(DATE(YEAR(TODAY())-1+IF(MONTH(TODAY())&gt;5,1,0),5,31),IF(Tableau1[[#This Row],[SORTIE]]=0,TODAY(),Tableau1[[#This Row],[SORTIE]]))</f>
        <v>43251</v>
      </c>
      <c r="E11" s="9">
        <f ca="1">MAX(0,ROUND((MIN(DATE(YEAR(TODAY())-1+IF(MONTH(TODAY())&gt;5,1,0),5,31),IF(Tableau1[[#This Row],[SORTIE]]=0,TODAY(),Tableau1[[#This Row],[SORTIE]]))-MAX(DATE(YEAR(TODAY())-2+IF(MONTH(TODAY())&gt;5,1,0),6,1),Tableau1[[#This Row],[ENTREE]]))/30*2.08,0))</f>
        <v>25</v>
      </c>
    </row>
    <row r="12" spans="1:5" x14ac:dyDescent="0.35">
      <c r="A12" s="4">
        <v>43282</v>
      </c>
      <c r="B12" s="4">
        <v>43465</v>
      </c>
      <c r="C12" s="13">
        <f ca="1">MAX(DATE(YEAR(TODAY())-2+IF(MONTH(TODAY())&gt;5,1,0),6,1),Tableau1[[#This Row],[ENTREE]])</f>
        <v>43282</v>
      </c>
      <c r="D12" s="12">
        <f ca="1">MIN(DATE(YEAR(TODAY())-1+IF(MONTH(TODAY())&gt;5,1,0),5,31),IF(Tableau1[[#This Row],[SORTIE]]=0,TODAY(),Tableau1[[#This Row],[SORTIE]]))</f>
        <v>43251</v>
      </c>
      <c r="E12" s="9">
        <f ca="1">MAX(0,ROUND((MIN(DATE(YEAR(TODAY())-1+IF(MONTH(TODAY())&gt;5,1,0),5,31),IF(Tableau1[[#This Row],[SORTIE]]=0,TODAY(),Tableau1[[#This Row],[SORTIE]]))-MAX(DATE(YEAR(TODAY())-2+IF(MONTH(TODAY())&gt;5,1,0),6,1),Tableau1[[#This Row],[ENTREE]]))/30*2.08,0))</f>
        <v>0</v>
      </c>
    </row>
    <row r="13" spans="1:5" x14ac:dyDescent="0.35">
      <c r="A13" s="4">
        <v>43282</v>
      </c>
      <c r="B13" s="4">
        <v>43434</v>
      </c>
      <c r="C13" s="13">
        <f ca="1">MAX(DATE(YEAR(TODAY())-2+IF(MONTH(TODAY())&gt;5,1,0),6,1),Tableau1[[#This Row],[ENTREE]])</f>
        <v>43282</v>
      </c>
      <c r="D13" s="12">
        <f ca="1">MIN(DATE(YEAR(TODAY())-1+IF(MONTH(TODAY())&gt;5,1,0),5,31),IF(Tableau1[[#This Row],[SORTIE]]=0,TODAY(),Tableau1[[#This Row],[SORTIE]]))</f>
        <v>43251</v>
      </c>
      <c r="E13" s="9">
        <f ca="1">MAX(0,ROUND((MIN(DATE(YEAR(TODAY())-1+IF(MONTH(TODAY())&gt;5,1,0),5,31),IF(Tableau1[[#This Row],[SORTIE]]=0,TODAY(),Tableau1[[#This Row],[SORTIE]]))-MAX(DATE(YEAR(TODAY())-2+IF(MONTH(TODAY())&gt;5,1,0),6,1),Tableau1[[#This Row],[ENTREE]]))/30*2.08,0))</f>
        <v>0</v>
      </c>
    </row>
  </sheetData>
  <conditionalFormatting sqref="C1:D1048576">
    <cfRule type="expression" dxfId="2" priority="1">
      <formula>$E1=0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showZeros="0" workbookViewId="0">
      <selection activeCell="E2" sqref="E2"/>
    </sheetView>
  </sheetViews>
  <sheetFormatPr baseColWidth="10" defaultRowHeight="14.5" x14ac:dyDescent="0.35"/>
  <cols>
    <col min="1" max="1" width="11.7265625" style="7" bestFit="1" customWidth="1"/>
    <col min="2" max="2" width="11.26953125" style="7" bestFit="1" customWidth="1"/>
    <col min="3" max="3" width="11.1796875" style="14" bestFit="1" customWidth="1"/>
    <col min="4" max="4" width="11.1796875" style="11" bestFit="1" customWidth="1"/>
    <col min="5" max="5" width="31.81640625" style="7" bestFit="1" customWidth="1"/>
    <col min="6" max="16384" width="10.90625" style="7"/>
  </cols>
  <sheetData>
    <row r="1" spans="1:5" s="6" customFormat="1" x14ac:dyDescent="0.35">
      <c r="A1" s="1" t="s">
        <v>0</v>
      </c>
      <c r="B1" s="2" t="s">
        <v>1</v>
      </c>
      <c r="C1" s="10" t="s">
        <v>5</v>
      </c>
      <c r="D1" s="10" t="s">
        <v>6</v>
      </c>
      <c r="E1" s="5" t="s">
        <v>10</v>
      </c>
    </row>
    <row r="2" spans="1:5" x14ac:dyDescent="0.35">
      <c r="A2" s="4">
        <v>42767</v>
      </c>
      <c r="B2" s="4">
        <v>42829</v>
      </c>
      <c r="C2" s="12">
        <f ca="1">MAX(DATE(YEAR(TODAY())-1+IF(MONTH(TODAY())&gt;5,1,0),1,1),Tableau16[[#This Row],[ENTREE]])</f>
        <v>43101</v>
      </c>
      <c r="D2" s="12">
        <f ca="1">MIN(DATE(YEAR(TODAY())-1+IF(MONTH(TODAY())&gt;5,1,0),5,31),IF(Tableau16[[#This Row],[SORTIE]]=0,TODAY(),Tableau16[[#This Row],[SORTIE]]))</f>
        <v>42829</v>
      </c>
      <c r="E2" s="3">
        <f ca="1">MAX(0,ROUND((MIN(DATE(YEAR(TODAY())-1+IF(MONTH(TODAY())&gt;5,1,0),5,31),IF(Tableau16[[#This Row],[SORTIE]]=0,TODAY(),Tableau16[[#This Row],[SORTIE]]))-MAX(DATE(YEAR(TODAY())-1+IF(MONTH(TODAY())&gt;5,1,0),1,1),Tableau16[[#This Row],[ENTREE]]))/30*2.08,0))</f>
        <v>0</v>
      </c>
    </row>
    <row r="3" spans="1:5" x14ac:dyDescent="0.35">
      <c r="A3" s="4">
        <v>42979</v>
      </c>
      <c r="B3" s="4">
        <v>43496</v>
      </c>
      <c r="C3" s="12">
        <f ca="1">MAX(DATE(YEAR(TODAY())-1+IF(MONTH(TODAY())&gt;5,1,0),1,1),Tableau16[[#This Row],[ENTREE]])</f>
        <v>43101</v>
      </c>
      <c r="D3" s="12">
        <f ca="1">MIN(DATE(YEAR(TODAY())-1+IF(MONTH(TODAY())&gt;5,1,0),5,31),IF(Tableau16[[#This Row],[SORTIE]]=0,TODAY(),Tableau16[[#This Row],[SORTIE]]))</f>
        <v>43251</v>
      </c>
      <c r="E3" s="7">
        <f ca="1">MAX(0,ROUND((MIN(DATE(YEAR(TODAY())-1+IF(MONTH(TODAY())&gt;5,1,0),5,31),IF(Tableau16[[#This Row],[SORTIE]]=0,TODAY(),Tableau16[[#This Row],[SORTIE]]))-MAX(DATE(YEAR(TODAY())-1+IF(MONTH(TODAY())&gt;5,1,0),1,1),Tableau16[[#This Row],[ENTREE]]))/30*2.08,0))</f>
        <v>10</v>
      </c>
    </row>
    <row r="4" spans="1:5" x14ac:dyDescent="0.35">
      <c r="A4" s="4">
        <v>42036</v>
      </c>
      <c r="B4" s="4">
        <v>0</v>
      </c>
      <c r="C4" s="12">
        <f ca="1">MAX(DATE(YEAR(TODAY())-1+IF(MONTH(TODAY())&gt;5,1,0),1,1),Tableau16[[#This Row],[ENTREE]])</f>
        <v>43101</v>
      </c>
      <c r="D4" s="12">
        <f ca="1">MIN(DATE(YEAR(TODAY())-1+IF(MONTH(TODAY())&gt;5,1,0),5,31),IF(Tableau16[[#This Row],[SORTIE]]=0,TODAY(),Tableau16[[#This Row],[SORTIE]]))</f>
        <v>43251</v>
      </c>
      <c r="E4" s="9">
        <f ca="1">MAX(0,ROUND((MIN(DATE(YEAR(TODAY())-1+IF(MONTH(TODAY())&gt;5,1,0),5,31),IF(Tableau16[[#This Row],[SORTIE]]=0,TODAY(),Tableau16[[#This Row],[SORTIE]]))-MAX(DATE(YEAR(TODAY())-1+IF(MONTH(TODAY())&gt;5,1,0),1,1),Tableau16[[#This Row],[ENTREE]]))/30*2.08,0))</f>
        <v>10</v>
      </c>
    </row>
    <row r="5" spans="1:5" x14ac:dyDescent="0.35">
      <c r="A5" s="4">
        <v>42736</v>
      </c>
      <c r="B5" s="4">
        <v>43190</v>
      </c>
      <c r="C5" s="13">
        <f ca="1">MAX(DATE(YEAR(TODAY())-1+IF(MONTH(TODAY())&gt;5,1,0),1,1),Tableau16[[#This Row],[ENTREE]])</f>
        <v>43101</v>
      </c>
      <c r="D5" s="12">
        <f ca="1">MIN(DATE(YEAR(TODAY())-1+IF(MONTH(TODAY())&gt;5,1,0),5,31),IF(Tableau16[[#This Row],[SORTIE]]=0,TODAY(),Tableau16[[#This Row],[SORTIE]]))</f>
        <v>43190</v>
      </c>
      <c r="E5" s="9">
        <f ca="1">MAX(0,ROUND((MIN(DATE(YEAR(TODAY())-1+IF(MONTH(TODAY())&gt;5,1,0),5,31),IF(Tableau16[[#This Row],[SORTIE]]=0,TODAY(),Tableau16[[#This Row],[SORTIE]]))-MAX(DATE(YEAR(TODAY())-1+IF(MONTH(TODAY())&gt;5,1,0),1,1),Tableau16[[#This Row],[ENTREE]]))/30*2.08,0))</f>
        <v>6</v>
      </c>
    </row>
    <row r="6" spans="1:5" x14ac:dyDescent="0.35">
      <c r="A6" s="4">
        <v>43374</v>
      </c>
      <c r="B6" s="4">
        <v>43404</v>
      </c>
      <c r="C6" s="13">
        <f ca="1">MAX(DATE(YEAR(TODAY())-1+IF(MONTH(TODAY())&gt;5,1,0),1,1),Tableau16[[#This Row],[ENTREE]])</f>
        <v>43374</v>
      </c>
      <c r="D6" s="12">
        <f ca="1">MIN(DATE(YEAR(TODAY())-1+IF(MONTH(TODAY())&gt;5,1,0),5,31),IF(Tableau16[[#This Row],[SORTIE]]=0,TODAY(),Tableau16[[#This Row],[SORTIE]]))</f>
        <v>43251</v>
      </c>
      <c r="E6" s="9">
        <f ca="1">MAX(0,ROUND((MIN(DATE(YEAR(TODAY())-1+IF(MONTH(TODAY())&gt;5,1,0),5,31),IF(Tableau16[[#This Row],[SORTIE]]=0,TODAY(),Tableau16[[#This Row],[SORTIE]]))-MAX(DATE(YEAR(TODAY())-1+IF(MONTH(TODAY())&gt;5,1,0),1,1),Tableau16[[#This Row],[ENTREE]]))/30*2.08,0))</f>
        <v>0</v>
      </c>
    </row>
    <row r="7" spans="1:5" x14ac:dyDescent="0.35">
      <c r="A7" s="4">
        <v>42767</v>
      </c>
      <c r="B7" s="4">
        <v>0</v>
      </c>
      <c r="C7" s="13">
        <f ca="1">MAX(DATE(YEAR(TODAY())-1+IF(MONTH(TODAY())&gt;5,1,0),1,1),Tableau16[[#This Row],[ENTREE]])</f>
        <v>43101</v>
      </c>
      <c r="D7" s="12">
        <f ca="1">MIN(DATE(YEAR(TODAY())-1+IF(MONTH(TODAY())&gt;5,1,0),5,31),IF(Tableau16[[#This Row],[SORTIE]]=0,TODAY(),Tableau16[[#This Row],[SORTIE]]))</f>
        <v>43251</v>
      </c>
      <c r="E7" s="9">
        <f ca="1">MAX(0,ROUND((MIN(DATE(YEAR(TODAY())-1+IF(MONTH(TODAY())&gt;5,1,0),5,31),IF(Tableau16[[#This Row],[SORTIE]]=0,TODAY(),Tableau16[[#This Row],[SORTIE]]))-MAX(DATE(YEAR(TODAY())-1+IF(MONTH(TODAY())&gt;5,1,0),1,1),Tableau16[[#This Row],[ENTREE]]))/30*2.08,0))</f>
        <v>10</v>
      </c>
    </row>
    <row r="8" spans="1:5" x14ac:dyDescent="0.35">
      <c r="A8" s="4">
        <v>43344</v>
      </c>
      <c r="B8" s="4">
        <v>43388</v>
      </c>
      <c r="C8" s="13">
        <f ca="1">MAX(DATE(YEAR(TODAY())-1+IF(MONTH(TODAY())&gt;5,1,0),1,1),Tableau16[[#This Row],[ENTREE]])</f>
        <v>43344</v>
      </c>
      <c r="D8" s="12">
        <f ca="1">MIN(DATE(YEAR(TODAY())-1+IF(MONTH(TODAY())&gt;5,1,0),5,31),IF(Tableau16[[#This Row],[SORTIE]]=0,TODAY(),Tableau16[[#This Row],[SORTIE]]))</f>
        <v>43251</v>
      </c>
      <c r="E8" s="9">
        <f ca="1">MAX(0,ROUND((MIN(DATE(YEAR(TODAY())-1+IF(MONTH(TODAY())&gt;5,1,0),5,31),IF(Tableau16[[#This Row],[SORTIE]]=0,TODAY(),Tableau16[[#This Row],[SORTIE]]))-MAX(DATE(YEAR(TODAY())-1+IF(MONTH(TODAY())&gt;5,1,0),1,1),Tableau16[[#This Row],[ENTREE]]))/30*2.08,0))</f>
        <v>0</v>
      </c>
    </row>
    <row r="9" spans="1:5" x14ac:dyDescent="0.35">
      <c r="A9" s="4">
        <v>42736</v>
      </c>
      <c r="B9" s="4">
        <v>0</v>
      </c>
      <c r="C9" s="13">
        <f ca="1">MAX(DATE(YEAR(TODAY())-1+IF(MONTH(TODAY())&gt;5,1,0),1,1),Tableau16[[#This Row],[ENTREE]])</f>
        <v>43101</v>
      </c>
      <c r="D9" s="12">
        <f ca="1">MIN(DATE(YEAR(TODAY())-1+IF(MONTH(TODAY())&gt;5,1,0),5,31),IF(Tableau16[[#This Row],[SORTIE]]=0,TODAY(),Tableau16[[#This Row],[SORTIE]]))</f>
        <v>43251</v>
      </c>
      <c r="E9" s="9">
        <f ca="1">MAX(0,ROUND((MIN(DATE(YEAR(TODAY())-1+IF(MONTH(TODAY())&gt;5,1,0),5,31),IF(Tableau16[[#This Row],[SORTIE]]=0,TODAY(),Tableau16[[#This Row],[SORTIE]]))-MAX(DATE(YEAR(TODAY())-1+IF(MONTH(TODAY())&gt;5,1,0),1,1),Tableau16[[#This Row],[ENTREE]]))/30*2.08,0))</f>
        <v>10</v>
      </c>
    </row>
    <row r="10" spans="1:5" x14ac:dyDescent="0.35">
      <c r="A10" s="4">
        <v>42736</v>
      </c>
      <c r="B10" s="4">
        <v>0</v>
      </c>
      <c r="C10" s="13">
        <f ca="1">MAX(DATE(YEAR(TODAY())-1+IF(MONTH(TODAY())&gt;5,1,0),1,1),Tableau16[[#This Row],[ENTREE]])</f>
        <v>43101</v>
      </c>
      <c r="D10" s="12">
        <f ca="1">MIN(DATE(YEAR(TODAY())-1+IF(MONTH(TODAY())&gt;5,1,0),5,31),IF(Tableau16[[#This Row],[SORTIE]]=0,TODAY(),Tableau16[[#This Row],[SORTIE]]))</f>
        <v>43251</v>
      </c>
      <c r="E10" s="9">
        <f ca="1">MAX(0,ROUND((MIN(DATE(YEAR(TODAY())-1+IF(MONTH(TODAY())&gt;5,1,0),5,31),IF(Tableau16[[#This Row],[SORTIE]]=0,TODAY(),Tableau16[[#This Row],[SORTIE]]))-MAX(DATE(YEAR(TODAY())-1+IF(MONTH(TODAY())&gt;5,1,0),1,1),Tableau16[[#This Row],[ENTREE]]))/30*2.08,0))</f>
        <v>10</v>
      </c>
    </row>
    <row r="11" spans="1:5" x14ac:dyDescent="0.35">
      <c r="A11" s="4">
        <v>42736</v>
      </c>
      <c r="B11" s="4">
        <v>0</v>
      </c>
      <c r="C11" s="13">
        <f ca="1">MAX(DATE(YEAR(TODAY())-1+IF(MONTH(TODAY())&gt;5,1,0),1,1),Tableau16[[#This Row],[ENTREE]])</f>
        <v>43101</v>
      </c>
      <c r="D11" s="12">
        <f ca="1">MIN(DATE(YEAR(TODAY())-1+IF(MONTH(TODAY())&gt;5,1,0),5,31),IF(Tableau16[[#This Row],[SORTIE]]=0,TODAY(),Tableau16[[#This Row],[SORTIE]]))</f>
        <v>43251</v>
      </c>
      <c r="E11" s="9">
        <f ca="1">MAX(0,ROUND((MIN(DATE(YEAR(TODAY())-1+IF(MONTH(TODAY())&gt;5,1,0),5,31),IF(Tableau16[[#This Row],[SORTIE]]=0,TODAY(),Tableau16[[#This Row],[SORTIE]]))-MAX(DATE(YEAR(TODAY())-1+IF(MONTH(TODAY())&gt;5,1,0),1,1),Tableau16[[#This Row],[ENTREE]]))/30*2.08,0))</f>
        <v>10</v>
      </c>
    </row>
    <row r="12" spans="1:5" x14ac:dyDescent="0.35">
      <c r="A12" s="4">
        <v>43282</v>
      </c>
      <c r="B12" s="4">
        <v>43465</v>
      </c>
      <c r="C12" s="13">
        <f ca="1">MAX(DATE(YEAR(TODAY())-1+IF(MONTH(TODAY())&gt;5,1,0),1,1),Tableau16[[#This Row],[ENTREE]])</f>
        <v>43282</v>
      </c>
      <c r="D12" s="12">
        <f ca="1">MIN(DATE(YEAR(TODAY())-1+IF(MONTH(TODAY())&gt;5,1,0),5,31),IF(Tableau16[[#This Row],[SORTIE]]=0,TODAY(),Tableau16[[#This Row],[SORTIE]]))</f>
        <v>43251</v>
      </c>
      <c r="E12" s="9">
        <f ca="1">MAX(0,ROUND((MIN(DATE(YEAR(TODAY())-1+IF(MONTH(TODAY())&gt;5,1,0),5,31),IF(Tableau16[[#This Row],[SORTIE]]=0,TODAY(),Tableau16[[#This Row],[SORTIE]]))-MAX(DATE(YEAR(TODAY())-1+IF(MONTH(TODAY())&gt;5,1,0),1,1),Tableau16[[#This Row],[ENTREE]]))/30*2.08,0))</f>
        <v>0</v>
      </c>
    </row>
    <row r="13" spans="1:5" x14ac:dyDescent="0.35">
      <c r="A13" s="4">
        <v>43282</v>
      </c>
      <c r="B13" s="4">
        <v>43434</v>
      </c>
      <c r="C13" s="13">
        <f ca="1">MAX(DATE(YEAR(TODAY())-1+IF(MONTH(TODAY())&gt;5,1,0),1,1),Tableau16[[#This Row],[ENTREE]])</f>
        <v>43282</v>
      </c>
      <c r="D13" s="12">
        <f ca="1">MIN(DATE(YEAR(TODAY())-1+IF(MONTH(TODAY())&gt;5,1,0),5,31),IF(Tableau16[[#This Row],[SORTIE]]=0,TODAY(),Tableau16[[#This Row],[SORTIE]]))</f>
        <v>43251</v>
      </c>
      <c r="E13" s="9">
        <f ca="1">MAX(0,ROUND((MIN(DATE(YEAR(TODAY())-1+IF(MONTH(TODAY())&gt;5,1,0),5,31),IF(Tableau16[[#This Row],[SORTIE]]=0,TODAY(),Tableau16[[#This Row],[SORTIE]]))-MAX(DATE(YEAR(TODAY())-1+IF(MONTH(TODAY())&gt;5,1,0),1,1),Tableau16[[#This Row],[ENTREE]]))/30*2.08,0))</f>
        <v>0</v>
      </c>
    </row>
  </sheetData>
  <conditionalFormatting sqref="C1:D1048576">
    <cfRule type="expression" dxfId="3" priority="1">
      <formula>$E1=0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showZeros="0" workbookViewId="0">
      <selection activeCell="E2" sqref="E2"/>
    </sheetView>
  </sheetViews>
  <sheetFormatPr baseColWidth="10" defaultRowHeight="14.5" x14ac:dyDescent="0.35"/>
  <cols>
    <col min="1" max="1" width="11.7265625" style="7" bestFit="1" customWidth="1"/>
    <col min="2" max="2" width="11.26953125" style="7" bestFit="1" customWidth="1"/>
    <col min="3" max="3" width="13.26953125" style="14" bestFit="1" customWidth="1"/>
    <col min="4" max="4" width="13.26953125" style="11" bestFit="1" customWidth="1"/>
    <col min="5" max="5" width="21.90625" style="7" bestFit="1" customWidth="1"/>
    <col min="6" max="16384" width="10.90625" style="7"/>
  </cols>
  <sheetData>
    <row r="1" spans="1:5" s="6" customFormat="1" x14ac:dyDescent="0.35">
      <c r="A1" s="1" t="s">
        <v>0</v>
      </c>
      <c r="B1" s="2" t="s">
        <v>1</v>
      </c>
      <c r="C1" s="10" t="s">
        <v>7</v>
      </c>
      <c r="D1" s="10" t="s">
        <v>8</v>
      </c>
      <c r="E1" s="6" t="s">
        <v>11</v>
      </c>
    </row>
    <row r="2" spans="1:5" x14ac:dyDescent="0.35">
      <c r="A2" s="4">
        <v>42767</v>
      </c>
      <c r="B2" s="4">
        <v>42829</v>
      </c>
      <c r="C2" s="12">
        <f ca="1">MAX(DATE(YEAR(TODAY())-1+IF(MONTH(TODAY())&gt;5,1,0),6,1),Tableau17[[#This Row],[ENTREE]])</f>
        <v>43252</v>
      </c>
      <c r="D2" s="12">
        <f ca="1">MIN(DATE(YEAR(TODAY())-1,12,31),IF(Tableau17[[#This Row],[SORTIE]]=0,DATE(YEAR(TODAY())-1,12,31),Tableau17[[#This Row],[SORTIE]]))</f>
        <v>42829</v>
      </c>
      <c r="E2" s="7">
        <f ca="1">MAX(0,ROUND((MIN(DATE(YEAR(TODAY())-1,12,31),IF(Tableau17[[#This Row],[SORTIE]]=0,DATE(YEAR(TODAY())-1,12,31),Tableau17[[#This Row],[SORTIE]]))-MAX(DATE(YEAR(TODAY())-1+IF(MONTH(TODAY())&gt;5,1,0),6,1),Tableau17[[#This Row],[ENTREE]]))/30*2.08,0))</f>
        <v>0</v>
      </c>
    </row>
    <row r="3" spans="1:5" x14ac:dyDescent="0.35">
      <c r="A3" s="4">
        <v>42979</v>
      </c>
      <c r="B3" s="4">
        <v>43496</v>
      </c>
      <c r="C3" s="12">
        <f ca="1">MAX(DATE(YEAR(TODAY())-1+IF(MONTH(TODAY())&gt;5,1,0),6,1),Tableau17[[#This Row],[ENTREE]])</f>
        <v>43252</v>
      </c>
      <c r="D3" s="12">
        <f ca="1">MIN(DATE(YEAR(TODAY())-1,12,31),IF(Tableau17[[#This Row],[SORTIE]]=0,DATE(YEAR(TODAY())-1,12,31),Tableau17[[#This Row],[SORTIE]]))</f>
        <v>43465</v>
      </c>
      <c r="E3" s="7">
        <f ca="1">MAX(0,ROUND((MIN(DATE(YEAR(TODAY())-1,12,31),IF(Tableau17[[#This Row],[SORTIE]]=0,DATE(YEAR(TODAY())-1,12,31),Tableau17[[#This Row],[SORTIE]]))-MAX(DATE(YEAR(TODAY())-1+IF(MONTH(TODAY())&gt;5,1,0),6,1),Tableau17[[#This Row],[ENTREE]]))/30*2.08,0))</f>
        <v>15</v>
      </c>
    </row>
    <row r="4" spans="1:5" x14ac:dyDescent="0.35">
      <c r="A4" s="4">
        <v>42036</v>
      </c>
      <c r="B4" s="4">
        <v>0</v>
      </c>
      <c r="C4" s="12">
        <f ca="1">MAX(DATE(YEAR(TODAY())-1+IF(MONTH(TODAY())&gt;5,1,0),6,1),Tableau17[[#This Row],[ENTREE]])</f>
        <v>43252</v>
      </c>
      <c r="D4" s="12">
        <f ca="1">MIN(DATE(YEAR(TODAY())-1,12,31),IF(Tableau17[[#This Row],[SORTIE]]=0,DATE(YEAR(TODAY())-1,12,31),Tableau17[[#This Row],[SORTIE]]))</f>
        <v>43465</v>
      </c>
      <c r="E4" s="7">
        <f ca="1">MAX(0,ROUND((MIN(DATE(YEAR(TODAY())-1,12,31),IF(Tableau17[[#This Row],[SORTIE]]=0,DATE(YEAR(TODAY())-1,12,31),Tableau17[[#This Row],[SORTIE]]))-MAX(DATE(YEAR(TODAY())-1+IF(MONTH(TODAY())&gt;5,1,0),6,1),Tableau17[[#This Row],[ENTREE]]))/30*2.08,0))</f>
        <v>15</v>
      </c>
    </row>
    <row r="5" spans="1:5" x14ac:dyDescent="0.35">
      <c r="A5" s="4">
        <v>42736</v>
      </c>
      <c r="B5" s="4">
        <v>43190</v>
      </c>
      <c r="C5" s="12">
        <f ca="1">MAX(DATE(YEAR(TODAY())-1+IF(MONTH(TODAY())&gt;5,1,0),6,1),Tableau17[[#This Row],[ENTREE]])</f>
        <v>43252</v>
      </c>
      <c r="D5" s="12">
        <f ca="1">MIN(DATE(YEAR(TODAY())-1,12,31),IF(Tableau17[[#This Row],[SORTIE]]=0,DATE(YEAR(TODAY())-1,12,31),Tableau17[[#This Row],[SORTIE]]))</f>
        <v>43190</v>
      </c>
      <c r="E5" s="7">
        <f ca="1">MAX(0,ROUND((MIN(DATE(YEAR(TODAY())-1,12,31),IF(Tableau17[[#This Row],[SORTIE]]=0,DATE(YEAR(TODAY())-1,12,31),Tableau17[[#This Row],[SORTIE]]))-MAX(DATE(YEAR(TODAY())-1+IF(MONTH(TODAY())&gt;5,1,0),6,1),Tableau17[[#This Row],[ENTREE]]))/30*2.08,0))</f>
        <v>0</v>
      </c>
    </row>
    <row r="6" spans="1:5" x14ac:dyDescent="0.35">
      <c r="A6" s="4">
        <v>43374</v>
      </c>
      <c r="B6" s="4">
        <v>43404</v>
      </c>
      <c r="C6" s="12">
        <f ca="1">MAX(DATE(YEAR(TODAY())-1+IF(MONTH(TODAY())&gt;5,1,0),6,1),Tableau17[[#This Row],[ENTREE]])</f>
        <v>43374</v>
      </c>
      <c r="D6" s="12">
        <f ca="1">MIN(DATE(YEAR(TODAY())-1,12,31),IF(Tableau17[[#This Row],[SORTIE]]=0,DATE(YEAR(TODAY())-1,12,31),Tableau17[[#This Row],[SORTIE]]))</f>
        <v>43404</v>
      </c>
      <c r="E6" s="7">
        <f ca="1">MAX(0,ROUND((MIN(DATE(YEAR(TODAY())-1,12,31),IF(Tableau17[[#This Row],[SORTIE]]=0,DATE(YEAR(TODAY())-1,12,31),Tableau17[[#This Row],[SORTIE]]))-MAX(DATE(YEAR(TODAY())-1+IF(MONTH(TODAY())&gt;5,1,0),6,1),Tableau17[[#This Row],[ENTREE]]))/30*2.08,0))</f>
        <v>2</v>
      </c>
    </row>
    <row r="7" spans="1:5" x14ac:dyDescent="0.35">
      <c r="A7" s="4">
        <v>42767</v>
      </c>
      <c r="B7" s="4">
        <v>0</v>
      </c>
      <c r="C7" s="12">
        <f ca="1">MAX(DATE(YEAR(TODAY())-1+IF(MONTH(TODAY())&gt;5,1,0),6,1),Tableau17[[#This Row],[ENTREE]])</f>
        <v>43252</v>
      </c>
      <c r="D7" s="12">
        <f ca="1">MIN(DATE(YEAR(TODAY())-1,12,31),IF(Tableau17[[#This Row],[SORTIE]]=0,DATE(YEAR(TODAY())-1,12,31),Tableau17[[#This Row],[SORTIE]]))</f>
        <v>43465</v>
      </c>
      <c r="E7" s="7">
        <f ca="1">MAX(0,ROUND((MIN(DATE(YEAR(TODAY())-1,12,31),IF(Tableau17[[#This Row],[SORTIE]]=0,DATE(YEAR(TODAY())-1,12,31),Tableau17[[#This Row],[SORTIE]]))-MAX(DATE(YEAR(TODAY())-1+IF(MONTH(TODAY())&gt;5,1,0),6,1),Tableau17[[#This Row],[ENTREE]]))/30*2.08,0))</f>
        <v>15</v>
      </c>
    </row>
    <row r="8" spans="1:5" x14ac:dyDescent="0.35">
      <c r="A8" s="4">
        <v>43344</v>
      </c>
      <c r="B8" s="4">
        <v>43388</v>
      </c>
      <c r="C8" s="12">
        <f ca="1">MAX(DATE(YEAR(TODAY())-1+IF(MONTH(TODAY())&gt;5,1,0),6,1),Tableau17[[#This Row],[ENTREE]])</f>
        <v>43344</v>
      </c>
      <c r="D8" s="12">
        <f ca="1">MIN(DATE(YEAR(TODAY())-1,12,31),IF(Tableau17[[#This Row],[SORTIE]]=0,DATE(YEAR(TODAY())-1,12,31),Tableau17[[#This Row],[SORTIE]]))</f>
        <v>43388</v>
      </c>
      <c r="E8" s="7">
        <f ca="1">MAX(0,ROUND((MIN(DATE(YEAR(TODAY())-1,12,31),IF(Tableau17[[#This Row],[SORTIE]]=0,DATE(YEAR(TODAY())-1,12,31),Tableau17[[#This Row],[SORTIE]]))-MAX(DATE(YEAR(TODAY())-1+IF(MONTH(TODAY())&gt;5,1,0),6,1),Tableau17[[#This Row],[ENTREE]]))/30*2.08,0))</f>
        <v>3</v>
      </c>
    </row>
    <row r="9" spans="1:5" x14ac:dyDescent="0.35">
      <c r="A9" s="4">
        <v>42736</v>
      </c>
      <c r="B9" s="4">
        <v>0</v>
      </c>
      <c r="C9" s="12">
        <f ca="1">MAX(DATE(YEAR(TODAY())-1+IF(MONTH(TODAY())&gt;5,1,0),6,1),Tableau17[[#This Row],[ENTREE]])</f>
        <v>43252</v>
      </c>
      <c r="D9" s="12">
        <f ca="1">MIN(DATE(YEAR(TODAY())-1,12,31),IF(Tableau17[[#This Row],[SORTIE]]=0,DATE(YEAR(TODAY())-1,12,31),Tableau17[[#This Row],[SORTIE]]))</f>
        <v>43465</v>
      </c>
      <c r="E9" s="7">
        <f ca="1">MAX(0,ROUND((MIN(DATE(YEAR(TODAY())-1,12,31),IF(Tableau17[[#This Row],[SORTIE]]=0,DATE(YEAR(TODAY())-1,12,31),Tableau17[[#This Row],[SORTIE]]))-MAX(DATE(YEAR(TODAY())-1+IF(MONTH(TODAY())&gt;5,1,0),6,1),Tableau17[[#This Row],[ENTREE]]))/30*2.08,0))</f>
        <v>15</v>
      </c>
    </row>
    <row r="10" spans="1:5" x14ac:dyDescent="0.35">
      <c r="A10" s="4">
        <v>42736</v>
      </c>
      <c r="B10" s="4">
        <v>0</v>
      </c>
      <c r="C10" s="12">
        <f ca="1">MAX(DATE(YEAR(TODAY())-1+IF(MONTH(TODAY())&gt;5,1,0),6,1),Tableau17[[#This Row],[ENTREE]])</f>
        <v>43252</v>
      </c>
      <c r="D10" s="12">
        <f ca="1">MIN(DATE(YEAR(TODAY())-1,12,31),IF(Tableau17[[#This Row],[SORTIE]]=0,DATE(YEAR(TODAY())-1,12,31),Tableau17[[#This Row],[SORTIE]]))</f>
        <v>43465</v>
      </c>
      <c r="E10" s="7">
        <f ca="1">MAX(0,ROUND((MIN(DATE(YEAR(TODAY())-1,12,31),IF(Tableau17[[#This Row],[SORTIE]]=0,DATE(YEAR(TODAY())-1,12,31),Tableau17[[#This Row],[SORTIE]]))-MAX(DATE(YEAR(TODAY())-1+IF(MONTH(TODAY())&gt;5,1,0),6,1),Tableau17[[#This Row],[ENTREE]]))/30*2.08,0))</f>
        <v>15</v>
      </c>
    </row>
    <row r="11" spans="1:5" x14ac:dyDescent="0.35">
      <c r="A11" s="4">
        <v>42736</v>
      </c>
      <c r="B11" s="4">
        <v>0</v>
      </c>
      <c r="C11" s="12">
        <f ca="1">MAX(DATE(YEAR(TODAY())-1+IF(MONTH(TODAY())&gt;5,1,0),6,1),Tableau17[[#This Row],[ENTREE]])</f>
        <v>43252</v>
      </c>
      <c r="D11" s="12">
        <f ca="1">MIN(DATE(YEAR(TODAY())-1,12,31),IF(Tableau17[[#This Row],[SORTIE]]=0,DATE(YEAR(TODAY())-1,12,31),Tableau17[[#This Row],[SORTIE]]))</f>
        <v>43465</v>
      </c>
      <c r="E11" s="7">
        <f ca="1">MAX(0,ROUND((MIN(DATE(YEAR(TODAY())-1,12,31),IF(Tableau17[[#This Row],[SORTIE]]=0,DATE(YEAR(TODAY())-1,12,31),Tableau17[[#This Row],[SORTIE]]))-MAX(DATE(YEAR(TODAY())-1+IF(MONTH(TODAY())&gt;5,1,0),6,1),Tableau17[[#This Row],[ENTREE]]))/30*2.08,0))</f>
        <v>15</v>
      </c>
    </row>
    <row r="12" spans="1:5" x14ac:dyDescent="0.35">
      <c r="A12" s="4">
        <v>43282</v>
      </c>
      <c r="B12" s="4">
        <v>43465</v>
      </c>
      <c r="C12" s="12">
        <f ca="1">MAX(DATE(YEAR(TODAY())-1+IF(MONTH(TODAY())&gt;5,1,0),6,1),Tableau17[[#This Row],[ENTREE]])</f>
        <v>43282</v>
      </c>
      <c r="D12" s="12">
        <f ca="1">MIN(DATE(YEAR(TODAY())-1,12,31),IF(Tableau17[[#This Row],[SORTIE]]=0,DATE(YEAR(TODAY())-1,12,31),Tableau17[[#This Row],[SORTIE]]))</f>
        <v>43465</v>
      </c>
      <c r="E12" s="7">
        <f ca="1">MAX(0,ROUND((MIN(DATE(YEAR(TODAY())-1,12,31),IF(Tableau17[[#This Row],[SORTIE]]=0,DATE(YEAR(TODAY())-1,12,31),Tableau17[[#This Row],[SORTIE]]))-MAX(DATE(YEAR(TODAY())-1+IF(MONTH(TODAY())&gt;5,1,0),6,1),Tableau17[[#This Row],[ENTREE]]))/30*2.08,0))</f>
        <v>13</v>
      </c>
    </row>
    <row r="13" spans="1:5" x14ac:dyDescent="0.35">
      <c r="A13" s="4">
        <v>43282</v>
      </c>
      <c r="B13" s="4">
        <v>43434</v>
      </c>
      <c r="C13" s="12">
        <f ca="1">MAX(DATE(YEAR(TODAY())-1+IF(MONTH(TODAY())&gt;5,1,0),6,1),Tableau17[[#This Row],[ENTREE]])</f>
        <v>43282</v>
      </c>
      <c r="D13" s="12">
        <f ca="1">MIN(DATE(YEAR(TODAY())-1,12,31),IF(Tableau17[[#This Row],[SORTIE]]=0,DATE(YEAR(TODAY())-1,12,31),Tableau17[[#This Row],[SORTIE]]))</f>
        <v>43434</v>
      </c>
      <c r="E13" s="7">
        <f ca="1">MAX(0,ROUND((MIN(DATE(YEAR(TODAY())-1,12,31),IF(Tableau17[[#This Row],[SORTIE]]=0,DATE(YEAR(TODAY())-1,12,31),Tableau17[[#This Row],[SORTIE]]))-MAX(DATE(YEAR(TODAY())-1+IF(MONTH(TODAY())&gt;5,1,0),6,1),Tableau17[[#This Row],[ENTREE]]))/30*2.08,0))</f>
        <v>11</v>
      </c>
    </row>
  </sheetData>
  <conditionalFormatting sqref="C1:D1048576">
    <cfRule type="expression" dxfId="5" priority="1">
      <formula>$E1=0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période de référence</vt:lpstr>
      <vt:lpstr>CP acquis sur l'année</vt:lpstr>
      <vt:lpstr>CP acquis de 1er janv au 31 mai</vt:lpstr>
      <vt:lpstr>CP N+1 acquis 1-juin au 31-déc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2019-02-01T23:21:34Z</dcterms:created>
  <dcterms:modified xsi:type="dcterms:W3CDTF">2019-02-02T23:43:26Z</dcterms:modified>
</cp:coreProperties>
</file>