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Suivi" sheetId="4" r:id="rId1"/>
    <sheet name="FRN" sheetId="5" r:id="rId2"/>
  </sheets>
  <externalReferences>
    <externalReference r:id="rId3"/>
  </externalReferences>
  <definedNames>
    <definedName name="_xlnm._FilterDatabase" localSheetId="0" hidden="1">Suivi!$A$2:$AC$499</definedName>
    <definedName name="_xlnm.Criteria" localSheetId="1">FRN!$A$1:$AC$6</definedName>
    <definedName name="_xlnm.Extract">FRN!$A$14:$AC$14</definedName>
  </definedNames>
  <calcPr calcId="152511"/>
</workbook>
</file>

<file path=xl/calcChain.xml><?xml version="1.0" encoding="utf-8"?>
<calcChain xmlns="http://schemas.openxmlformats.org/spreadsheetml/2006/main">
  <c r="M2" i="5" l="1"/>
  <c r="O3" i="5" s="1"/>
  <c r="Q4" i="5" s="1"/>
  <c r="S5" i="5" s="1"/>
  <c r="U6" i="5" s="1"/>
  <c r="AB296" i="4" l="1"/>
  <c r="AA296" i="4"/>
  <c r="Z296" i="4"/>
  <c r="Y296" i="4"/>
  <c r="AB295" i="4"/>
  <c r="AA295" i="4"/>
  <c r="Z295" i="4"/>
  <c r="Y295" i="4"/>
  <c r="G294" i="4"/>
  <c r="F294" i="4"/>
  <c r="A294" i="4"/>
  <c r="AB294" i="4" s="1"/>
  <c r="G293" i="4"/>
  <c r="F293" i="4"/>
  <c r="A293" i="4"/>
  <c r="Z293" i="4" s="1"/>
  <c r="G292" i="4"/>
  <c r="F292" i="4"/>
  <c r="A292" i="4"/>
  <c r="Z292" i="4" s="1"/>
  <c r="G291" i="4"/>
  <c r="F291" i="4"/>
  <c r="A291" i="4"/>
  <c r="Z291" i="4" s="1"/>
  <c r="G290" i="4"/>
  <c r="F290" i="4"/>
  <c r="A290" i="4"/>
  <c r="Z290" i="4" s="1"/>
  <c r="G289" i="4"/>
  <c r="F289" i="4"/>
  <c r="A289" i="4"/>
  <c r="Z289" i="4" s="1"/>
  <c r="AC288" i="4"/>
  <c r="AB288" i="4"/>
  <c r="AA288" i="4"/>
  <c r="Z288" i="4"/>
  <c r="Y288" i="4"/>
  <c r="F288" i="4"/>
  <c r="E288" i="4"/>
  <c r="B288" i="4"/>
  <c r="AC287" i="4"/>
  <c r="AB287" i="4"/>
  <c r="AA287" i="4"/>
  <c r="Z287" i="4"/>
  <c r="Y287" i="4"/>
  <c r="F287" i="4"/>
  <c r="E287" i="4"/>
  <c r="B287" i="4"/>
  <c r="AC286" i="4"/>
  <c r="AB286" i="4"/>
  <c r="AA286" i="4"/>
  <c r="Z286" i="4"/>
  <c r="Y286" i="4"/>
  <c r="F286" i="4"/>
  <c r="E286" i="4"/>
  <c r="B286" i="4"/>
  <c r="AC285" i="4"/>
  <c r="AB285" i="4"/>
  <c r="AA285" i="4"/>
  <c r="Z285" i="4"/>
  <c r="Y285" i="4"/>
  <c r="F285" i="4"/>
  <c r="E285" i="4"/>
  <c r="B285" i="4"/>
  <c r="AC284" i="4"/>
  <c r="AB284" i="4"/>
  <c r="AA284" i="4"/>
  <c r="Z284" i="4"/>
  <c r="Y284" i="4"/>
  <c r="F284" i="4"/>
  <c r="E284" i="4"/>
  <c r="B284" i="4"/>
  <c r="AC283" i="4"/>
  <c r="AB283" i="4"/>
  <c r="AA283" i="4"/>
  <c r="Z283" i="4"/>
  <c r="Y283" i="4"/>
  <c r="F283" i="4"/>
  <c r="E283" i="4"/>
  <c r="B283" i="4"/>
  <c r="AC282" i="4"/>
  <c r="AB282" i="4"/>
  <c r="AA282" i="4"/>
  <c r="Z282" i="4"/>
  <c r="Y282" i="4"/>
  <c r="F282" i="4"/>
  <c r="E282" i="4"/>
  <c r="B282" i="4"/>
  <c r="AC281" i="4"/>
  <c r="AB281" i="4"/>
  <c r="AA281" i="4"/>
  <c r="Z281" i="4"/>
  <c r="Y281" i="4"/>
  <c r="F281" i="4"/>
  <c r="E281" i="4"/>
  <c r="B281" i="4"/>
  <c r="AC280" i="4"/>
  <c r="AB280" i="4"/>
  <c r="AA280" i="4"/>
  <c r="Z280" i="4"/>
  <c r="Y280" i="4"/>
  <c r="F280" i="4"/>
  <c r="E280" i="4"/>
  <c r="B280" i="4"/>
  <c r="AC279" i="4"/>
  <c r="AB279" i="4"/>
  <c r="AA279" i="4"/>
  <c r="Z279" i="4"/>
  <c r="Y279" i="4"/>
  <c r="F279" i="4"/>
  <c r="E279" i="4"/>
  <c r="B279" i="4"/>
  <c r="AC278" i="4"/>
  <c r="AB278" i="4"/>
  <c r="AA278" i="4"/>
  <c r="Z278" i="4"/>
  <c r="Y278" i="4"/>
  <c r="F278" i="4"/>
  <c r="E278" i="4"/>
  <c r="B278" i="4"/>
  <c r="AC277" i="4"/>
  <c r="AB277" i="4"/>
  <c r="AA277" i="4"/>
  <c r="Z277" i="4"/>
  <c r="Y277" i="4"/>
  <c r="F277" i="4"/>
  <c r="E277" i="4"/>
  <c r="B277" i="4"/>
  <c r="AC276" i="4"/>
  <c r="AB276" i="4"/>
  <c r="AA276" i="4"/>
  <c r="Z276" i="4"/>
  <c r="Y276" i="4"/>
  <c r="F276" i="4"/>
  <c r="E276" i="4"/>
  <c r="B276" i="4"/>
  <c r="AC275" i="4"/>
  <c r="AB275" i="4"/>
  <c r="AA275" i="4"/>
  <c r="Z275" i="4"/>
  <c r="Y275" i="4"/>
  <c r="F275" i="4"/>
  <c r="E275" i="4"/>
  <c r="B275" i="4"/>
  <c r="AC274" i="4"/>
  <c r="AB274" i="4"/>
  <c r="AA274" i="4"/>
  <c r="Z274" i="4"/>
  <c r="Y274" i="4"/>
  <c r="F274" i="4"/>
  <c r="E274" i="4"/>
  <c r="B274" i="4"/>
  <c r="AC273" i="4"/>
  <c r="AB273" i="4"/>
  <c r="AA273" i="4"/>
  <c r="Z273" i="4"/>
  <c r="Y273" i="4"/>
  <c r="F273" i="4"/>
  <c r="E273" i="4"/>
  <c r="B273" i="4"/>
  <c r="AC272" i="4"/>
  <c r="AB272" i="4"/>
  <c r="AA272" i="4"/>
  <c r="Z272" i="4"/>
  <c r="Y272" i="4"/>
  <c r="F272" i="4"/>
  <c r="E272" i="4"/>
  <c r="B272" i="4"/>
  <c r="AC271" i="4"/>
  <c r="AB271" i="4"/>
  <c r="AA271" i="4"/>
  <c r="Z271" i="4"/>
  <c r="Y271" i="4"/>
  <c r="F271" i="4"/>
  <c r="E271" i="4"/>
  <c r="B271" i="4"/>
  <c r="AC270" i="4"/>
  <c r="AB270" i="4"/>
  <c r="AA270" i="4"/>
  <c r="Z270" i="4"/>
  <c r="Y270" i="4"/>
  <c r="F270" i="4"/>
  <c r="E270" i="4"/>
  <c r="B270" i="4"/>
  <c r="AC269" i="4"/>
  <c r="AB269" i="4"/>
  <c r="AA269" i="4"/>
  <c r="Z269" i="4"/>
  <c r="Y269" i="4"/>
  <c r="F269" i="4"/>
  <c r="E269" i="4"/>
  <c r="B269" i="4"/>
  <c r="AC268" i="4"/>
  <c r="AB268" i="4"/>
  <c r="AA268" i="4"/>
  <c r="Z268" i="4"/>
  <c r="Y268" i="4"/>
  <c r="F268" i="4"/>
  <c r="E268" i="4"/>
  <c r="B268" i="4"/>
  <c r="AC267" i="4"/>
  <c r="AB267" i="4"/>
  <c r="AA267" i="4"/>
  <c r="Z267" i="4"/>
  <c r="Y267" i="4"/>
  <c r="F267" i="4"/>
  <c r="E267" i="4"/>
  <c r="B267" i="4"/>
  <c r="AC266" i="4"/>
  <c r="AB266" i="4"/>
  <c r="AA266" i="4"/>
  <c r="Z266" i="4"/>
  <c r="Y266" i="4"/>
  <c r="F266" i="4"/>
  <c r="E266" i="4"/>
  <c r="B266" i="4"/>
  <c r="AC265" i="4"/>
  <c r="AB265" i="4"/>
  <c r="AA265" i="4"/>
  <c r="Z265" i="4"/>
  <c r="Y265" i="4"/>
  <c r="F265" i="4"/>
  <c r="E265" i="4"/>
  <c r="B265" i="4"/>
  <c r="AC264" i="4"/>
  <c r="AB264" i="4"/>
  <c r="AA264" i="4"/>
  <c r="Z264" i="4"/>
  <c r="Y264" i="4"/>
  <c r="F264" i="4"/>
  <c r="E264" i="4"/>
  <c r="B264" i="4"/>
  <c r="AC263" i="4"/>
  <c r="AB263" i="4"/>
  <c r="AA263" i="4"/>
  <c r="Z263" i="4"/>
  <c r="Y263" i="4"/>
  <c r="F263" i="4"/>
  <c r="E263" i="4"/>
  <c r="B263" i="4"/>
  <c r="AC262" i="4"/>
  <c r="AB262" i="4"/>
  <c r="AA262" i="4"/>
  <c r="Z262" i="4"/>
  <c r="Y262" i="4"/>
  <c r="F262" i="4"/>
  <c r="E262" i="4"/>
  <c r="B262" i="4"/>
  <c r="AC261" i="4"/>
  <c r="AB261" i="4"/>
  <c r="AA261" i="4"/>
  <c r="Z261" i="4"/>
  <c r="Y261" i="4"/>
  <c r="F261" i="4"/>
  <c r="E261" i="4"/>
  <c r="B261" i="4"/>
  <c r="AC260" i="4"/>
  <c r="AB260" i="4"/>
  <c r="AA260" i="4"/>
  <c r="Z260" i="4"/>
  <c r="Y260" i="4"/>
  <c r="F260" i="4"/>
  <c r="E260" i="4"/>
  <c r="B260" i="4"/>
  <c r="AC259" i="4"/>
  <c r="AB259" i="4"/>
  <c r="AA259" i="4"/>
  <c r="Z259" i="4"/>
  <c r="Y259" i="4"/>
  <c r="F259" i="4"/>
  <c r="E259" i="4"/>
  <c r="B259" i="4"/>
  <c r="AC258" i="4"/>
  <c r="AB258" i="4"/>
  <c r="AA258" i="4"/>
  <c r="Z258" i="4"/>
  <c r="Y258" i="4"/>
  <c r="F258" i="4"/>
  <c r="E258" i="4"/>
  <c r="B258" i="4"/>
  <c r="AC257" i="4"/>
  <c r="AB257" i="4"/>
  <c r="AA257" i="4"/>
  <c r="Z257" i="4"/>
  <c r="Y257" i="4"/>
  <c r="F257" i="4"/>
  <c r="E257" i="4"/>
  <c r="B257" i="4"/>
  <c r="AC256" i="4"/>
  <c r="AB256" i="4"/>
  <c r="AA256" i="4"/>
  <c r="Z256" i="4"/>
  <c r="Y256" i="4"/>
  <c r="F256" i="4"/>
  <c r="E256" i="4"/>
  <c r="B256" i="4"/>
  <c r="AC255" i="4"/>
  <c r="AB255" i="4"/>
  <c r="AA255" i="4"/>
  <c r="Z255" i="4"/>
  <c r="Y255" i="4"/>
  <c r="F255" i="4"/>
  <c r="E255" i="4"/>
  <c r="B255" i="4"/>
  <c r="AC254" i="4"/>
  <c r="AB254" i="4"/>
  <c r="AA254" i="4"/>
  <c r="Z254" i="4"/>
  <c r="Y254" i="4"/>
  <c r="F254" i="4"/>
  <c r="E254" i="4"/>
  <c r="B254" i="4"/>
  <c r="AC253" i="4"/>
  <c r="AB253" i="4"/>
  <c r="AA253" i="4"/>
  <c r="Z253" i="4"/>
  <c r="Y253" i="4"/>
  <c r="F253" i="4"/>
  <c r="E253" i="4"/>
  <c r="B253" i="4"/>
  <c r="AC252" i="4"/>
  <c r="AB252" i="4"/>
  <c r="AA252" i="4"/>
  <c r="Z252" i="4"/>
  <c r="Y252" i="4"/>
  <c r="F252" i="4"/>
  <c r="E252" i="4"/>
  <c r="B252" i="4"/>
  <c r="AC251" i="4"/>
  <c r="AB251" i="4"/>
  <c r="AA251" i="4"/>
  <c r="Z251" i="4"/>
  <c r="Y251" i="4"/>
  <c r="F251" i="4"/>
  <c r="E251" i="4"/>
  <c r="B251" i="4"/>
  <c r="AC250" i="4"/>
  <c r="AB250" i="4"/>
  <c r="AA250" i="4"/>
  <c r="Z250" i="4"/>
  <c r="Y250" i="4"/>
  <c r="F250" i="4"/>
  <c r="E250" i="4"/>
  <c r="B250" i="4"/>
  <c r="AC249" i="4"/>
  <c r="AB249" i="4"/>
  <c r="AA249" i="4"/>
  <c r="Z249" i="4"/>
  <c r="Y249" i="4"/>
  <c r="F249" i="4"/>
  <c r="E249" i="4"/>
  <c r="B249" i="4"/>
  <c r="AC248" i="4"/>
  <c r="AB248" i="4"/>
  <c r="AA248" i="4"/>
  <c r="Z248" i="4"/>
  <c r="Y248" i="4"/>
  <c r="F248" i="4"/>
  <c r="E248" i="4"/>
  <c r="B248" i="4"/>
  <c r="AC247" i="4"/>
  <c r="AB247" i="4"/>
  <c r="AA247" i="4"/>
  <c r="Z247" i="4"/>
  <c r="Y247" i="4"/>
  <c r="F247" i="4"/>
  <c r="E247" i="4"/>
  <c r="B247" i="4"/>
  <c r="AC246" i="4"/>
  <c r="AB246" i="4"/>
  <c r="AA246" i="4"/>
  <c r="Z246" i="4"/>
  <c r="Y246" i="4"/>
  <c r="F246" i="4"/>
  <c r="E246" i="4"/>
  <c r="B246" i="4"/>
  <c r="AC245" i="4"/>
  <c r="AB245" i="4"/>
  <c r="AA245" i="4"/>
  <c r="Z245" i="4"/>
  <c r="Y245" i="4"/>
  <c r="F245" i="4"/>
  <c r="E245" i="4"/>
  <c r="B245" i="4"/>
  <c r="AC244" i="4"/>
  <c r="AB244" i="4"/>
  <c r="AA244" i="4"/>
  <c r="Z244" i="4"/>
  <c r="Y244" i="4"/>
  <c r="F244" i="4"/>
  <c r="E244" i="4"/>
  <c r="B244" i="4"/>
  <c r="AC243" i="4"/>
  <c r="AB243" i="4"/>
  <c r="AA243" i="4"/>
  <c r="Z243" i="4"/>
  <c r="Y243" i="4"/>
  <c r="F243" i="4"/>
  <c r="E243" i="4"/>
  <c r="B243" i="4"/>
  <c r="AC242" i="4"/>
  <c r="AB242" i="4"/>
  <c r="AA242" i="4"/>
  <c r="Z242" i="4"/>
  <c r="Y242" i="4"/>
  <c r="F242" i="4"/>
  <c r="E242" i="4"/>
  <c r="B242" i="4"/>
  <c r="AC241" i="4"/>
  <c r="AB241" i="4"/>
  <c r="AA241" i="4"/>
  <c r="Z241" i="4"/>
  <c r="Y241" i="4"/>
  <c r="F241" i="4"/>
  <c r="E241" i="4"/>
  <c r="B241" i="4"/>
  <c r="AC240" i="4"/>
  <c r="AB240" i="4"/>
  <c r="AA240" i="4"/>
  <c r="Z240" i="4"/>
  <c r="Y240" i="4"/>
  <c r="F240" i="4"/>
  <c r="E240" i="4"/>
  <c r="B240" i="4"/>
  <c r="AC239" i="4"/>
  <c r="AB239" i="4"/>
  <c r="AA239" i="4"/>
  <c r="Z239" i="4"/>
  <c r="Y239" i="4"/>
  <c r="F239" i="4"/>
  <c r="E239" i="4"/>
  <c r="B239" i="4"/>
  <c r="AC238" i="4"/>
  <c r="AB238" i="4"/>
  <c r="AA238" i="4"/>
  <c r="Z238" i="4"/>
  <c r="Y238" i="4"/>
  <c r="F238" i="4"/>
  <c r="E238" i="4"/>
  <c r="B238" i="4"/>
  <c r="AC237" i="4"/>
  <c r="AB237" i="4"/>
  <c r="AA237" i="4"/>
  <c r="Z237" i="4"/>
  <c r="Y237" i="4"/>
  <c r="F237" i="4"/>
  <c r="E237" i="4"/>
  <c r="B237" i="4"/>
  <c r="AC236" i="4"/>
  <c r="AB236" i="4"/>
  <c r="AA236" i="4"/>
  <c r="Z236" i="4"/>
  <c r="Y236" i="4"/>
  <c r="F236" i="4"/>
  <c r="E236" i="4"/>
  <c r="B236" i="4"/>
  <c r="AC235" i="4"/>
  <c r="AB235" i="4"/>
  <c r="AA235" i="4"/>
  <c r="Z235" i="4"/>
  <c r="Y235" i="4"/>
  <c r="F235" i="4"/>
  <c r="E235" i="4"/>
  <c r="B235" i="4"/>
  <c r="AC234" i="4"/>
  <c r="AB234" i="4"/>
  <c r="AA234" i="4"/>
  <c r="Z234" i="4"/>
  <c r="Y234" i="4"/>
  <c r="F234" i="4"/>
  <c r="E234" i="4"/>
  <c r="B234" i="4"/>
  <c r="AC233" i="4"/>
  <c r="AB233" i="4"/>
  <c r="AA233" i="4"/>
  <c r="Z233" i="4"/>
  <c r="Y233" i="4"/>
  <c r="F233" i="4"/>
  <c r="E233" i="4"/>
  <c r="B233" i="4"/>
  <c r="AC232" i="4"/>
  <c r="AB232" i="4"/>
  <c r="AA232" i="4"/>
  <c r="Z232" i="4"/>
  <c r="Y232" i="4"/>
  <c r="F232" i="4"/>
  <c r="E232" i="4"/>
  <c r="AC231" i="4"/>
  <c r="AB231" i="4"/>
  <c r="AA231" i="4"/>
  <c r="Z231" i="4"/>
  <c r="Y231" i="4"/>
  <c r="F231" i="4"/>
  <c r="E231" i="4"/>
  <c r="AC230" i="4"/>
  <c r="AB230" i="4"/>
  <c r="AA230" i="4"/>
  <c r="Z230" i="4"/>
  <c r="Y230" i="4"/>
  <c r="F230" i="4"/>
  <c r="E230" i="4"/>
  <c r="AC229" i="4"/>
  <c r="AB229" i="4"/>
  <c r="AA229" i="4"/>
  <c r="Z229" i="4"/>
  <c r="Y229" i="4"/>
  <c r="F229" i="4"/>
  <c r="E229" i="4"/>
  <c r="AC228" i="4"/>
  <c r="AB228" i="4"/>
  <c r="AA228" i="4"/>
  <c r="Z228" i="4"/>
  <c r="Y228" i="4"/>
  <c r="F228" i="4"/>
  <c r="E228" i="4"/>
  <c r="AC227" i="4"/>
  <c r="AB227" i="4"/>
  <c r="AA227" i="4"/>
  <c r="Z227" i="4"/>
  <c r="Y227" i="4"/>
  <c r="F227" i="4"/>
  <c r="E227" i="4"/>
  <c r="AC226" i="4"/>
  <c r="AB226" i="4"/>
  <c r="AA226" i="4"/>
  <c r="Z226" i="4"/>
  <c r="Y226" i="4"/>
  <c r="F226" i="4"/>
  <c r="E226" i="4"/>
  <c r="AC225" i="4"/>
  <c r="AB225" i="4"/>
  <c r="AA225" i="4"/>
  <c r="Z225" i="4"/>
  <c r="Y225" i="4"/>
  <c r="F225" i="4"/>
  <c r="E225" i="4"/>
  <c r="AC224" i="4"/>
  <c r="AB224" i="4"/>
  <c r="AA224" i="4"/>
  <c r="Z224" i="4"/>
  <c r="Y224" i="4"/>
  <c r="F224" i="4"/>
  <c r="E224" i="4"/>
  <c r="AC223" i="4"/>
  <c r="AB223" i="4"/>
  <c r="AA223" i="4"/>
  <c r="Z223" i="4"/>
  <c r="Y223" i="4"/>
  <c r="F223" i="4"/>
  <c r="E223" i="4"/>
  <c r="AC222" i="4"/>
  <c r="AB222" i="4"/>
  <c r="AA222" i="4"/>
  <c r="Z222" i="4"/>
  <c r="Y222" i="4"/>
  <c r="F222" i="4"/>
  <c r="E222" i="4"/>
  <c r="AC221" i="4"/>
  <c r="AB221" i="4"/>
  <c r="AA221" i="4"/>
  <c r="Z221" i="4"/>
  <c r="Y221" i="4"/>
  <c r="F221" i="4"/>
  <c r="E221" i="4"/>
  <c r="AC220" i="4"/>
  <c r="AB220" i="4"/>
  <c r="AA220" i="4"/>
  <c r="Z220" i="4"/>
  <c r="Y220" i="4"/>
  <c r="F220" i="4"/>
  <c r="E220" i="4"/>
  <c r="AC219" i="4"/>
  <c r="AB219" i="4"/>
  <c r="AA219" i="4"/>
  <c r="Z219" i="4"/>
  <c r="Y219" i="4"/>
  <c r="F219" i="4"/>
  <c r="E219" i="4"/>
  <c r="AC218" i="4"/>
  <c r="AB218" i="4"/>
  <c r="AA218" i="4"/>
  <c r="Z218" i="4"/>
  <c r="Y218" i="4"/>
  <c r="F218" i="4"/>
  <c r="E218" i="4"/>
  <c r="AC217" i="4"/>
  <c r="AB217" i="4"/>
  <c r="AA217" i="4"/>
  <c r="Z217" i="4"/>
  <c r="Y217" i="4"/>
  <c r="F217" i="4"/>
  <c r="E217" i="4"/>
  <c r="AC216" i="4"/>
  <c r="AB216" i="4"/>
  <c r="AA216" i="4"/>
  <c r="Z216" i="4"/>
  <c r="Y216" i="4"/>
  <c r="F216" i="4"/>
  <c r="E216" i="4"/>
  <c r="B216" i="4"/>
  <c r="AC215" i="4"/>
  <c r="AB215" i="4"/>
  <c r="AA215" i="4"/>
  <c r="Z215" i="4"/>
  <c r="Y215" i="4"/>
  <c r="F215" i="4"/>
  <c r="E215" i="4"/>
  <c r="B215" i="4"/>
  <c r="AC214" i="4"/>
  <c r="AB214" i="4"/>
  <c r="AA214" i="4"/>
  <c r="Z214" i="4"/>
  <c r="Y214" i="4"/>
  <c r="F214" i="4"/>
  <c r="E214" i="4"/>
  <c r="B214" i="4"/>
  <c r="AC213" i="4"/>
  <c r="AB213" i="4"/>
  <c r="AA213" i="4"/>
  <c r="Z213" i="4"/>
  <c r="Y213" i="4"/>
  <c r="F213" i="4"/>
  <c r="E213" i="4"/>
  <c r="B213" i="4"/>
  <c r="AC212" i="4"/>
  <c r="AB212" i="4"/>
  <c r="AA212" i="4"/>
  <c r="Z212" i="4"/>
  <c r="Y212" i="4"/>
  <c r="F212" i="4"/>
  <c r="E212" i="4"/>
  <c r="B212" i="4"/>
  <c r="AC211" i="4"/>
  <c r="AB211" i="4"/>
  <c r="AA211" i="4"/>
  <c r="Z211" i="4"/>
  <c r="Y211" i="4"/>
  <c r="F211" i="4"/>
  <c r="E211" i="4"/>
  <c r="B211" i="4"/>
  <c r="AC210" i="4"/>
  <c r="AB210" i="4"/>
  <c r="AA210" i="4"/>
  <c r="Z210" i="4"/>
  <c r="Y210" i="4"/>
  <c r="F210" i="4"/>
  <c r="E210" i="4"/>
  <c r="B210" i="4"/>
  <c r="AC209" i="4"/>
  <c r="AB209" i="4"/>
  <c r="AA209" i="4"/>
  <c r="Z209" i="4"/>
  <c r="Y209" i="4"/>
  <c r="F209" i="4"/>
  <c r="E209" i="4"/>
  <c r="B209" i="4"/>
  <c r="AC208" i="4"/>
  <c r="AB208" i="4"/>
  <c r="AA208" i="4"/>
  <c r="Z208" i="4"/>
  <c r="Y208" i="4"/>
  <c r="F208" i="4"/>
  <c r="E208" i="4"/>
  <c r="B208" i="4"/>
  <c r="AC207" i="4"/>
  <c r="AB207" i="4"/>
  <c r="AA207" i="4"/>
  <c r="Z207" i="4"/>
  <c r="Y207" i="4"/>
  <c r="F207" i="4"/>
  <c r="E207" i="4"/>
  <c r="B207" i="4"/>
  <c r="AC206" i="4"/>
  <c r="AB206" i="4"/>
  <c r="AA206" i="4"/>
  <c r="Z206" i="4"/>
  <c r="Y206" i="4"/>
  <c r="F206" i="4"/>
  <c r="E206" i="4"/>
  <c r="B206" i="4"/>
  <c r="AC205" i="4"/>
  <c r="AB205" i="4"/>
  <c r="AA205" i="4"/>
  <c r="Z205" i="4"/>
  <c r="Y205" i="4"/>
  <c r="F205" i="4"/>
  <c r="E205" i="4"/>
  <c r="B205" i="4"/>
  <c r="AC204" i="4"/>
  <c r="AB204" i="4"/>
  <c r="AA204" i="4"/>
  <c r="Z204" i="4"/>
  <c r="Y204" i="4"/>
  <c r="F204" i="4"/>
  <c r="E204" i="4"/>
  <c r="B204" i="4"/>
  <c r="AC203" i="4"/>
  <c r="AB203" i="4"/>
  <c r="AA203" i="4"/>
  <c r="Z203" i="4"/>
  <c r="Y203" i="4"/>
  <c r="F203" i="4"/>
  <c r="E203" i="4"/>
  <c r="B203" i="4"/>
  <c r="AC202" i="4"/>
  <c r="AB202" i="4"/>
  <c r="AA202" i="4"/>
  <c r="Z202" i="4"/>
  <c r="Y202" i="4"/>
  <c r="F202" i="4"/>
  <c r="E202" i="4"/>
  <c r="B202" i="4"/>
  <c r="AC201" i="4"/>
  <c r="AB201" i="4"/>
  <c r="AA201" i="4"/>
  <c r="Z201" i="4"/>
  <c r="Y201" i="4"/>
  <c r="F201" i="4"/>
  <c r="E201" i="4"/>
  <c r="B201" i="4"/>
  <c r="AC200" i="4"/>
  <c r="AB200" i="4"/>
  <c r="AA200" i="4"/>
  <c r="Z200" i="4"/>
  <c r="Y200" i="4"/>
  <c r="F200" i="4"/>
  <c r="E200" i="4"/>
  <c r="B200" i="4"/>
  <c r="AC199" i="4"/>
  <c r="AB199" i="4"/>
  <c r="AA199" i="4"/>
  <c r="Z199" i="4"/>
  <c r="Y199" i="4"/>
  <c r="F199" i="4"/>
  <c r="E199" i="4"/>
  <c r="B199" i="4"/>
  <c r="AC198" i="4"/>
  <c r="AB198" i="4"/>
  <c r="AA198" i="4"/>
  <c r="Z198" i="4"/>
  <c r="Y198" i="4"/>
  <c r="F198" i="4"/>
  <c r="E198" i="4"/>
  <c r="B198" i="4"/>
  <c r="AC197" i="4"/>
  <c r="AB197" i="4"/>
  <c r="AA197" i="4"/>
  <c r="Z197" i="4"/>
  <c r="Y197" i="4"/>
  <c r="F197" i="4"/>
  <c r="E197" i="4"/>
  <c r="B197" i="4"/>
  <c r="AC196" i="4"/>
  <c r="AB196" i="4"/>
  <c r="AA196" i="4"/>
  <c r="Z196" i="4"/>
  <c r="Y196" i="4"/>
  <c r="F196" i="4"/>
  <c r="E196" i="4"/>
  <c r="B196" i="4"/>
  <c r="AC195" i="4"/>
  <c r="AB195" i="4"/>
  <c r="AA195" i="4"/>
  <c r="Z195" i="4"/>
  <c r="Y195" i="4"/>
  <c r="F195" i="4"/>
  <c r="E195" i="4"/>
  <c r="B195" i="4"/>
  <c r="AC194" i="4"/>
  <c r="AB194" i="4"/>
  <c r="AA194" i="4"/>
  <c r="Z194" i="4"/>
  <c r="Y194" i="4"/>
  <c r="F194" i="4"/>
  <c r="E194" i="4"/>
  <c r="B194" i="4"/>
  <c r="AC193" i="4"/>
  <c r="AB193" i="4"/>
  <c r="AA193" i="4"/>
  <c r="Z193" i="4"/>
  <c r="Y193" i="4"/>
  <c r="F193" i="4"/>
  <c r="E193" i="4"/>
  <c r="B193" i="4"/>
  <c r="AC192" i="4"/>
  <c r="AB192" i="4"/>
  <c r="AA192" i="4"/>
  <c r="Z192" i="4"/>
  <c r="Y192" i="4"/>
  <c r="F192" i="4"/>
  <c r="E192" i="4"/>
  <c r="B192" i="4"/>
  <c r="AC191" i="4"/>
  <c r="AB191" i="4"/>
  <c r="AA191" i="4"/>
  <c r="Z191" i="4"/>
  <c r="Y191" i="4"/>
  <c r="F191" i="4"/>
  <c r="E191" i="4"/>
  <c r="B191" i="4"/>
  <c r="AC190" i="4"/>
  <c r="AB190" i="4"/>
  <c r="AA190" i="4"/>
  <c r="Z190" i="4"/>
  <c r="Y190" i="4"/>
  <c r="F190" i="4"/>
  <c r="E190" i="4"/>
  <c r="B190" i="4"/>
  <c r="AC189" i="4"/>
  <c r="AB189" i="4"/>
  <c r="AA189" i="4"/>
  <c r="Z189" i="4"/>
  <c r="Y189" i="4"/>
  <c r="F189" i="4"/>
  <c r="E189" i="4"/>
  <c r="B189" i="4"/>
  <c r="AC188" i="4"/>
  <c r="AB188" i="4"/>
  <c r="AA188" i="4"/>
  <c r="Z188" i="4"/>
  <c r="Y188" i="4"/>
  <c r="F188" i="4"/>
  <c r="E188" i="4"/>
  <c r="B188" i="4"/>
  <c r="AC187" i="4"/>
  <c r="AB187" i="4"/>
  <c r="AA187" i="4"/>
  <c r="Z187" i="4"/>
  <c r="Y187" i="4"/>
  <c r="F187" i="4"/>
  <c r="E187" i="4"/>
  <c r="B187" i="4"/>
  <c r="AC186" i="4"/>
  <c r="AB186" i="4"/>
  <c r="AA186" i="4"/>
  <c r="Z186" i="4"/>
  <c r="Y186" i="4"/>
  <c r="F186" i="4"/>
  <c r="E186" i="4"/>
  <c r="B186" i="4"/>
  <c r="AC185" i="4"/>
  <c r="AB185" i="4"/>
  <c r="AA185" i="4"/>
  <c r="Z185" i="4"/>
  <c r="Y185" i="4"/>
  <c r="F185" i="4"/>
  <c r="E185" i="4"/>
  <c r="B185" i="4"/>
  <c r="AC184" i="4"/>
  <c r="AB184" i="4"/>
  <c r="AA184" i="4"/>
  <c r="Z184" i="4"/>
  <c r="Y184" i="4"/>
  <c r="F184" i="4"/>
  <c r="E184" i="4"/>
  <c r="B184" i="4"/>
  <c r="AC183" i="4"/>
  <c r="AB183" i="4"/>
  <c r="AA183" i="4"/>
  <c r="Z183" i="4"/>
  <c r="Y183" i="4"/>
  <c r="F183" i="4"/>
  <c r="E183" i="4"/>
  <c r="B183" i="4"/>
  <c r="AC182" i="4"/>
  <c r="AB182" i="4"/>
  <c r="AA182" i="4"/>
  <c r="Z182" i="4"/>
  <c r="Y182" i="4"/>
  <c r="F182" i="4"/>
  <c r="E182" i="4"/>
  <c r="B182" i="4"/>
  <c r="AC181" i="4"/>
  <c r="AB181" i="4"/>
  <c r="AA181" i="4"/>
  <c r="Z181" i="4"/>
  <c r="Y181" i="4"/>
  <c r="F181" i="4"/>
  <c r="E181" i="4"/>
  <c r="B181" i="4"/>
  <c r="AC180" i="4"/>
  <c r="AB180" i="4"/>
  <c r="AA180" i="4"/>
  <c r="Z180" i="4"/>
  <c r="Y180" i="4"/>
  <c r="F180" i="4"/>
  <c r="E180" i="4"/>
  <c r="B180" i="4"/>
  <c r="AC179" i="4"/>
  <c r="AB179" i="4"/>
  <c r="AA179" i="4"/>
  <c r="Z179" i="4"/>
  <c r="Y179" i="4"/>
  <c r="F179" i="4"/>
  <c r="E179" i="4"/>
  <c r="B179" i="4"/>
  <c r="AC178" i="4"/>
  <c r="AB178" i="4"/>
  <c r="AA178" i="4"/>
  <c r="Z178" i="4"/>
  <c r="Y178" i="4"/>
  <c r="F178" i="4"/>
  <c r="E178" i="4"/>
  <c r="B178" i="4"/>
  <c r="AC177" i="4"/>
  <c r="AB177" i="4"/>
  <c r="AA177" i="4"/>
  <c r="Z177" i="4"/>
  <c r="Y177" i="4"/>
  <c r="F177" i="4"/>
  <c r="E177" i="4"/>
  <c r="B177" i="4"/>
  <c r="AC176" i="4"/>
  <c r="AB176" i="4"/>
  <c r="AA176" i="4"/>
  <c r="Z176" i="4"/>
  <c r="Y176" i="4"/>
  <c r="F176" i="4"/>
  <c r="E176" i="4"/>
  <c r="B176" i="4"/>
  <c r="AC175" i="4"/>
  <c r="AB175" i="4"/>
  <c r="AA175" i="4"/>
  <c r="Z175" i="4"/>
  <c r="Y175" i="4"/>
  <c r="F175" i="4"/>
  <c r="E175" i="4"/>
  <c r="B175" i="4"/>
  <c r="AC174" i="4"/>
  <c r="AB174" i="4"/>
  <c r="AA174" i="4"/>
  <c r="Z174" i="4"/>
  <c r="Y174" i="4"/>
  <c r="F174" i="4"/>
  <c r="E174" i="4"/>
  <c r="B174" i="4"/>
  <c r="AC173" i="4"/>
  <c r="AB173" i="4"/>
  <c r="AA173" i="4"/>
  <c r="Z173" i="4"/>
  <c r="Y173" i="4"/>
  <c r="F173" i="4"/>
  <c r="E173" i="4"/>
  <c r="B173" i="4"/>
  <c r="AC172" i="4"/>
  <c r="AB172" i="4"/>
  <c r="AA172" i="4"/>
  <c r="Z172" i="4"/>
  <c r="Y172" i="4"/>
  <c r="F172" i="4"/>
  <c r="E172" i="4"/>
  <c r="B172" i="4"/>
  <c r="AC171" i="4"/>
  <c r="AB171" i="4"/>
  <c r="AA171" i="4"/>
  <c r="Z171" i="4"/>
  <c r="Y171" i="4"/>
  <c r="F171" i="4"/>
  <c r="E171" i="4"/>
  <c r="B171" i="4"/>
  <c r="AC170" i="4"/>
  <c r="AB170" i="4"/>
  <c r="AA170" i="4"/>
  <c r="Z170" i="4"/>
  <c r="Y170" i="4"/>
  <c r="F170" i="4"/>
  <c r="E170" i="4"/>
  <c r="B170" i="4"/>
  <c r="AC169" i="4"/>
  <c r="AB169" i="4"/>
  <c r="AA169" i="4"/>
  <c r="Z169" i="4"/>
  <c r="Y169" i="4"/>
  <c r="F169" i="4"/>
  <c r="E169" i="4"/>
  <c r="B169" i="4"/>
  <c r="AC168" i="4"/>
  <c r="AB168" i="4"/>
  <c r="AA168" i="4"/>
  <c r="Z168" i="4"/>
  <c r="Y168" i="4"/>
  <c r="F168" i="4"/>
  <c r="E168" i="4"/>
  <c r="B168" i="4"/>
  <c r="AC167" i="4"/>
  <c r="AB167" i="4"/>
  <c r="AA167" i="4"/>
  <c r="Z167" i="4"/>
  <c r="Y167" i="4"/>
  <c r="F167" i="4"/>
  <c r="E167" i="4"/>
  <c r="B167" i="4"/>
  <c r="AC166" i="4"/>
  <c r="AB166" i="4"/>
  <c r="AA166" i="4"/>
  <c r="Z166" i="4"/>
  <c r="Y166" i="4"/>
  <c r="F166" i="4"/>
  <c r="E166" i="4"/>
  <c r="B166" i="4"/>
  <c r="AC165" i="4"/>
  <c r="AB165" i="4"/>
  <c r="AA165" i="4"/>
  <c r="Z165" i="4"/>
  <c r="Y165" i="4"/>
  <c r="F165" i="4"/>
  <c r="E165" i="4"/>
  <c r="B165" i="4"/>
  <c r="AC164" i="4"/>
  <c r="AB164" i="4"/>
  <c r="AA164" i="4"/>
  <c r="Z164" i="4"/>
  <c r="Y164" i="4"/>
  <c r="F164" i="4"/>
  <c r="E164" i="4"/>
  <c r="B164" i="4"/>
  <c r="AC163" i="4"/>
  <c r="AB163" i="4"/>
  <c r="AA163" i="4"/>
  <c r="Z163" i="4"/>
  <c r="Y163" i="4"/>
  <c r="F163" i="4"/>
  <c r="E163" i="4"/>
  <c r="B163" i="4"/>
  <c r="AC162" i="4"/>
  <c r="AB162" i="4"/>
  <c r="AA162" i="4"/>
  <c r="Z162" i="4"/>
  <c r="Y162" i="4"/>
  <c r="F162" i="4"/>
  <c r="E162" i="4"/>
  <c r="B162" i="4"/>
  <c r="AC161" i="4"/>
  <c r="AB161" i="4"/>
  <c r="AA161" i="4"/>
  <c r="Z161" i="4"/>
  <c r="Y161" i="4"/>
  <c r="F161" i="4"/>
  <c r="E161" i="4"/>
  <c r="B161" i="4"/>
  <c r="AC160" i="4"/>
  <c r="AB160" i="4"/>
  <c r="AA160" i="4"/>
  <c r="Z160" i="4"/>
  <c r="Y160" i="4"/>
  <c r="F160" i="4"/>
  <c r="E160" i="4"/>
  <c r="B160" i="4"/>
  <c r="AC159" i="4"/>
  <c r="AB159" i="4"/>
  <c r="AA159" i="4"/>
  <c r="Z159" i="4"/>
  <c r="Y159" i="4"/>
  <c r="F159" i="4"/>
  <c r="E159" i="4"/>
  <c r="B159" i="4"/>
  <c r="AC158" i="4"/>
  <c r="AB158" i="4"/>
  <c r="AA158" i="4"/>
  <c r="Z158" i="4"/>
  <c r="Y158" i="4"/>
  <c r="F158" i="4"/>
  <c r="E158" i="4"/>
  <c r="B158" i="4"/>
  <c r="AC157" i="4"/>
  <c r="AB157" i="4"/>
  <c r="AA157" i="4"/>
  <c r="Z157" i="4"/>
  <c r="Y157" i="4"/>
  <c r="F157" i="4"/>
  <c r="E157" i="4"/>
  <c r="B157" i="4"/>
  <c r="AC156" i="4"/>
  <c r="AB156" i="4"/>
  <c r="AA156" i="4"/>
  <c r="Z156" i="4"/>
  <c r="Y156" i="4"/>
  <c r="F156" i="4"/>
  <c r="E156" i="4"/>
  <c r="B156" i="4"/>
  <c r="AC155" i="4"/>
  <c r="AB155" i="4"/>
  <c r="AA155" i="4"/>
  <c r="Z155" i="4"/>
  <c r="Y155" i="4"/>
  <c r="F155" i="4"/>
  <c r="E155" i="4"/>
  <c r="B155" i="4"/>
  <c r="AC154" i="4"/>
  <c r="AB154" i="4"/>
  <c r="AA154" i="4"/>
  <c r="Z154" i="4"/>
  <c r="Y154" i="4"/>
  <c r="F154" i="4"/>
  <c r="E154" i="4"/>
  <c r="B154" i="4"/>
  <c r="AC153" i="4"/>
  <c r="AB153" i="4"/>
  <c r="AA153" i="4"/>
  <c r="Z153" i="4"/>
  <c r="Y153" i="4"/>
  <c r="F153" i="4"/>
  <c r="E153" i="4"/>
  <c r="B153" i="4"/>
  <c r="AC152" i="4"/>
  <c r="AB152" i="4"/>
  <c r="AA152" i="4"/>
  <c r="Z152" i="4"/>
  <c r="Y152" i="4"/>
  <c r="F152" i="4"/>
  <c r="E152" i="4"/>
  <c r="B152" i="4"/>
  <c r="AC151" i="4"/>
  <c r="AB151" i="4"/>
  <c r="AA151" i="4"/>
  <c r="Z151" i="4"/>
  <c r="Y151" i="4"/>
  <c r="F151" i="4"/>
  <c r="E151" i="4"/>
  <c r="B151" i="4"/>
  <c r="AC150" i="4"/>
  <c r="AB150" i="4"/>
  <c r="AA150" i="4"/>
  <c r="Z150" i="4"/>
  <c r="Y150" i="4"/>
  <c r="F150" i="4"/>
  <c r="E150" i="4"/>
  <c r="B150" i="4"/>
  <c r="AC149" i="4"/>
  <c r="AB149" i="4"/>
  <c r="AA149" i="4"/>
  <c r="Z149" i="4"/>
  <c r="Y149" i="4"/>
  <c r="F149" i="4"/>
  <c r="E149" i="4"/>
  <c r="B149" i="4"/>
  <c r="AC148" i="4"/>
  <c r="AB148" i="4"/>
  <c r="AA148" i="4"/>
  <c r="Z148" i="4"/>
  <c r="Y148" i="4"/>
  <c r="F148" i="4"/>
  <c r="E148" i="4"/>
  <c r="B148" i="4"/>
  <c r="AC147" i="4"/>
  <c r="AB147" i="4"/>
  <c r="AA147" i="4"/>
  <c r="Z147" i="4"/>
  <c r="Y147" i="4"/>
  <c r="F147" i="4"/>
  <c r="E147" i="4"/>
  <c r="B147" i="4"/>
  <c r="AC146" i="4"/>
  <c r="AB146" i="4"/>
  <c r="AA146" i="4"/>
  <c r="Z146" i="4"/>
  <c r="Y146" i="4"/>
  <c r="F146" i="4"/>
  <c r="E146" i="4"/>
  <c r="B146" i="4"/>
  <c r="AC145" i="4"/>
  <c r="AB145" i="4"/>
  <c r="AA145" i="4"/>
  <c r="Z145" i="4"/>
  <c r="Y145" i="4"/>
  <c r="F145" i="4"/>
  <c r="E145" i="4"/>
  <c r="B145" i="4"/>
  <c r="AC144" i="4"/>
  <c r="AB144" i="4"/>
  <c r="AA144" i="4"/>
  <c r="Z144" i="4"/>
  <c r="Y144" i="4"/>
  <c r="F144" i="4"/>
  <c r="E144" i="4"/>
  <c r="B144" i="4"/>
  <c r="AC143" i="4"/>
  <c r="AB143" i="4"/>
  <c r="AA143" i="4"/>
  <c r="Z143" i="4"/>
  <c r="Y143" i="4"/>
  <c r="F143" i="4"/>
  <c r="E143" i="4"/>
  <c r="B143" i="4"/>
  <c r="AC142" i="4"/>
  <c r="AB142" i="4"/>
  <c r="AA142" i="4"/>
  <c r="Z142" i="4"/>
  <c r="Y142" i="4"/>
  <c r="F142" i="4"/>
  <c r="E142" i="4"/>
  <c r="B142" i="4"/>
  <c r="AC141" i="4"/>
  <c r="AB141" i="4"/>
  <c r="AA141" i="4"/>
  <c r="Z141" i="4"/>
  <c r="Y141" i="4"/>
  <c r="F141" i="4"/>
  <c r="E141" i="4"/>
  <c r="B141" i="4"/>
  <c r="AC140" i="4"/>
  <c r="AB140" i="4"/>
  <c r="AA140" i="4"/>
  <c r="Z140" i="4"/>
  <c r="Y140" i="4"/>
  <c r="F140" i="4"/>
  <c r="E140" i="4"/>
  <c r="B140" i="4"/>
  <c r="AC139" i="4"/>
  <c r="AB139" i="4"/>
  <c r="AA139" i="4"/>
  <c r="Z139" i="4"/>
  <c r="Y139" i="4"/>
  <c r="F139" i="4"/>
  <c r="E139" i="4"/>
  <c r="B139" i="4"/>
  <c r="AC138" i="4"/>
  <c r="AB138" i="4"/>
  <c r="AA138" i="4"/>
  <c r="Z138" i="4"/>
  <c r="Y138" i="4"/>
  <c r="F138" i="4"/>
  <c r="E138" i="4"/>
  <c r="B138" i="4"/>
  <c r="AC137" i="4"/>
  <c r="AB137" i="4"/>
  <c r="AA137" i="4"/>
  <c r="Z137" i="4"/>
  <c r="Y137" i="4"/>
  <c r="F137" i="4"/>
  <c r="E137" i="4"/>
  <c r="B137" i="4"/>
  <c r="AC136" i="4"/>
  <c r="AB136" i="4"/>
  <c r="AA136" i="4"/>
  <c r="Z136" i="4"/>
  <c r="Y136" i="4"/>
  <c r="F136" i="4"/>
  <c r="E136" i="4"/>
  <c r="B136" i="4"/>
  <c r="AC135" i="4"/>
  <c r="AB135" i="4"/>
  <c r="AA135" i="4"/>
  <c r="Z135" i="4"/>
  <c r="Y135" i="4"/>
  <c r="F135" i="4"/>
  <c r="E135" i="4"/>
  <c r="B135" i="4"/>
  <c r="AC134" i="4"/>
  <c r="AB134" i="4"/>
  <c r="AA134" i="4"/>
  <c r="Z134" i="4"/>
  <c r="Y134" i="4"/>
  <c r="F134" i="4"/>
  <c r="E134" i="4"/>
  <c r="B134" i="4"/>
  <c r="AC133" i="4"/>
  <c r="AB133" i="4"/>
  <c r="AA133" i="4"/>
  <c r="Z133" i="4"/>
  <c r="Y133" i="4"/>
  <c r="F133" i="4"/>
  <c r="E133" i="4"/>
  <c r="B133" i="4"/>
  <c r="AC132" i="4"/>
  <c r="AB132" i="4"/>
  <c r="AA132" i="4"/>
  <c r="Z132" i="4"/>
  <c r="Y132" i="4"/>
  <c r="F132" i="4"/>
  <c r="E132" i="4"/>
  <c r="B132" i="4"/>
  <c r="AC131" i="4"/>
  <c r="AB131" i="4"/>
  <c r="AA131" i="4"/>
  <c r="Z131" i="4"/>
  <c r="Y131" i="4"/>
  <c r="F131" i="4"/>
  <c r="E131" i="4"/>
  <c r="B131" i="4"/>
  <c r="AC130" i="4"/>
  <c r="AB130" i="4"/>
  <c r="AA130" i="4"/>
  <c r="Z130" i="4"/>
  <c r="Y130" i="4"/>
  <c r="F130" i="4"/>
  <c r="E130" i="4"/>
  <c r="B130" i="4"/>
  <c r="AC129" i="4"/>
  <c r="AB129" i="4"/>
  <c r="AA129" i="4"/>
  <c r="Z129" i="4"/>
  <c r="Y129" i="4"/>
  <c r="F129" i="4"/>
  <c r="E129" i="4"/>
  <c r="B129" i="4"/>
  <c r="AC128" i="4"/>
  <c r="AB128" i="4"/>
  <c r="AA128" i="4"/>
  <c r="Z128" i="4"/>
  <c r="Y128" i="4"/>
  <c r="F128" i="4"/>
  <c r="E128" i="4"/>
  <c r="B128" i="4"/>
  <c r="AC127" i="4"/>
  <c r="AB127" i="4"/>
  <c r="AA127" i="4"/>
  <c r="Z127" i="4"/>
  <c r="Y127" i="4"/>
  <c r="F127" i="4"/>
  <c r="E127" i="4"/>
  <c r="B127" i="4"/>
  <c r="AC126" i="4"/>
  <c r="AB126" i="4"/>
  <c r="AA126" i="4"/>
  <c r="Z126" i="4"/>
  <c r="Y126" i="4"/>
  <c r="F126" i="4"/>
  <c r="E126" i="4"/>
  <c r="B126" i="4"/>
  <c r="AC125" i="4"/>
  <c r="AB125" i="4"/>
  <c r="AA125" i="4"/>
  <c r="Z125" i="4"/>
  <c r="Y125" i="4"/>
  <c r="F125" i="4"/>
  <c r="E125" i="4"/>
  <c r="B125" i="4"/>
  <c r="AC124" i="4"/>
  <c r="AB124" i="4"/>
  <c r="AA124" i="4"/>
  <c r="Z124" i="4"/>
  <c r="Y124" i="4"/>
  <c r="F124" i="4"/>
  <c r="E124" i="4"/>
  <c r="B124" i="4"/>
  <c r="AB123" i="4"/>
  <c r="AA123" i="4"/>
  <c r="Z123" i="4"/>
  <c r="Y123" i="4"/>
  <c r="F123" i="4"/>
  <c r="E123" i="4"/>
  <c r="B123" i="4"/>
  <c r="AB122" i="4"/>
  <c r="AA122" i="4"/>
  <c r="Z122" i="4"/>
  <c r="Y122" i="4"/>
  <c r="F122" i="4"/>
  <c r="E122" i="4"/>
  <c r="B122" i="4"/>
  <c r="AB121" i="4"/>
  <c r="AA121" i="4"/>
  <c r="Z121" i="4"/>
  <c r="Y121" i="4"/>
  <c r="F121" i="4"/>
  <c r="E121" i="4"/>
  <c r="B121" i="4"/>
  <c r="AB120" i="4"/>
  <c r="AA120" i="4"/>
  <c r="Z120" i="4"/>
  <c r="Y120" i="4"/>
  <c r="F120" i="4"/>
  <c r="E120" i="4"/>
  <c r="B120" i="4"/>
  <c r="AB119" i="4"/>
  <c r="AA119" i="4"/>
  <c r="Z119" i="4"/>
  <c r="Y119" i="4"/>
  <c r="F119" i="4"/>
  <c r="E119" i="4"/>
  <c r="B119" i="4"/>
  <c r="AB118" i="4"/>
  <c r="AA118" i="4"/>
  <c r="Z118" i="4"/>
  <c r="Y118" i="4"/>
  <c r="F118" i="4"/>
  <c r="E118" i="4"/>
  <c r="B118" i="4"/>
  <c r="AB117" i="4"/>
  <c r="AA117" i="4"/>
  <c r="Z117" i="4"/>
  <c r="Y117" i="4"/>
  <c r="F117" i="4"/>
  <c r="E117" i="4"/>
  <c r="B117" i="4"/>
  <c r="AB116" i="4"/>
  <c r="AA116" i="4"/>
  <c r="Z116" i="4"/>
  <c r="Y116" i="4"/>
  <c r="F116" i="4"/>
  <c r="E116" i="4"/>
  <c r="B116" i="4"/>
  <c r="AC115" i="4"/>
  <c r="AB115" i="4"/>
  <c r="AA115" i="4"/>
  <c r="Z115" i="4"/>
  <c r="Y115" i="4"/>
  <c r="F115" i="4"/>
  <c r="E115" i="4"/>
  <c r="B115" i="4"/>
  <c r="AC114" i="4"/>
  <c r="AB114" i="4"/>
  <c r="AA114" i="4"/>
  <c r="Z114" i="4"/>
  <c r="Y114" i="4"/>
  <c r="F114" i="4"/>
  <c r="E114" i="4"/>
  <c r="B114" i="4"/>
  <c r="AC113" i="4"/>
  <c r="AB113" i="4"/>
  <c r="AA113" i="4"/>
  <c r="Z113" i="4"/>
  <c r="Y113" i="4"/>
  <c r="F113" i="4"/>
  <c r="E113" i="4"/>
  <c r="B113" i="4"/>
  <c r="AC112" i="4"/>
  <c r="AB112" i="4"/>
  <c r="AA112" i="4"/>
  <c r="Z112" i="4"/>
  <c r="Y112" i="4"/>
  <c r="F112" i="4"/>
  <c r="E112" i="4"/>
  <c r="B112" i="4"/>
  <c r="AC111" i="4"/>
  <c r="AB111" i="4"/>
  <c r="AA111" i="4"/>
  <c r="Z111" i="4"/>
  <c r="Y111" i="4"/>
  <c r="F111" i="4"/>
  <c r="E111" i="4"/>
  <c r="B111" i="4"/>
  <c r="AC110" i="4"/>
  <c r="AB110" i="4"/>
  <c r="AA110" i="4"/>
  <c r="Z110" i="4"/>
  <c r="Y110" i="4"/>
  <c r="F110" i="4"/>
  <c r="E110" i="4"/>
  <c r="B110" i="4"/>
  <c r="AC109" i="4"/>
  <c r="AB109" i="4"/>
  <c r="AA109" i="4"/>
  <c r="Z109" i="4"/>
  <c r="Y109" i="4"/>
  <c r="F109" i="4"/>
  <c r="E109" i="4"/>
  <c r="B109" i="4"/>
  <c r="AC108" i="4"/>
  <c r="AB108" i="4"/>
  <c r="AA108" i="4"/>
  <c r="Z108" i="4"/>
  <c r="Y108" i="4"/>
  <c r="F108" i="4"/>
  <c r="E108" i="4"/>
  <c r="B108" i="4"/>
  <c r="AC107" i="4"/>
  <c r="AB107" i="4"/>
  <c r="AA107" i="4"/>
  <c r="Z107" i="4"/>
  <c r="Y107" i="4"/>
  <c r="F107" i="4"/>
  <c r="E107" i="4"/>
  <c r="B107" i="4"/>
  <c r="AC106" i="4"/>
  <c r="AB106" i="4"/>
  <c r="AA106" i="4"/>
  <c r="Z106" i="4"/>
  <c r="Y106" i="4"/>
  <c r="F106" i="4"/>
  <c r="E106" i="4"/>
  <c r="B106" i="4"/>
  <c r="AC105" i="4"/>
  <c r="AB105" i="4"/>
  <c r="AA105" i="4"/>
  <c r="Z105" i="4"/>
  <c r="Y105" i="4"/>
  <c r="F105" i="4"/>
  <c r="E105" i="4"/>
  <c r="B105" i="4"/>
  <c r="AC104" i="4"/>
  <c r="AB104" i="4"/>
  <c r="AA104" i="4"/>
  <c r="Z104" i="4"/>
  <c r="Y104" i="4"/>
  <c r="F104" i="4"/>
  <c r="E104" i="4"/>
  <c r="B104" i="4"/>
  <c r="AC103" i="4"/>
  <c r="AB103" i="4"/>
  <c r="AA103" i="4"/>
  <c r="Z103" i="4"/>
  <c r="Y103" i="4"/>
  <c r="F103" i="4"/>
  <c r="E103" i="4"/>
  <c r="B103" i="4"/>
  <c r="AC102" i="4"/>
  <c r="AB102" i="4"/>
  <c r="AA102" i="4"/>
  <c r="Z102" i="4"/>
  <c r="Y102" i="4"/>
  <c r="F102" i="4"/>
  <c r="E102" i="4"/>
  <c r="B102" i="4"/>
  <c r="AC101" i="4"/>
  <c r="AB101" i="4"/>
  <c r="AA101" i="4"/>
  <c r="Z101" i="4"/>
  <c r="Y101" i="4"/>
  <c r="F101" i="4"/>
  <c r="E101" i="4"/>
  <c r="B101" i="4"/>
  <c r="AC100" i="4"/>
  <c r="AB100" i="4"/>
  <c r="AA100" i="4"/>
  <c r="Z100" i="4"/>
  <c r="Y100" i="4"/>
  <c r="F100" i="4"/>
  <c r="E100" i="4"/>
  <c r="B100" i="4"/>
  <c r="AC99" i="4"/>
  <c r="AB99" i="4"/>
  <c r="AA99" i="4"/>
  <c r="Z99" i="4"/>
  <c r="Y99" i="4"/>
  <c r="F99" i="4"/>
  <c r="E99" i="4"/>
  <c r="B99" i="4"/>
  <c r="AC98" i="4"/>
  <c r="AB98" i="4"/>
  <c r="AA98" i="4"/>
  <c r="Z98" i="4"/>
  <c r="Y98" i="4"/>
  <c r="F98" i="4"/>
  <c r="E98" i="4"/>
  <c r="B98" i="4"/>
  <c r="AC97" i="4"/>
  <c r="AB97" i="4"/>
  <c r="AA97" i="4"/>
  <c r="Z97" i="4"/>
  <c r="Y97" i="4"/>
  <c r="F97" i="4"/>
  <c r="E97" i="4"/>
  <c r="B97" i="4"/>
  <c r="AC96" i="4"/>
  <c r="AB96" i="4"/>
  <c r="AA96" i="4"/>
  <c r="Z96" i="4"/>
  <c r="Y96" i="4"/>
  <c r="F96" i="4"/>
  <c r="E96" i="4"/>
  <c r="B96" i="4"/>
  <c r="AC95" i="4"/>
  <c r="AB95" i="4"/>
  <c r="AA95" i="4"/>
  <c r="Z95" i="4"/>
  <c r="Y95" i="4"/>
  <c r="F95" i="4"/>
  <c r="E95" i="4"/>
  <c r="B95" i="4"/>
  <c r="AC94" i="4"/>
  <c r="AB94" i="4"/>
  <c r="AA94" i="4"/>
  <c r="Z94" i="4"/>
  <c r="Y94" i="4"/>
  <c r="F94" i="4"/>
  <c r="E94" i="4"/>
  <c r="B94" i="4"/>
  <c r="AC93" i="4"/>
  <c r="AB93" i="4"/>
  <c r="AA93" i="4"/>
  <c r="Z93" i="4"/>
  <c r="Y93" i="4"/>
  <c r="F93" i="4"/>
  <c r="E93" i="4"/>
  <c r="B93" i="4"/>
  <c r="AC92" i="4"/>
  <c r="AB92" i="4"/>
  <c r="AA92" i="4"/>
  <c r="Z92" i="4"/>
  <c r="Y92" i="4"/>
  <c r="F92" i="4"/>
  <c r="E92" i="4"/>
  <c r="B92" i="4"/>
  <c r="AC91" i="4"/>
  <c r="AB91" i="4"/>
  <c r="AA91" i="4"/>
  <c r="Z91" i="4"/>
  <c r="Y91" i="4"/>
  <c r="F91" i="4"/>
  <c r="E91" i="4"/>
  <c r="B91" i="4"/>
  <c r="AC90" i="4"/>
  <c r="AB90" i="4"/>
  <c r="AA90" i="4"/>
  <c r="Z90" i="4"/>
  <c r="Y90" i="4"/>
  <c r="F90" i="4"/>
  <c r="E90" i="4"/>
  <c r="B90" i="4"/>
  <c r="AC89" i="4"/>
  <c r="AB89" i="4"/>
  <c r="AA89" i="4"/>
  <c r="Z89" i="4"/>
  <c r="Y89" i="4"/>
  <c r="F89" i="4"/>
  <c r="E89" i="4"/>
  <c r="B89" i="4"/>
  <c r="AC88" i="4"/>
  <c r="AB88" i="4"/>
  <c r="AA88" i="4"/>
  <c r="Z88" i="4"/>
  <c r="Y88" i="4"/>
  <c r="F88" i="4"/>
  <c r="E88" i="4"/>
  <c r="B88" i="4"/>
  <c r="AC87" i="4"/>
  <c r="AB87" i="4"/>
  <c r="AA87" i="4"/>
  <c r="Z87" i="4"/>
  <c r="Y87" i="4"/>
  <c r="F87" i="4"/>
  <c r="E87" i="4"/>
  <c r="B87" i="4"/>
  <c r="AC86" i="4"/>
  <c r="AB86" i="4"/>
  <c r="AA86" i="4"/>
  <c r="Z86" i="4"/>
  <c r="Y86" i="4"/>
  <c r="F86" i="4"/>
  <c r="E86" i="4"/>
  <c r="B86" i="4"/>
  <c r="AC85" i="4"/>
  <c r="AB85" i="4"/>
  <c r="AA85" i="4"/>
  <c r="Z85" i="4"/>
  <c r="Y85" i="4"/>
  <c r="F85" i="4"/>
  <c r="E85" i="4"/>
  <c r="B85" i="4"/>
  <c r="AC84" i="4"/>
  <c r="AB84" i="4"/>
  <c r="AA84" i="4"/>
  <c r="Z84" i="4"/>
  <c r="Y84" i="4"/>
  <c r="F84" i="4"/>
  <c r="E84" i="4"/>
  <c r="B84" i="4"/>
  <c r="AC83" i="4"/>
  <c r="AB83" i="4"/>
  <c r="AA83" i="4"/>
  <c r="Z83" i="4"/>
  <c r="Y83" i="4"/>
  <c r="F83" i="4"/>
  <c r="E83" i="4"/>
  <c r="B83" i="4"/>
  <c r="AC82" i="4"/>
  <c r="AB82" i="4"/>
  <c r="AA82" i="4"/>
  <c r="Z82" i="4"/>
  <c r="Y82" i="4"/>
  <c r="F82" i="4"/>
  <c r="E82" i="4"/>
  <c r="B82" i="4"/>
  <c r="AC81" i="4"/>
  <c r="AB81" i="4"/>
  <c r="AA81" i="4"/>
  <c r="Z81" i="4"/>
  <c r="Y81" i="4"/>
  <c r="F81" i="4"/>
  <c r="E81" i="4"/>
  <c r="B81" i="4"/>
  <c r="AC80" i="4"/>
  <c r="AB80" i="4"/>
  <c r="AA80" i="4"/>
  <c r="Z80" i="4"/>
  <c r="Y80" i="4"/>
  <c r="F80" i="4"/>
  <c r="E80" i="4"/>
  <c r="B80" i="4"/>
  <c r="AC79" i="4"/>
  <c r="AB79" i="4"/>
  <c r="AA79" i="4"/>
  <c r="Z79" i="4"/>
  <c r="Y79" i="4"/>
  <c r="F79" i="4"/>
  <c r="E79" i="4"/>
  <c r="B79" i="4"/>
  <c r="AC78" i="4"/>
  <c r="AB78" i="4"/>
  <c r="AA78" i="4"/>
  <c r="Z78" i="4"/>
  <c r="Y78" i="4"/>
  <c r="F78" i="4"/>
  <c r="E78" i="4"/>
  <c r="B78" i="4"/>
  <c r="AC77" i="4"/>
  <c r="AB77" i="4"/>
  <c r="AA77" i="4"/>
  <c r="Z77" i="4"/>
  <c r="Y77" i="4"/>
  <c r="F77" i="4"/>
  <c r="E77" i="4"/>
  <c r="B77" i="4"/>
  <c r="AC76" i="4"/>
  <c r="AB76" i="4"/>
  <c r="AA76" i="4"/>
  <c r="Z76" i="4"/>
  <c r="Y76" i="4"/>
  <c r="F76" i="4"/>
  <c r="E76" i="4"/>
  <c r="B76" i="4"/>
  <c r="AC75" i="4"/>
  <c r="AB75" i="4"/>
  <c r="AA75" i="4"/>
  <c r="Z75" i="4"/>
  <c r="Y75" i="4"/>
  <c r="F75" i="4"/>
  <c r="E75" i="4"/>
  <c r="B75" i="4"/>
  <c r="AC74" i="4"/>
  <c r="AB74" i="4"/>
  <c r="AA74" i="4"/>
  <c r="Z74" i="4"/>
  <c r="Y74" i="4"/>
  <c r="F74" i="4"/>
  <c r="E74" i="4"/>
  <c r="B74" i="4"/>
  <c r="AC73" i="4"/>
  <c r="AB73" i="4"/>
  <c r="AA73" i="4"/>
  <c r="Z73" i="4"/>
  <c r="Y73" i="4"/>
  <c r="F73" i="4"/>
  <c r="E73" i="4"/>
  <c r="B73" i="4"/>
  <c r="AC72" i="4"/>
  <c r="AB72" i="4"/>
  <c r="AA72" i="4"/>
  <c r="Z72" i="4"/>
  <c r="Y72" i="4"/>
  <c r="F72" i="4"/>
  <c r="E72" i="4"/>
  <c r="B72" i="4"/>
  <c r="AC71" i="4"/>
  <c r="AB71" i="4"/>
  <c r="AA71" i="4"/>
  <c r="Z71" i="4"/>
  <c r="Y71" i="4"/>
  <c r="F71" i="4"/>
  <c r="E71" i="4"/>
  <c r="B71" i="4"/>
  <c r="AC70" i="4"/>
  <c r="AB70" i="4"/>
  <c r="AA70" i="4"/>
  <c r="Z70" i="4"/>
  <c r="Y70" i="4"/>
  <c r="F70" i="4"/>
  <c r="E70" i="4"/>
  <c r="B70" i="4"/>
  <c r="AC69" i="4"/>
  <c r="AB69" i="4"/>
  <c r="AA69" i="4"/>
  <c r="Z69" i="4"/>
  <c r="Y69" i="4"/>
  <c r="F69" i="4"/>
  <c r="E69" i="4"/>
  <c r="B69" i="4"/>
  <c r="AC68" i="4"/>
  <c r="AB68" i="4"/>
  <c r="AA68" i="4"/>
  <c r="Z68" i="4"/>
  <c r="Y68" i="4"/>
  <c r="F68" i="4"/>
  <c r="E68" i="4"/>
  <c r="B68" i="4"/>
  <c r="AC67" i="4"/>
  <c r="AB67" i="4"/>
  <c r="AA67" i="4"/>
  <c r="Z67" i="4"/>
  <c r="Y67" i="4"/>
  <c r="F67" i="4"/>
  <c r="E67" i="4"/>
  <c r="B67" i="4"/>
  <c r="AC66" i="4"/>
  <c r="AB66" i="4"/>
  <c r="AA66" i="4"/>
  <c r="Z66" i="4"/>
  <c r="Y66" i="4"/>
  <c r="F66" i="4"/>
  <c r="E66" i="4"/>
  <c r="B66" i="4"/>
  <c r="AC65" i="4"/>
  <c r="AB65" i="4"/>
  <c r="AA65" i="4"/>
  <c r="Z65" i="4"/>
  <c r="Y65" i="4"/>
  <c r="F65" i="4"/>
  <c r="E65" i="4"/>
  <c r="B65" i="4"/>
  <c r="AC64" i="4"/>
  <c r="AB64" i="4"/>
  <c r="AA64" i="4"/>
  <c r="Z64" i="4"/>
  <c r="Y64" i="4"/>
  <c r="F64" i="4"/>
  <c r="E64" i="4"/>
  <c r="B64" i="4"/>
  <c r="AC63" i="4"/>
  <c r="AB63" i="4"/>
  <c r="AA63" i="4"/>
  <c r="Z63" i="4"/>
  <c r="Y63" i="4"/>
  <c r="F63" i="4"/>
  <c r="E63" i="4"/>
  <c r="B63" i="4"/>
  <c r="AC62" i="4"/>
  <c r="AB62" i="4"/>
  <c r="AA62" i="4"/>
  <c r="Z62" i="4"/>
  <c r="Y62" i="4"/>
  <c r="F62" i="4"/>
  <c r="E62" i="4"/>
  <c r="B62" i="4"/>
  <c r="AC61" i="4"/>
  <c r="AB61" i="4"/>
  <c r="AA61" i="4"/>
  <c r="Z61" i="4"/>
  <c r="Y61" i="4"/>
  <c r="F61" i="4"/>
  <c r="E61" i="4"/>
  <c r="B61" i="4"/>
  <c r="AC60" i="4"/>
  <c r="AB60" i="4"/>
  <c r="AA60" i="4"/>
  <c r="Z60" i="4"/>
  <c r="Y60" i="4"/>
  <c r="F60" i="4"/>
  <c r="E60" i="4"/>
  <c r="B60" i="4"/>
  <c r="AC59" i="4"/>
  <c r="AB59" i="4"/>
  <c r="AA59" i="4"/>
  <c r="Z59" i="4"/>
  <c r="Y59" i="4"/>
  <c r="F59" i="4"/>
  <c r="E59" i="4"/>
  <c r="B59" i="4"/>
  <c r="AC58" i="4"/>
  <c r="AB58" i="4"/>
  <c r="AA58" i="4"/>
  <c r="Z58" i="4"/>
  <c r="Y58" i="4"/>
  <c r="F58" i="4"/>
  <c r="E58" i="4"/>
  <c r="B58" i="4"/>
  <c r="AC57" i="4"/>
  <c r="AB57" i="4"/>
  <c r="AA57" i="4"/>
  <c r="Z57" i="4"/>
  <c r="Y57" i="4"/>
  <c r="F57" i="4"/>
  <c r="E57" i="4"/>
  <c r="B57" i="4"/>
  <c r="AC56" i="4"/>
  <c r="AB56" i="4"/>
  <c r="AA56" i="4"/>
  <c r="Z56" i="4"/>
  <c r="Y56" i="4"/>
  <c r="F56" i="4"/>
  <c r="E56" i="4"/>
  <c r="B56" i="4"/>
  <c r="AC55" i="4"/>
  <c r="AB55" i="4"/>
  <c r="AA55" i="4"/>
  <c r="Z55" i="4"/>
  <c r="Y55" i="4"/>
  <c r="F55" i="4"/>
  <c r="E55" i="4"/>
  <c r="B55" i="4"/>
  <c r="AC54" i="4"/>
  <c r="AB54" i="4"/>
  <c r="AA54" i="4"/>
  <c r="Z54" i="4"/>
  <c r="Y54" i="4"/>
  <c r="F54" i="4"/>
  <c r="E54" i="4"/>
  <c r="B54" i="4"/>
  <c r="AC53" i="4"/>
  <c r="AB53" i="4"/>
  <c r="AA53" i="4"/>
  <c r="Z53" i="4"/>
  <c r="Y53" i="4"/>
  <c r="F53" i="4"/>
  <c r="E53" i="4"/>
  <c r="B53" i="4"/>
  <c r="AC52" i="4"/>
  <c r="AB52" i="4"/>
  <c r="AA52" i="4"/>
  <c r="Z52" i="4"/>
  <c r="Y52" i="4"/>
  <c r="F52" i="4"/>
  <c r="E52" i="4"/>
  <c r="B52" i="4"/>
  <c r="AC51" i="4"/>
  <c r="AB51" i="4"/>
  <c r="AA51" i="4"/>
  <c r="Z51" i="4"/>
  <c r="Y51" i="4"/>
  <c r="F51" i="4"/>
  <c r="E51" i="4"/>
  <c r="B51" i="4"/>
  <c r="AC50" i="4"/>
  <c r="AB50" i="4"/>
  <c r="AA50" i="4"/>
  <c r="Z50" i="4"/>
  <c r="Y50" i="4"/>
  <c r="F50" i="4"/>
  <c r="E50" i="4"/>
  <c r="B50" i="4"/>
  <c r="AC49" i="4"/>
  <c r="AB49" i="4"/>
  <c r="AA49" i="4"/>
  <c r="Z49" i="4"/>
  <c r="Y49" i="4"/>
  <c r="F49" i="4"/>
  <c r="E49" i="4"/>
  <c r="B49" i="4"/>
  <c r="AC48" i="4"/>
  <c r="AB48" i="4"/>
  <c r="AA48" i="4"/>
  <c r="Z48" i="4"/>
  <c r="Y48" i="4"/>
  <c r="F48" i="4"/>
  <c r="E48" i="4"/>
  <c r="B48" i="4"/>
  <c r="AC47" i="4"/>
  <c r="AB47" i="4"/>
  <c r="AA47" i="4"/>
  <c r="Z47" i="4"/>
  <c r="Y47" i="4"/>
  <c r="F47" i="4"/>
  <c r="E47" i="4"/>
  <c r="B47" i="4"/>
  <c r="AC46" i="4"/>
  <c r="AB46" i="4"/>
  <c r="AA46" i="4"/>
  <c r="Z46" i="4"/>
  <c r="Y46" i="4"/>
  <c r="F46" i="4"/>
  <c r="E46" i="4"/>
  <c r="B46" i="4"/>
  <c r="AC45" i="4"/>
  <c r="AB45" i="4"/>
  <c r="AA45" i="4"/>
  <c r="Z45" i="4"/>
  <c r="Y45" i="4"/>
  <c r="F45" i="4"/>
  <c r="E45" i="4"/>
  <c r="B45" i="4"/>
  <c r="AC44" i="4"/>
  <c r="AB44" i="4"/>
  <c r="AA44" i="4"/>
  <c r="Z44" i="4"/>
  <c r="Y44" i="4"/>
  <c r="F44" i="4"/>
  <c r="E44" i="4"/>
  <c r="B44" i="4"/>
  <c r="AC43" i="4"/>
  <c r="AB43" i="4"/>
  <c r="AA43" i="4"/>
  <c r="Z43" i="4"/>
  <c r="Y43" i="4"/>
  <c r="F43" i="4"/>
  <c r="E43" i="4"/>
  <c r="B43" i="4"/>
  <c r="AC42" i="4"/>
  <c r="AB42" i="4"/>
  <c r="AA42" i="4"/>
  <c r="Z42" i="4"/>
  <c r="Y42" i="4"/>
  <c r="F42" i="4"/>
  <c r="E42" i="4"/>
  <c r="B42" i="4"/>
  <c r="AC41" i="4"/>
  <c r="AB41" i="4"/>
  <c r="AA41" i="4"/>
  <c r="Z41" i="4"/>
  <c r="Y41" i="4"/>
  <c r="F41" i="4"/>
  <c r="E41" i="4"/>
  <c r="B41" i="4"/>
  <c r="AC40" i="4"/>
  <c r="AB40" i="4"/>
  <c r="AA40" i="4"/>
  <c r="Z40" i="4"/>
  <c r="Y40" i="4"/>
  <c r="F40" i="4"/>
  <c r="E40" i="4"/>
  <c r="B40" i="4"/>
  <c r="AC39" i="4"/>
  <c r="AB39" i="4"/>
  <c r="AA39" i="4"/>
  <c r="Z39" i="4"/>
  <c r="Y39" i="4"/>
  <c r="F39" i="4"/>
  <c r="E39" i="4"/>
  <c r="B39" i="4"/>
  <c r="AC38" i="4"/>
  <c r="AB38" i="4"/>
  <c r="AA38" i="4"/>
  <c r="Z38" i="4"/>
  <c r="Y38" i="4"/>
  <c r="F38" i="4"/>
  <c r="E38" i="4"/>
  <c r="B38" i="4"/>
  <c r="AC37" i="4"/>
  <c r="AB37" i="4"/>
  <c r="AA37" i="4"/>
  <c r="Z37" i="4"/>
  <c r="Y37" i="4"/>
  <c r="F37" i="4"/>
  <c r="E37" i="4"/>
  <c r="B37" i="4"/>
  <c r="AC36" i="4"/>
  <c r="AB36" i="4"/>
  <c r="AA36" i="4"/>
  <c r="Z36" i="4"/>
  <c r="Y36" i="4"/>
  <c r="F36" i="4"/>
  <c r="E36" i="4"/>
  <c r="B36" i="4"/>
  <c r="AC35" i="4"/>
  <c r="AB35" i="4"/>
  <c r="AA35" i="4"/>
  <c r="Z35" i="4"/>
  <c r="Y35" i="4"/>
  <c r="F35" i="4"/>
  <c r="E35" i="4"/>
  <c r="B35" i="4"/>
  <c r="AC34" i="4"/>
  <c r="AB34" i="4"/>
  <c r="AA34" i="4"/>
  <c r="Z34" i="4"/>
  <c r="Y34" i="4"/>
  <c r="F34" i="4"/>
  <c r="E34" i="4"/>
  <c r="B34" i="4"/>
  <c r="AC33" i="4"/>
  <c r="AB33" i="4"/>
  <c r="AA33" i="4"/>
  <c r="Z33" i="4"/>
  <c r="Y33" i="4"/>
  <c r="F33" i="4"/>
  <c r="E33" i="4"/>
  <c r="B33" i="4"/>
  <c r="AC32" i="4"/>
  <c r="AB32" i="4"/>
  <c r="AA32" i="4"/>
  <c r="Z32" i="4"/>
  <c r="Y32" i="4"/>
  <c r="F32" i="4"/>
  <c r="E32" i="4"/>
  <c r="B32" i="4"/>
  <c r="AC31" i="4"/>
  <c r="AB31" i="4"/>
  <c r="AA31" i="4"/>
  <c r="Z31" i="4"/>
  <c r="Y31" i="4"/>
  <c r="F31" i="4"/>
  <c r="E31" i="4"/>
  <c r="B31" i="4"/>
  <c r="AC30" i="4"/>
  <c r="AB30" i="4"/>
  <c r="AA30" i="4"/>
  <c r="Z30" i="4"/>
  <c r="Y30" i="4"/>
  <c r="F30" i="4"/>
  <c r="E30" i="4"/>
  <c r="B30" i="4"/>
  <c r="AC29" i="4"/>
  <c r="AB29" i="4"/>
  <c r="AA29" i="4"/>
  <c r="Z29" i="4"/>
  <c r="Y29" i="4"/>
  <c r="F29" i="4"/>
  <c r="E29" i="4"/>
  <c r="B29" i="4"/>
  <c r="AC28" i="4"/>
  <c r="AB28" i="4"/>
  <c r="AA28" i="4"/>
  <c r="Z28" i="4"/>
  <c r="Y28" i="4"/>
  <c r="F28" i="4"/>
  <c r="E28" i="4"/>
  <c r="B28" i="4"/>
  <c r="AC27" i="4"/>
  <c r="AB27" i="4"/>
  <c r="AA27" i="4"/>
  <c r="Z27" i="4"/>
  <c r="Y27" i="4"/>
  <c r="F27" i="4"/>
  <c r="E27" i="4"/>
  <c r="B27" i="4"/>
  <c r="AC26" i="4"/>
  <c r="AB26" i="4"/>
  <c r="AA26" i="4"/>
  <c r="Z26" i="4"/>
  <c r="Y26" i="4"/>
  <c r="F26" i="4"/>
  <c r="E26" i="4"/>
  <c r="B26" i="4"/>
  <c r="AC25" i="4"/>
  <c r="AB25" i="4"/>
  <c r="AA25" i="4"/>
  <c r="Z25" i="4"/>
  <c r="Y25" i="4"/>
  <c r="F25" i="4"/>
  <c r="E25" i="4"/>
  <c r="B25" i="4"/>
  <c r="AC24" i="4"/>
  <c r="AB24" i="4"/>
  <c r="AA24" i="4"/>
  <c r="Z24" i="4"/>
  <c r="Y24" i="4"/>
  <c r="F24" i="4"/>
  <c r="E24" i="4"/>
  <c r="B24" i="4"/>
  <c r="AC23" i="4"/>
  <c r="AB23" i="4"/>
  <c r="AA23" i="4"/>
  <c r="Z23" i="4"/>
  <c r="Y23" i="4"/>
  <c r="F23" i="4"/>
  <c r="E23" i="4"/>
  <c r="B23" i="4"/>
  <c r="AC22" i="4"/>
  <c r="AB22" i="4"/>
  <c r="AA22" i="4"/>
  <c r="Z22" i="4"/>
  <c r="Y22" i="4"/>
  <c r="F22" i="4"/>
  <c r="E22" i="4"/>
  <c r="B22" i="4"/>
  <c r="AC21" i="4"/>
  <c r="AB21" i="4"/>
  <c r="AA21" i="4"/>
  <c r="Z21" i="4"/>
  <c r="Y21" i="4"/>
  <c r="F21" i="4"/>
  <c r="E21" i="4"/>
  <c r="B21" i="4"/>
  <c r="AC20" i="4"/>
  <c r="AB20" i="4"/>
  <c r="AA20" i="4"/>
  <c r="Z20" i="4"/>
  <c r="Y20" i="4"/>
  <c r="F20" i="4"/>
  <c r="E20" i="4"/>
  <c r="B20" i="4"/>
  <c r="AC19" i="4"/>
  <c r="AB19" i="4"/>
  <c r="AA19" i="4"/>
  <c r="Z19" i="4"/>
  <c r="Y19" i="4"/>
  <c r="F19" i="4"/>
  <c r="E19" i="4"/>
  <c r="B19" i="4"/>
  <c r="AC18" i="4"/>
  <c r="AB18" i="4"/>
  <c r="AA18" i="4"/>
  <c r="Z18" i="4"/>
  <c r="Y18" i="4"/>
  <c r="F18" i="4"/>
  <c r="E18" i="4"/>
  <c r="B18" i="4"/>
  <c r="AC17" i="4"/>
  <c r="AB17" i="4"/>
  <c r="AA17" i="4"/>
  <c r="Z17" i="4"/>
  <c r="Y17" i="4"/>
  <c r="F17" i="4"/>
  <c r="E17" i="4"/>
  <c r="B17" i="4"/>
  <c r="AC16" i="4"/>
  <c r="AB16" i="4"/>
  <c r="AA16" i="4"/>
  <c r="Z16" i="4"/>
  <c r="Y16" i="4"/>
  <c r="F16" i="4"/>
  <c r="E16" i="4"/>
  <c r="B16" i="4"/>
  <c r="AC15" i="4"/>
  <c r="AB15" i="4"/>
  <c r="AA15" i="4"/>
  <c r="Z15" i="4"/>
  <c r="Y15" i="4"/>
  <c r="F15" i="4"/>
  <c r="E15" i="4"/>
  <c r="B15" i="4"/>
  <c r="AC14" i="4"/>
  <c r="AB14" i="4"/>
  <c r="AA14" i="4"/>
  <c r="Z14" i="4"/>
  <c r="Y14" i="4"/>
  <c r="F14" i="4"/>
  <c r="E14" i="4"/>
  <c r="B14" i="4"/>
  <c r="AC13" i="4"/>
  <c r="AB13" i="4"/>
  <c r="AA13" i="4"/>
  <c r="Z13" i="4"/>
  <c r="Y13" i="4"/>
  <c r="F13" i="4"/>
  <c r="E13" i="4"/>
  <c r="B13" i="4"/>
  <c r="AC12" i="4"/>
  <c r="AB12" i="4"/>
  <c r="AA12" i="4"/>
  <c r="Z12" i="4"/>
  <c r="Y12" i="4"/>
  <c r="F12" i="4"/>
  <c r="E12" i="4"/>
  <c r="B12" i="4"/>
  <c r="AC11" i="4"/>
  <c r="AB11" i="4"/>
  <c r="AA11" i="4"/>
  <c r="Z11" i="4"/>
  <c r="Y11" i="4"/>
  <c r="F11" i="4"/>
  <c r="E11" i="4"/>
  <c r="B11" i="4"/>
  <c r="AC10" i="4"/>
  <c r="AB10" i="4"/>
  <c r="AA10" i="4"/>
  <c r="Z10" i="4"/>
  <c r="Y10" i="4"/>
  <c r="F10" i="4"/>
  <c r="E10" i="4"/>
  <c r="B10" i="4"/>
  <c r="AC9" i="4"/>
  <c r="AB9" i="4"/>
  <c r="AA9" i="4"/>
  <c r="Z9" i="4"/>
  <c r="Y9" i="4"/>
  <c r="F9" i="4"/>
  <c r="E9" i="4"/>
  <c r="B9" i="4"/>
  <c r="AC8" i="4"/>
  <c r="AB8" i="4"/>
  <c r="AA8" i="4"/>
  <c r="Z8" i="4"/>
  <c r="Y8" i="4"/>
  <c r="F8" i="4"/>
  <c r="E8" i="4"/>
  <c r="B8" i="4"/>
  <c r="AC7" i="4"/>
  <c r="AB7" i="4"/>
  <c r="AA7" i="4"/>
  <c r="Z7" i="4"/>
  <c r="Y7" i="4"/>
  <c r="F7" i="4"/>
  <c r="E7" i="4"/>
  <c r="B7" i="4"/>
  <c r="AC6" i="4"/>
  <c r="AB6" i="4"/>
  <c r="AA6" i="4"/>
  <c r="Z6" i="4"/>
  <c r="Y6" i="4"/>
  <c r="F6" i="4"/>
  <c r="E6" i="4"/>
  <c r="B6" i="4"/>
  <c r="AC5" i="4"/>
  <c r="AB5" i="4"/>
  <c r="AA5" i="4"/>
  <c r="Z5" i="4"/>
  <c r="Y5" i="4"/>
  <c r="F5" i="4"/>
  <c r="E5" i="4"/>
  <c r="B5" i="4"/>
  <c r="AC4" i="4"/>
  <c r="AB4" i="4"/>
  <c r="AA4" i="4"/>
  <c r="Z4" i="4"/>
  <c r="Y4" i="4"/>
  <c r="F4" i="4"/>
  <c r="E4" i="4"/>
  <c r="B4" i="4"/>
  <c r="AC3" i="4"/>
  <c r="AB3" i="4"/>
  <c r="AA3" i="4"/>
  <c r="Z3" i="4"/>
  <c r="Y3" i="4"/>
  <c r="F3" i="4"/>
  <c r="E3" i="4"/>
  <c r="B3" i="4"/>
  <c r="AA290" i="4" l="1"/>
  <c r="AA291" i="4"/>
  <c r="AA292" i="4"/>
  <c r="AA294" i="4"/>
  <c r="AA289" i="4"/>
  <c r="AB292" i="4"/>
  <c r="AA293" i="4"/>
  <c r="AB289" i="4"/>
  <c r="AB293" i="4"/>
  <c r="AB290" i="4"/>
  <c r="AB291" i="4"/>
  <c r="Y289" i="4"/>
  <c r="Y290" i="4"/>
  <c r="Y291" i="4"/>
  <c r="Y292" i="4"/>
  <c r="Y293" i="4"/>
  <c r="Y294" i="4"/>
  <c r="B289" i="4"/>
  <c r="B290" i="4"/>
  <c r="B291" i="4"/>
  <c r="B292" i="4"/>
  <c r="B293" i="4"/>
  <c r="B294" i="4"/>
  <c r="Z294" i="4"/>
</calcChain>
</file>

<file path=xl/sharedStrings.xml><?xml version="1.0" encoding="utf-8"?>
<sst xmlns="http://schemas.openxmlformats.org/spreadsheetml/2006/main" count="3484" uniqueCount="1361">
  <si>
    <t>Ressources</t>
  </si>
  <si>
    <t>Famille</t>
  </si>
  <si>
    <t>Usines</t>
  </si>
  <si>
    <t>Garnissage</t>
  </si>
  <si>
    <t>info textile</t>
  </si>
  <si>
    <t>Finition</t>
  </si>
  <si>
    <t>PROGRAMME</t>
  </si>
  <si>
    <t>NE PAS TOUCHER</t>
  </si>
  <si>
    <t>concatenation</t>
  </si>
  <si>
    <t>Ressources R2D2</t>
  </si>
  <si>
    <t>Ressources COBRA</t>
  </si>
  <si>
    <t>Famille1</t>
  </si>
  <si>
    <t>Famille2</t>
  </si>
  <si>
    <t>Code Usine</t>
  </si>
  <si>
    <t>Usine</t>
  </si>
  <si>
    <t>Garnissage1</t>
  </si>
  <si>
    <t>Garnissage2</t>
  </si>
  <si>
    <t>Garnissage3</t>
  </si>
  <si>
    <t>Designation</t>
  </si>
  <si>
    <t>FRN 1</t>
  </si>
  <si>
    <t>Textile 2</t>
  </si>
  <si>
    <t>FRN 2</t>
  </si>
  <si>
    <t>Textile 3</t>
  </si>
  <si>
    <t>FRN 3</t>
  </si>
  <si>
    <t>Textile 4</t>
  </si>
  <si>
    <t>FRN 4</t>
  </si>
  <si>
    <t>Textile 5</t>
  </si>
  <si>
    <t>FRN 5</t>
  </si>
  <si>
    <t>N</t>
  </si>
  <si>
    <t>N+1</t>
  </si>
  <si>
    <t>N+2</t>
  </si>
  <si>
    <t>N+3</t>
  </si>
  <si>
    <t>1CB1B0PI3B0RFJ</t>
  </si>
  <si>
    <t>1CB1</t>
  </si>
  <si>
    <t>KOLIN</t>
  </si>
  <si>
    <t>I3</t>
  </si>
  <si>
    <t>FJ</t>
  </si>
  <si>
    <t>I3FJ</t>
  </si>
  <si>
    <t>LIBERIA G359+SURPIQURES F090 / ROUGE 1</t>
  </si>
  <si>
    <t>1CB1B0PIIB0RFO</t>
  </si>
  <si>
    <t>II</t>
  </si>
  <si>
    <t>FO</t>
  </si>
  <si>
    <t>IIFO</t>
  </si>
  <si>
    <t>C&amp;T CURITIBA G345 / NOIR 3</t>
  </si>
  <si>
    <t>1CB1B0PILB0RFK</t>
  </si>
  <si>
    <t>IL</t>
  </si>
  <si>
    <t>FK</t>
  </si>
  <si>
    <t>ILFK</t>
  </si>
  <si>
    <t>C&amp;T HARPER G343 / ROUGE 2</t>
  </si>
  <si>
    <t>1CB1B0PIMB0RFR</t>
  </si>
  <si>
    <t>IM</t>
  </si>
  <si>
    <t>FR</t>
  </si>
  <si>
    <t>IMFR</t>
  </si>
  <si>
    <t>TISSU LIBERIA G359 / GRIS 1</t>
  </si>
  <si>
    <t>1CB1B0PINB0RFX</t>
  </si>
  <si>
    <t>IN</t>
  </si>
  <si>
    <t>FX</t>
  </si>
  <si>
    <t>INFX</t>
  </si>
  <si>
    <t>Cuir Claudia L049 + Tep Carla V234</t>
  </si>
  <si>
    <t>Cuir Claudia MB L049 Mistral HZD</t>
  </si>
  <si>
    <t>TEP Carla V234 Mistral HZD</t>
  </si>
  <si>
    <t>Curitiba G282 Mistral HZD</t>
  </si>
  <si>
    <t>TREVES</t>
  </si>
  <si>
    <t>1CB6B0P23B0RFR</t>
  </si>
  <si>
    <t>1CB6</t>
  </si>
  <si>
    <t>TRNAVA</t>
  </si>
  <si>
    <t>23</t>
  </si>
  <si>
    <t>23FR</t>
  </si>
  <si>
    <t>Curitiba triton meltem G346 + Rimini G275</t>
  </si>
  <si>
    <t>Curitiba Triton G346 Meltem HZP</t>
  </si>
  <si>
    <t>Rimini G275 Mistral HZD</t>
  </si>
  <si>
    <t>ADIENT</t>
  </si>
  <si>
    <t>1CB6B0P50B0RFT</t>
  </si>
  <si>
    <t>50</t>
  </si>
  <si>
    <t>FT</t>
  </si>
  <si>
    <t>50FT</t>
  </si>
  <si>
    <t>Roger G458 + Curitiba G387</t>
  </si>
  <si>
    <t>Roger 400 G458 GREGE HDB</t>
  </si>
  <si>
    <t>Curitiba Chiné G387 Meditation HDZ</t>
  </si>
  <si>
    <t>CURITIBA MONOTON G282 LAMA FBJ</t>
  </si>
  <si>
    <t>Rimini G275 MISTRAL HZD</t>
  </si>
  <si>
    <t>1CB6B0P51B0RFX</t>
  </si>
  <si>
    <t>51</t>
  </si>
  <si>
    <t>51FX</t>
  </si>
  <si>
    <t>Curitiba G387 + Rimini G275</t>
  </si>
  <si>
    <t>Curitiba Chiné G387 Gris Graphite HVL 4MM</t>
  </si>
  <si>
    <t>Curitiba Chiné G387 Gris Graphite HVL 2MM</t>
  </si>
  <si>
    <t>RIMINI G275 Mistral HZD</t>
  </si>
  <si>
    <t>Curitiba Monoton G282 ROUGE ADEN FJW</t>
  </si>
  <si>
    <t>1CB6B0P52B0RFE</t>
  </si>
  <si>
    <t>52</t>
  </si>
  <si>
    <t>FE</t>
  </si>
  <si>
    <t>52FE</t>
  </si>
  <si>
    <t>Soren G459 + Dinamica G144</t>
  </si>
  <si>
    <t>SOREN TRESSAGE G459 MEDITATION HDZ</t>
  </si>
  <si>
    <t>AUNDE</t>
  </si>
  <si>
    <t>DINAMICA G144 Lama FBJ</t>
  </si>
  <si>
    <t>MIKO</t>
  </si>
  <si>
    <t>TEP PU SATIN BOLERO V243 Colorado FGH</t>
  </si>
  <si>
    <t>SIOEN</t>
  </si>
  <si>
    <t>1CB7B0PXSB0RFC</t>
  </si>
  <si>
    <t>1CB7</t>
  </si>
  <si>
    <t>MULHOUSE</t>
  </si>
  <si>
    <t>XS</t>
  </si>
  <si>
    <t>FC</t>
  </si>
  <si>
    <t>XSFC</t>
  </si>
  <si>
    <t>Cuir St Cyr G028 + Dinamica G144</t>
  </si>
  <si>
    <t>Cuir Saint Cyr G028 Lama FBJ</t>
  </si>
  <si>
    <t>Cuir Claudia MB L049 Lama FBJ</t>
  </si>
  <si>
    <t>TEP Carla V234 Lama FBJ</t>
  </si>
  <si>
    <t>C4 Niv 3</t>
  </si>
  <si>
    <t>1CB7B0P28B0RFX</t>
  </si>
  <si>
    <t>28</t>
  </si>
  <si>
    <t>28FX</t>
  </si>
  <si>
    <t>Rayados G115 + Gaya G143</t>
  </si>
  <si>
    <t>Rayados G115 Mistral HZD</t>
  </si>
  <si>
    <t>Gaya G143 Tramontane HZE</t>
  </si>
  <si>
    <t>Omni Reps F920 Mistral HZD</t>
  </si>
  <si>
    <t>1CB7B0P3IB0RFH</t>
  </si>
  <si>
    <t>3I</t>
  </si>
  <si>
    <t>FH</t>
  </si>
  <si>
    <t>3IFH</t>
  </si>
  <si>
    <t>Dinamica G144 + Cuir Claudia L019</t>
  </si>
  <si>
    <t>DINAMICA G144  Tramontane HZE</t>
  </si>
  <si>
    <t>Cuir Claudia L019 Mistral HZD</t>
  </si>
  <si>
    <t>CURITIBA G346 BRUN HAVANE HBP</t>
  </si>
  <si>
    <t>1CB7B0P3IB0RFX</t>
  </si>
  <si>
    <t>3IFX</t>
  </si>
  <si>
    <t>CURITIBA G346 GRIS FROID HPT</t>
  </si>
  <si>
    <t>1CB7B0P3PB0RFX</t>
  </si>
  <si>
    <t>3P</t>
  </si>
  <si>
    <t>3PFX</t>
  </si>
  <si>
    <t>Cuir Claudia L019 + Cuir Claudia Perfore L027</t>
  </si>
  <si>
    <t>ITALTHIERRY</t>
  </si>
  <si>
    <t>Cuir Claudia Perforé L027 Mistral HZD</t>
  </si>
  <si>
    <t>C4 Option Cuir</t>
  </si>
  <si>
    <t>1CB7B0P4IB0RFF</t>
  </si>
  <si>
    <t>4I</t>
  </si>
  <si>
    <t>FF</t>
  </si>
  <si>
    <t>4IFF</t>
  </si>
  <si>
    <t>Cuir Semi Aniline L035</t>
  </si>
  <si>
    <t>Cuir Semi Aniline L035 Criollo HFC</t>
  </si>
  <si>
    <t>BADER</t>
  </si>
  <si>
    <t>1CB7B0P4IB0RFH</t>
  </si>
  <si>
    <t>4IFH</t>
  </si>
  <si>
    <t>Cuir Semi Aniline L035 Brun Havane HBP</t>
  </si>
  <si>
    <t>1CB7B0P4IB0RFV</t>
  </si>
  <si>
    <t>FV</t>
  </si>
  <si>
    <t>4IFV</t>
  </si>
  <si>
    <t>CUIR CLUB INTEGRAL L101</t>
  </si>
  <si>
    <t>1CB7B0P4IB0RFX</t>
  </si>
  <si>
    <t>4IFX</t>
  </si>
  <si>
    <t>1CB7B0P4WB0RFX</t>
  </si>
  <si>
    <t>4W</t>
  </si>
  <si>
    <t>4WFX</t>
  </si>
  <si>
    <t>Ponty G141 + OmniReps F920</t>
  </si>
  <si>
    <t>Ponty G141 Mistral HZD</t>
  </si>
  <si>
    <t>1CB7B0P4ZB0RFX</t>
  </si>
  <si>
    <t>4Z</t>
  </si>
  <si>
    <t>4ZFX</t>
  </si>
  <si>
    <t>Lacina G145 + OmniReps G920</t>
  </si>
  <si>
    <t>LACINA G145  MISTRAL HZD</t>
  </si>
  <si>
    <t>1CB7B0P6VB0RFH</t>
  </si>
  <si>
    <t>6V</t>
  </si>
  <si>
    <t>6VFH</t>
  </si>
  <si>
    <t>Cuir Claudia Perfore L027 + Cuir Semi Aniline L035</t>
  </si>
  <si>
    <t>1CB7B0P6VB0RFL</t>
  </si>
  <si>
    <t>FL</t>
  </si>
  <si>
    <t>6VFL</t>
  </si>
  <si>
    <t>Cuir Claudia Perfore L027 + Cuir Club Nappa L036</t>
  </si>
  <si>
    <t>Cuir Club Nappa L036 Bleu Saphir FLW</t>
  </si>
  <si>
    <t>1CB7B0P6VB0RFY</t>
  </si>
  <si>
    <t>FY</t>
  </si>
  <si>
    <t>6VFY</t>
  </si>
  <si>
    <t>Cuir Club Nappa L036 Blanc Diamant HWE</t>
  </si>
  <si>
    <t>1CB7B0PI4B0RFX</t>
  </si>
  <si>
    <t>I4</t>
  </si>
  <si>
    <t>I4FX</t>
  </si>
  <si>
    <t>Dinamica G144 + Curitiba G346</t>
  </si>
  <si>
    <t>Curitiba Triton G346 Guérande HPT</t>
  </si>
  <si>
    <t>1CB7B0PIMB0RFX</t>
  </si>
  <si>
    <t>IMFX</t>
  </si>
  <si>
    <t>Liberia G359 + Brasilia G348</t>
  </si>
  <si>
    <t>Libéria G359 Gris Chiné HVL</t>
  </si>
  <si>
    <t>Brasilia Chiné G348 Gris Chiné HVL</t>
  </si>
  <si>
    <t>1CB7B0PXSB0RFX</t>
  </si>
  <si>
    <t>XSFX</t>
  </si>
  <si>
    <t>Cuir Saint Cyr G028 Mistral HZD</t>
  </si>
  <si>
    <t>DINAMICA G144 Tramontane HZE</t>
  </si>
  <si>
    <t>1CB8B0P07B0RFJ</t>
  </si>
  <si>
    <t>1CB8</t>
  </si>
  <si>
    <t>SOCHAUX</t>
  </si>
  <si>
    <t>07</t>
  </si>
  <si>
    <t>07FJ</t>
  </si>
  <si>
    <t>Cuir Semi Aniline L035 + Cuir Club Nappa L036</t>
  </si>
  <si>
    <t>Cuir Semi Aniline L035 Rouge Pourpre HJH</t>
  </si>
  <si>
    <t>Cuir Club Nappa L036 Rouge Pourpre HJH</t>
  </si>
  <si>
    <t>Omni Reps F920 Rouge Pourpre HJH</t>
  </si>
  <si>
    <t>1CB8B0P07B0RFE</t>
  </si>
  <si>
    <t>07FE</t>
  </si>
  <si>
    <t>Cuir Semi Aniline L035 Brun Fauve FGT</t>
  </si>
  <si>
    <t>Cuir Club Nappa L036 Brun Fauve FGT</t>
  </si>
  <si>
    <t>Omni Reps F920 Fauve FGT</t>
  </si>
  <si>
    <t>1CB8B0P07B0RFF</t>
  </si>
  <si>
    <t>07FF</t>
  </si>
  <si>
    <t>Cuir Club Nappa L036 Brun Criollo HFC</t>
  </si>
  <si>
    <t>Omni monoton serge F915 Brun Criollo HFC</t>
  </si>
  <si>
    <t>1CB8B0P3HB0RFZ</t>
  </si>
  <si>
    <t>3H</t>
  </si>
  <si>
    <t>FZ</t>
  </si>
  <si>
    <t>3HFZ</t>
  </si>
  <si>
    <t>Armurcara G147 + Sao G146</t>
  </si>
  <si>
    <t>Armucara G147 MISTRAL HZD</t>
  </si>
  <si>
    <t>SAO G146 MISTRAL HZD</t>
  </si>
  <si>
    <t>Galante G201 MISTRAL HZD</t>
  </si>
  <si>
    <t>1CB8B0P3IB0RFZ</t>
  </si>
  <si>
    <t>3IFZ</t>
  </si>
  <si>
    <t>TEP Carla V210 Mistral HZD</t>
  </si>
  <si>
    <t>1CB8B0P3JB0RFC</t>
  </si>
  <si>
    <t>3J</t>
  </si>
  <si>
    <t>3JFC</t>
  </si>
  <si>
    <t>Cuir Claudia L049 + TEP Carla 210</t>
  </si>
  <si>
    <t>Cuir Claudia MB L049 Beige Sable FBJ</t>
  </si>
  <si>
    <t>TEP Carla V210 Biege Sable FBJ</t>
  </si>
  <si>
    <t>1CB8B0P3JB0RFZ</t>
  </si>
  <si>
    <t>3JFZ</t>
  </si>
  <si>
    <t>1CB8B0P4HB0RFL</t>
  </si>
  <si>
    <t>4H</t>
  </si>
  <si>
    <t>4HFL</t>
  </si>
  <si>
    <t>CUIR CLUB NAPPA L036</t>
  </si>
  <si>
    <t>Cuir Club Nappa L036 Mistral HZD</t>
  </si>
  <si>
    <t>TEP PU V243 Mistral HZD</t>
  </si>
  <si>
    <t>1CB8B0P4HB0RFV</t>
  </si>
  <si>
    <t>4HFV</t>
  </si>
  <si>
    <t>Cuir Club Nappa L036 Mistral Metalisé HZZ</t>
  </si>
  <si>
    <t>1CB8B0P4HB0RFW</t>
  </si>
  <si>
    <t>FW</t>
  </si>
  <si>
    <t>4HFW</t>
  </si>
  <si>
    <t>1CB8B0PI4B0RFZ</t>
  </si>
  <si>
    <t>I4FZ</t>
  </si>
  <si>
    <t>1CB9B0P9VB0RFZ</t>
  </si>
  <si>
    <t>1CB9</t>
  </si>
  <si>
    <t>VIGO/MANGUALDE</t>
  </si>
  <si>
    <t>9V</t>
  </si>
  <si>
    <t>9VFZ</t>
  </si>
  <si>
    <t>GAZYBAN G257+SPRINT F774</t>
  </si>
  <si>
    <t>Gazy G255 Gris bizantin FTE</t>
  </si>
  <si>
    <t>MARTUR</t>
  </si>
  <si>
    <t>SPRINT F774 Bise HZM</t>
  </si>
  <si>
    <t>1CB9B0P9XB0RFC</t>
  </si>
  <si>
    <t>9X</t>
  </si>
  <si>
    <t>9XFC</t>
  </si>
  <si>
    <t>CT QUAD CONF. G256+SPRINT F774</t>
  </si>
  <si>
    <t xml:space="preserve">SPRINT F774 Noir FXT Beige Matin HBR   </t>
  </si>
  <si>
    <t>Omni Crêpe F942 Gris Délice FTT Brun Chic HGB</t>
  </si>
  <si>
    <t>BENECKE KALIKO</t>
  </si>
  <si>
    <t>1CB9B0P9XB0RFX</t>
  </si>
  <si>
    <t>9XFX</t>
  </si>
  <si>
    <t>SPRINT F774 Noir FXT Beige Matin HBR</t>
  </si>
  <si>
    <t>TEP IOTA V204 Gris Délice FTT Brun Chic HGB</t>
  </si>
  <si>
    <t>1CB9B0P69B0RFE</t>
  </si>
  <si>
    <t>69</t>
  </si>
  <si>
    <t>69FE</t>
  </si>
  <si>
    <t>GAZY G255  + OMNI F942</t>
  </si>
  <si>
    <t>Omni Crêpe F942 Orange</t>
  </si>
  <si>
    <t>1CB9B0PIMB0RFY</t>
  </si>
  <si>
    <t>IMFY</t>
  </si>
  <si>
    <t>Liberia G359 Gris chiné HVL</t>
  </si>
  <si>
    <t>Brasilia Chiné G348 Gris chiné HVL</t>
  </si>
  <si>
    <t>TEP IOTA V204 Mistral HZD</t>
  </si>
  <si>
    <t>VP Niv 3-XTR</t>
  </si>
  <si>
    <t>1CB9B0PO1B0RFP</t>
  </si>
  <si>
    <t>O1</t>
  </si>
  <si>
    <t>FP</t>
  </si>
  <si>
    <t>O1FP</t>
  </si>
  <si>
    <t>Curitiba G346 + OmniReps F920</t>
  </si>
  <si>
    <t>Curitiba Triton G346 Bleu de Prusse FNC</t>
  </si>
  <si>
    <t xml:space="preserve">Omni Reps F920 Recoloré </t>
  </si>
  <si>
    <t>TEP IOTA V204 Gris Délice FTT</t>
  </si>
  <si>
    <t>VP Niv 2</t>
  </si>
  <si>
    <t>1CB9B0PO1B0RFT</t>
  </si>
  <si>
    <t>O1FT</t>
  </si>
  <si>
    <t>TEP IOTA V204 Bise HZM</t>
  </si>
  <si>
    <t>VU TT + VP Niv 0-1</t>
  </si>
  <si>
    <t>1CE3B0P23B0RFL</t>
  </si>
  <si>
    <t>1CE3</t>
  </si>
  <si>
    <t>MADRID</t>
  </si>
  <si>
    <t>23FL</t>
  </si>
  <si>
    <t>Curitiba G346 + TEP Alba V225</t>
  </si>
  <si>
    <t>Curitiba Triton G346 Grey Summertime FSQ</t>
  </si>
  <si>
    <t>TEP Alba V225 Mistral HZD</t>
  </si>
  <si>
    <t>TEP Absorbe V208 Mistral HZD</t>
  </si>
  <si>
    <t>Option AMBIANCE STONE GREY Blue</t>
  </si>
  <si>
    <t>1CE3B0P23B0RFK</t>
  </si>
  <si>
    <t>23FK</t>
  </si>
  <si>
    <t>Curitiba Triton G346 Mica Rouge FJP</t>
  </si>
  <si>
    <t>Option AMBIANCE STONE GREY Red</t>
  </si>
  <si>
    <t>1CE3B0P23B0RFM</t>
  </si>
  <si>
    <t>FM</t>
  </si>
  <si>
    <t>23FM</t>
  </si>
  <si>
    <t>Curitiba Triton G346 Emeraude HRK</t>
  </si>
  <si>
    <t>Option AMBIANCE STONE GREY</t>
  </si>
  <si>
    <t>1CE3B0P23B0RFR</t>
  </si>
  <si>
    <t>Serie toutes finition</t>
  </si>
  <si>
    <t>1CE3B0P24B0RFE</t>
  </si>
  <si>
    <t>24</t>
  </si>
  <si>
    <t>24FE</t>
  </si>
  <si>
    <t>Eve G326 + TEP Alba V225</t>
  </si>
  <si>
    <t>Eve G326 Habana HBP</t>
  </si>
  <si>
    <t>TEP Alba V225 Habana HBP</t>
  </si>
  <si>
    <t>Option PACK HABANA INSIDE Tissu/Velours</t>
  </si>
  <si>
    <t>1CE3B0P25B0RFE</t>
  </si>
  <si>
    <t>25</t>
  </si>
  <si>
    <t>25FE</t>
  </si>
  <si>
    <t>Cuir Claudia L049 + TEP Alba V225</t>
  </si>
  <si>
    <t>Cuir Claudia MB L049 Habana HBP</t>
  </si>
  <si>
    <t>Option PACK HABANA INSIDE Tissu/Cuir</t>
  </si>
  <si>
    <t>1CE3B0P25B0RFJ</t>
  </si>
  <si>
    <t>25FJ</t>
  </si>
  <si>
    <t>Cuir Claudia L049 + Rimini G275</t>
  </si>
  <si>
    <t>Option PACK PURPLE INSIDE Tissu/Cuir</t>
  </si>
  <si>
    <t>1CE3B0P25B0RFR</t>
  </si>
  <si>
    <t>25FR</t>
  </si>
  <si>
    <t>Option AMBIANCE STONE GREY Tissu/Cuir</t>
  </si>
  <si>
    <t>1CE3B0P26B0RFJ</t>
  </si>
  <si>
    <t>26</t>
  </si>
  <si>
    <t>26FJ</t>
  </si>
  <si>
    <t>Terpa G328 + Terpa G341</t>
  </si>
  <si>
    <t>Terpa G328  Delice Chiné FYA</t>
  </si>
  <si>
    <t>Terpa G341 Délice Chiné FYA</t>
  </si>
  <si>
    <t>Duofor G327 Ultra Violet HJZ</t>
  </si>
  <si>
    <t>Option PACK PURPLE INSIDE Tissu</t>
  </si>
  <si>
    <t>1CH5B0P8PB0RFV</t>
  </si>
  <si>
    <t>1CH5</t>
  </si>
  <si>
    <t>VIGO</t>
  </si>
  <si>
    <t>8P</t>
  </si>
  <si>
    <t>8PFV</t>
  </si>
  <si>
    <t>Cuir Claudia mat brillant L100 perforé</t>
  </si>
  <si>
    <t>Cuir Claudia MB Perforé L100 Mistral HZD</t>
  </si>
  <si>
    <t>TEP Carla MB V234 Mistral HZD</t>
  </si>
  <si>
    <t>GRIFFINE</t>
  </si>
  <si>
    <t>1CH5B0P8PB0RFX</t>
  </si>
  <si>
    <t>8PFX</t>
  </si>
  <si>
    <t>1CH5B0P8QB0RFD</t>
  </si>
  <si>
    <t>8Q</t>
  </si>
  <si>
    <t>FD</t>
  </si>
  <si>
    <t>8QFD</t>
  </si>
  <si>
    <t>Cuir Club Nappa L036</t>
  </si>
  <si>
    <t xml:space="preserve">Cuir Club Nappa L036 Variance </t>
  </si>
  <si>
    <t>1CH5B0PIXB0RFR</t>
  </si>
  <si>
    <t>IX</t>
  </si>
  <si>
    <t>IXFR</t>
  </si>
  <si>
    <t>Yatago G380 + Brumeo G278</t>
  </si>
  <si>
    <t>Yatago G380</t>
  </si>
  <si>
    <t xml:space="preserve">Brumeo G278 </t>
  </si>
  <si>
    <t>Milazzo G277 Mistral HZD</t>
  </si>
  <si>
    <t>1CH5B0PIXB0RFT</t>
  </si>
  <si>
    <t>IXFT</t>
  </si>
  <si>
    <t>1CH5B0P1HB0RFR</t>
  </si>
  <si>
    <t>1H</t>
  </si>
  <si>
    <t>1HFR</t>
  </si>
  <si>
    <t>Mithyfinn G285 + Cuir Claudia L049</t>
  </si>
  <si>
    <t>Mithyfinn G285 Mistral HZD</t>
  </si>
  <si>
    <t>Cuir Claudia L049 Delice FYA</t>
  </si>
  <si>
    <t>1CH5B0P23B0RFT</t>
  </si>
  <si>
    <t>23FT</t>
  </si>
  <si>
    <t>Curitiba G346 + Milazzo G277</t>
  </si>
  <si>
    <t>1CH5B0P26B0RFY</t>
  </si>
  <si>
    <t>26FY</t>
  </si>
  <si>
    <t>Andreas G460 + Milazzo G277</t>
  </si>
  <si>
    <t>Andreas G460 Bleu de Prusse FNC</t>
  </si>
  <si>
    <t>Milazzo G277 Bleu de Prusse FNC</t>
  </si>
  <si>
    <t>1CH5B0P8LB0RFT</t>
  </si>
  <si>
    <t>8L</t>
  </si>
  <si>
    <t>8LFT</t>
  </si>
  <si>
    <t>Milazzo G277 + Calodras G292</t>
  </si>
  <si>
    <t>Calodras G292 Nixon HYC</t>
  </si>
  <si>
    <t>1CH5B0P8PB0RFC</t>
  </si>
  <si>
    <t>8PFC</t>
  </si>
  <si>
    <t>1CH5B0P8PB0RFR</t>
  </si>
  <si>
    <t>8PFR</t>
  </si>
  <si>
    <t>1CH5B0P8PB0RFY</t>
  </si>
  <si>
    <t>8PFY</t>
  </si>
  <si>
    <t>1CH5B0P8QB0RFC</t>
  </si>
  <si>
    <t>8QFC</t>
  </si>
  <si>
    <t>Cuir Club Nappa L036 Meditation HDZ</t>
  </si>
  <si>
    <t>1CH5B0PIXB0RFC</t>
  </si>
  <si>
    <t>IXFC</t>
  </si>
  <si>
    <t>Yatago G380 Delice Chiné HBU</t>
  </si>
  <si>
    <t>Brumeo G278 Delice FYA</t>
  </si>
  <si>
    <t>1CK0B0P42B0RFR</t>
  </si>
  <si>
    <t>1CK0</t>
  </si>
  <si>
    <t>SEVELNORD</t>
  </si>
  <si>
    <t>42</t>
  </si>
  <si>
    <t>42FR</t>
  </si>
  <si>
    <t>Curitiba G282 + Brasilia G280</t>
  </si>
  <si>
    <t>Curitiba monoton G282 Bise HZM</t>
  </si>
  <si>
    <t>Brasilia Monoton G280 Mistral HZD</t>
  </si>
  <si>
    <t>1CK0B0P43B0RFT</t>
  </si>
  <si>
    <t>43</t>
  </si>
  <si>
    <t>43FT</t>
  </si>
  <si>
    <t>Curitiba G346 + Brasilia G280</t>
  </si>
  <si>
    <t>1CK0B0P45B0RFY</t>
  </si>
  <si>
    <t>45</t>
  </si>
  <si>
    <t>45FY</t>
  </si>
  <si>
    <t>Yumi G390 + Brasilia G280</t>
  </si>
  <si>
    <t>YUMI G390 NIXON HYC</t>
  </si>
  <si>
    <t>BRASILIA CHINE G348 HVL</t>
  </si>
  <si>
    <t>1CK0B0P46B0RFX</t>
  </si>
  <si>
    <t>46</t>
  </si>
  <si>
    <t>46FX</t>
  </si>
  <si>
    <t>TEP Carla V234 + Brasilia G280</t>
  </si>
  <si>
    <t>1CK0B0PCYB0RFX</t>
  </si>
  <si>
    <t>CY</t>
  </si>
  <si>
    <t>CYFX</t>
  </si>
  <si>
    <t>Cuir Claudia Perfore L063 + Cuir Claudia L049</t>
  </si>
  <si>
    <t>Cuir Claudia Perforé L063 Mistral HZD</t>
  </si>
  <si>
    <t>BRASILIA G280 MISTRAL HZD</t>
  </si>
  <si>
    <t>1CK9B0POEB0RFQ</t>
  </si>
  <si>
    <t>1CK9</t>
  </si>
  <si>
    <t>OE</t>
  </si>
  <si>
    <t>FQ</t>
  </si>
  <si>
    <t>OEFQ</t>
  </si>
  <si>
    <t>Curitiba G345 + Brasilia G285</t>
  </si>
  <si>
    <t>Curitiba G345 Laurier HQRF</t>
  </si>
  <si>
    <t>Brasilia G285 Mistral HZD</t>
  </si>
  <si>
    <t>Ambiance AC Univers Serie Niveau 2 3 4</t>
  </si>
  <si>
    <t>1CK9B0POFB0RFT</t>
  </si>
  <si>
    <t>OF</t>
  </si>
  <si>
    <t>OFFT</t>
  </si>
  <si>
    <t>Brasilia Nacil G485 + Brasilia Gris Eifel G348 + Brasilia G275</t>
  </si>
  <si>
    <t>Brasilia Nacil G485 Eifel FEK</t>
  </si>
  <si>
    <t>Brasilia Gris Eifel G348 Eifel FEK</t>
  </si>
  <si>
    <t>Brasilia G275 Mistral HZD</t>
  </si>
  <si>
    <t>Curitiba G346 Bleu Portorico FQJ</t>
  </si>
  <si>
    <t>option Niveau 2 3 4</t>
  </si>
  <si>
    <t>1CK9B0POGB0RFR</t>
  </si>
  <si>
    <t>OG</t>
  </si>
  <si>
    <t>OGFR</t>
  </si>
  <si>
    <t>Réverso G481 + Fortuna Biton G482 + Brasilia G275 + Curitiba G282</t>
  </si>
  <si>
    <t>Réverso G481 Thym HQS</t>
  </si>
  <si>
    <t>Fortuna Biton G482 Ariès HBK</t>
  </si>
  <si>
    <t>Curitiba G282 Rouge Orangé HHS</t>
  </si>
  <si>
    <t>option 3 4 Option XTR</t>
  </si>
  <si>
    <t>1CKRB0P9GB0RFY</t>
  </si>
  <si>
    <t>1CKR</t>
  </si>
  <si>
    <t>9G</t>
  </si>
  <si>
    <t>9GFY</t>
  </si>
  <si>
    <t>CHILICO G126 + OMNI F915 / GRIS 3</t>
  </si>
  <si>
    <t>1CKRB0PCYB0RFX</t>
  </si>
  <si>
    <t>CUIR GRAIN CLAUDIA L019 / NOIR</t>
  </si>
  <si>
    <t>1CM3B0P04B0RFX</t>
  </si>
  <si>
    <t>1CM3</t>
  </si>
  <si>
    <t>04</t>
  </si>
  <si>
    <t>04FX</t>
  </si>
  <si>
    <t>Spy G338 + Cuir Claudia L019</t>
  </si>
  <si>
    <t>SPY G338 Mistral HZD</t>
  </si>
  <si>
    <t>1CM3B0P27B0RFX</t>
  </si>
  <si>
    <t>27</t>
  </si>
  <si>
    <t>27FX</t>
  </si>
  <si>
    <t>C&amp;T BIRDY G268+ UNI SERGE</t>
  </si>
  <si>
    <t>1CM3B0P27B0RFZ</t>
  </si>
  <si>
    <t>27FZ</t>
  </si>
  <si>
    <t xml:space="preserve">Uni Sergé Sergor G265 Mistral HZD ou FBJ </t>
  </si>
  <si>
    <t>1CM3B0P8GB0RFX</t>
  </si>
  <si>
    <t>8G</t>
  </si>
  <si>
    <t>8GFX</t>
  </si>
  <si>
    <t>Cubisa G264 + Uni Serge G265</t>
  </si>
  <si>
    <t>Cubisa G264 Mistral HZD</t>
  </si>
  <si>
    <t>Uni Sergé Sergor G265 Mistral HZD</t>
  </si>
  <si>
    <t>Access</t>
  </si>
  <si>
    <t>1CM3B0P8JB0RFX</t>
  </si>
  <si>
    <t>8J</t>
  </si>
  <si>
    <t>8JFX</t>
  </si>
  <si>
    <t>C&amp;T WAXE G269+UNI SERGE</t>
  </si>
  <si>
    <t>Uni Sergé Sergor G265 Mistral HZD ou FBJ</t>
  </si>
  <si>
    <t>1CM3B0P8JB0RFZ</t>
  </si>
  <si>
    <t>8JFZ</t>
  </si>
  <si>
    <t>1CR7B0P14B0RFX</t>
  </si>
  <si>
    <t>1CR7</t>
  </si>
  <si>
    <t>KALUGA</t>
  </si>
  <si>
    <t>14FX</t>
  </si>
  <si>
    <t>CT OMNI NATTE F945+SAO G146 / NOIR</t>
  </si>
  <si>
    <t>1CR7B0P15B0RFX</t>
  </si>
  <si>
    <t>15FX</t>
  </si>
  <si>
    <t>CT OMNI NATTE F945+LAMINA G145 / NOIR</t>
  </si>
  <si>
    <t>1CR7B0P38B0RFX</t>
  </si>
  <si>
    <t>38FX</t>
  </si>
  <si>
    <t>C&amp;T STRADA G129+CLAUDIA L019 / NOIR</t>
  </si>
  <si>
    <t>1CW8B0P4YB0RFT</t>
  </si>
  <si>
    <t>1CW8</t>
  </si>
  <si>
    <t>SARAGOSSE</t>
  </si>
  <si>
    <t>4Y</t>
  </si>
  <si>
    <t>4YFT</t>
  </si>
  <si>
    <t>CURITIBA G346/G282+RIMINI G275 / GRIS 2</t>
  </si>
  <si>
    <t>Curitiba G282 Lama FBJ</t>
  </si>
  <si>
    <t>1CW8B0P5AB0RFC</t>
  </si>
  <si>
    <t>5A</t>
  </si>
  <si>
    <t>5AFC</t>
  </si>
  <si>
    <t>CURITIBA G346/G282+VYBORG Gxxx / BEIGE 1</t>
  </si>
  <si>
    <t>Curitiba Chine G387 Meditation HDZ</t>
  </si>
  <si>
    <t>Curitiba G282 Rouge FJP</t>
  </si>
  <si>
    <t>1CW8B0P5CB0RFY</t>
  </si>
  <si>
    <t>5C</t>
  </si>
  <si>
    <t>5CFY</t>
  </si>
  <si>
    <t>MAI TERPA G341/G328+CARLA V234 / GRIS 3</t>
  </si>
  <si>
    <t>Rayure Terpa G341 Gris Delice FYA (Kit)</t>
  </si>
  <si>
    <t>Cercle Terpa G328 Gris Delice FYA</t>
  </si>
  <si>
    <t>1CW8B0P5DB0RFF</t>
  </si>
  <si>
    <t>5D</t>
  </si>
  <si>
    <t>5DFF</t>
  </si>
  <si>
    <t>CLAUDL049+RIMI G275+DINAM G144 / BRUN 2</t>
  </si>
  <si>
    <t>Odeon G391 Nixon grey HYC</t>
  </si>
  <si>
    <t>Cuir Claudia L019 Colorado FGH</t>
  </si>
  <si>
    <t>TEP CarlaV234 Mistral HZD</t>
  </si>
  <si>
    <t>Dinamica G144 Delice Grey FTT</t>
  </si>
  <si>
    <t>1CW8B0P5DB0RFY</t>
  </si>
  <si>
    <t>5DFY</t>
  </si>
  <si>
    <t>CLAUDL049+RIMI G275+DINAM G144 / GRIS 3</t>
  </si>
  <si>
    <t>1CWAB0P0YB0RFN</t>
  </si>
  <si>
    <t>1CWA</t>
  </si>
  <si>
    <t>0Y</t>
  </si>
  <si>
    <t>FN</t>
  </si>
  <si>
    <t>0YFN</t>
  </si>
  <si>
    <t>Curitiba Triton G346 Celadon HRX</t>
  </si>
  <si>
    <t>1CWAB0P2OB0RFX</t>
  </si>
  <si>
    <t>2O</t>
  </si>
  <si>
    <t>2OFX</t>
  </si>
  <si>
    <t>Tresse Reps F833 + Cuir Claudia L019</t>
  </si>
  <si>
    <t>Tresse Reps F833 Mistral HZD</t>
  </si>
  <si>
    <t>1CWAB0P3PB0RFX</t>
  </si>
  <si>
    <t>1CWAB0PIMB0RFY</t>
  </si>
  <si>
    <t>1CX7B0P10B0RFX</t>
  </si>
  <si>
    <t>1CX7</t>
  </si>
  <si>
    <t>RENNES</t>
  </si>
  <si>
    <t>10</t>
  </si>
  <si>
    <t>10FX</t>
  </si>
  <si>
    <t>Fyber G111 + Omni Serge F911</t>
  </si>
  <si>
    <t>Fyber G111 Mistral HZD</t>
  </si>
  <si>
    <t>Omni Serge F911 Mistral HZD</t>
  </si>
  <si>
    <t>1CX7B0PQRB0RFX</t>
  </si>
  <si>
    <t>QR</t>
  </si>
  <si>
    <t>QRFX</t>
  </si>
  <si>
    <t>Cuir Claudia L019 + TEP Carla V210</t>
  </si>
  <si>
    <t>1CX7B0PQSB0RFE</t>
  </si>
  <si>
    <t>QS</t>
  </si>
  <si>
    <t>QSFE</t>
  </si>
  <si>
    <t>Cuir Semi Aniline L035 + Cuir Semi Aniline Perfore L039</t>
  </si>
  <si>
    <t>Cuir Semi Anniline Perforé L039 Criollo HFC</t>
  </si>
  <si>
    <t>Cuir Semi Anniline L035 Lama FBJ</t>
  </si>
  <si>
    <t>Omni Serge F915 Criollo HFC</t>
  </si>
  <si>
    <t>1CX7B0PRSB0RFC</t>
  </si>
  <si>
    <t>RS</t>
  </si>
  <si>
    <t>RSFC</t>
  </si>
  <si>
    <t>Tres F771 + Cuir Claudia L019</t>
  </si>
  <si>
    <t>Tres Andorre F771 Matinal HZW</t>
  </si>
  <si>
    <t>Cuir Claudia L019 Matinal HZW</t>
  </si>
  <si>
    <t>TEP Carla V210 Matinal HZW</t>
  </si>
  <si>
    <t>Omni Serge F915 Matinal HZW</t>
  </si>
  <si>
    <t>1CX7B0PRSB0RFX</t>
  </si>
  <si>
    <t>RSFX</t>
  </si>
  <si>
    <t>Tres Andorre F771 Mistral HZD</t>
  </si>
  <si>
    <t>Omni Serge F915 Mistral HZD</t>
  </si>
  <si>
    <t>1CX7B0PXSB0RFX</t>
  </si>
  <si>
    <t>Cuir St Cyr G028 + Cuir Claudia L019</t>
  </si>
  <si>
    <t>Cuir L033 Mistral HZD</t>
  </si>
  <si>
    <t>1CX7B0PXTB0RFC</t>
  </si>
  <si>
    <t>XT</t>
  </si>
  <si>
    <t>XTFC</t>
  </si>
  <si>
    <t>1CXAB0P0YB0RFN</t>
  </si>
  <si>
    <t>1CXA</t>
  </si>
  <si>
    <t>POISSY</t>
  </si>
  <si>
    <t>1CXAB0P3LB0RFT</t>
  </si>
  <si>
    <t>3L</t>
  </si>
  <si>
    <t>3LFT</t>
  </si>
  <si>
    <t>Omni Crepe F942</t>
  </si>
  <si>
    <t>Omni Crêpe F942 Mistral HZD</t>
  </si>
  <si>
    <t>Omni Crêpe F942 Bise HZM</t>
  </si>
  <si>
    <t>TEP Sable V072 Mistral HZD</t>
  </si>
  <si>
    <t>1CXAB0P3PB0RFR</t>
  </si>
  <si>
    <t>3PFR</t>
  </si>
  <si>
    <t>Cuir Claudia L019 + Cuir Claudia L027</t>
  </si>
  <si>
    <t>1CXAB0PIMB0RFY</t>
  </si>
  <si>
    <t>1CYAB0P3SB0RFF</t>
  </si>
  <si>
    <t>1CYA</t>
  </si>
  <si>
    <t>3S</t>
  </si>
  <si>
    <t>3SFF</t>
  </si>
  <si>
    <t>Akinen G116 + Omni Crepe F942</t>
  </si>
  <si>
    <r>
      <t>Akinen G116 Br</t>
    </r>
    <r>
      <rPr>
        <sz val="11"/>
        <rFont val="Calibri"/>
        <family val="2"/>
        <scheme val="minor"/>
      </rPr>
      <t>un Chic HGB</t>
    </r>
  </si>
  <si>
    <r>
      <t>Omni Crêpe F942 Brun Chic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HGB</t>
    </r>
  </si>
  <si>
    <t>1CYAB0P3QB0RFZ</t>
  </si>
  <si>
    <t>3Q</t>
  </si>
  <si>
    <t>3QFZ</t>
  </si>
  <si>
    <t>Sturm G114 + Omni Natte F945</t>
  </si>
  <si>
    <t>Sturm G114 Mistral HZD</t>
  </si>
  <si>
    <t>Omni Natté F945 Mistral HZD</t>
  </si>
  <si>
    <t>Omni Crêpe F942 Zéphyr HZQ</t>
  </si>
  <si>
    <t>Serie Chic</t>
  </si>
  <si>
    <t>1CYAB0P3RB0RFW</t>
  </si>
  <si>
    <t>3R</t>
  </si>
  <si>
    <t>3RFW</t>
  </si>
  <si>
    <t>Rayados G115 + Omni Natte F945</t>
  </si>
  <si>
    <t>Option Chic / Serie BeChic SoChic</t>
  </si>
  <si>
    <t>1CYAB0P3SB0RFT</t>
  </si>
  <si>
    <t>3SFT</t>
  </si>
  <si>
    <t>Akinen G116 Mistral HZD</t>
  </si>
  <si>
    <t>Option Pack Dynamique</t>
  </si>
  <si>
    <t>1CYAB0P3SB0RFU</t>
  </si>
  <si>
    <t>FU</t>
  </si>
  <si>
    <t>3SFU</t>
  </si>
  <si>
    <t>Akinen G116 Emeraude Miramar FSM</t>
  </si>
  <si>
    <t>Alcantara F227 Noir FXX</t>
  </si>
  <si>
    <t>Omni Crêpe F942 Emeraude FSM</t>
  </si>
  <si>
    <t>1CYAB0P3UB0RFC</t>
  </si>
  <si>
    <t>3U</t>
  </si>
  <si>
    <t>3UFC</t>
  </si>
  <si>
    <t>ZENDA</t>
  </si>
  <si>
    <t>Cuir Claudia L019 Lama FBJ</t>
  </si>
  <si>
    <t>Cuir Claudia perforé L027 Lama FBJ</t>
  </si>
  <si>
    <t>Zenda</t>
  </si>
  <si>
    <t>Option Pack Cuir Graine</t>
  </si>
  <si>
    <t>1CYAB0P3UB0RFN</t>
  </si>
  <si>
    <t>3UFN</t>
  </si>
  <si>
    <t>Cuir Claudia L019 Bleu HSH</t>
  </si>
  <si>
    <t>Cuir Claudia Perforé L027 Bleu HSH</t>
  </si>
  <si>
    <t>TEP Carla V210 Bleu HSH</t>
  </si>
  <si>
    <t>1CYAB0P3UB0RFT</t>
  </si>
  <si>
    <t>3UFT</t>
  </si>
  <si>
    <t>1CYAB0P4VB0RFT</t>
  </si>
  <si>
    <t>4V</t>
  </si>
  <si>
    <t>4VFT</t>
  </si>
  <si>
    <t>Dinamica G144 + OmniCrepe F942</t>
  </si>
  <si>
    <t>DINAMICA G144 Noir FXX</t>
  </si>
  <si>
    <t>Serie SportChic / option Pack Dynamique</t>
  </si>
  <si>
    <t>1CYAB0P6ZB0RFQ</t>
  </si>
  <si>
    <t>6Z</t>
  </si>
  <si>
    <t>6ZFQ</t>
  </si>
  <si>
    <t>Capcove G113 + Dinamica G144</t>
  </si>
  <si>
    <t>Tresse Capcove G113 Gris Delice FTT</t>
  </si>
  <si>
    <t>DINAMICA G144 Gris Délice FTT</t>
  </si>
  <si>
    <t>Omni Crêpe F942 Gris Delice FTT</t>
  </si>
  <si>
    <t>Option Chic BeChic SoChic</t>
  </si>
  <si>
    <t>1CYAB0P86B0RFO</t>
  </si>
  <si>
    <t>86</t>
  </si>
  <si>
    <t>86FO</t>
  </si>
  <si>
    <t>Alcantara F227 + TEP Carla V210</t>
  </si>
  <si>
    <t>Tep Carla V210 Mistral HZD</t>
  </si>
  <si>
    <t>Trami F877 Gris Artois HYG</t>
  </si>
  <si>
    <t>Serie Performance</t>
  </si>
  <si>
    <t>1CYAB0P8DB0RFD</t>
  </si>
  <si>
    <t>8D</t>
  </si>
  <si>
    <t>8DFD</t>
  </si>
  <si>
    <t>Cuir Club Nappa L036 + Cuir Nappa L101</t>
  </si>
  <si>
    <t>SETON</t>
  </si>
  <si>
    <t>Cuir Club Nappa L036 Alpine Weiss HWE</t>
  </si>
  <si>
    <t>Cuir Nappa L101 Mistral HZD</t>
  </si>
  <si>
    <t>Cuir Nappa L101 Alpine Weiss HWE</t>
  </si>
  <si>
    <t>Option Pack Cuir</t>
  </si>
  <si>
    <t>1CYAB0P8DB0RFG</t>
  </si>
  <si>
    <t>FG</t>
  </si>
  <si>
    <t>8DFG</t>
  </si>
  <si>
    <t>Cuir Club Nappa L036 Trinitario Mustang HFS</t>
  </si>
  <si>
    <t>Cuir Nappa L101 Trinitario HFS</t>
  </si>
  <si>
    <t>Serie UltraPrestige / Option Pack Cuir</t>
  </si>
  <si>
    <t>1CYAB0PI6B0RFT</t>
  </si>
  <si>
    <t>I6</t>
  </si>
  <si>
    <t>I6FT</t>
  </si>
  <si>
    <t>Serie Performance Line</t>
  </si>
  <si>
    <t>1GK9B0POIB0RFF</t>
  </si>
  <si>
    <t>1GK9</t>
  </si>
  <si>
    <t>OI</t>
  </si>
  <si>
    <t>OIFF</t>
  </si>
  <si>
    <t>Ridge G905 + Brasilia G280</t>
  </si>
  <si>
    <t>Ridge G905 Palimbro HED</t>
  </si>
  <si>
    <t>Brasilia G280 Mistral HZD</t>
  </si>
  <si>
    <t>Niveau 2 Cross Country</t>
  </si>
  <si>
    <t>1GK9B0POJB0RFZ</t>
  </si>
  <si>
    <t>OJ</t>
  </si>
  <si>
    <t>OJFZ</t>
  </si>
  <si>
    <t>Stripe G904 + Brasilia G280</t>
  </si>
  <si>
    <t>Stripe G904 Angora HYD</t>
  </si>
  <si>
    <t>Niveau 3 Enjoy</t>
  </si>
  <si>
    <t>1GUOB0P79B0RFX</t>
  </si>
  <si>
    <t>1GUO</t>
  </si>
  <si>
    <t>79FX</t>
  </si>
  <si>
    <t>BERSON/ ESSENTIA ENJOY/ P1UO / NOIR</t>
  </si>
  <si>
    <t xml:space="preserve">Bersonville Marvel Black </t>
  </si>
  <si>
    <t>Modeme G279 Marvel Black</t>
  </si>
  <si>
    <t>1GUOB0P81B0RFX</t>
  </si>
  <si>
    <t>81FX</t>
  </si>
  <si>
    <t>HARLEKIN CURITIBA/ COSMO/ P1UO / NOIR</t>
  </si>
  <si>
    <t>Curitiba Marvel Black</t>
  </si>
  <si>
    <t>Modeme Biton  Marvel Black</t>
  </si>
  <si>
    <t>1GUOB0P81B0RFZ</t>
  </si>
  <si>
    <t>81FZ</t>
  </si>
  <si>
    <t>HARLEKIN CURITIBA/ COSMO/ P1UO / GRIS 4</t>
  </si>
  <si>
    <t>Curitiba Medium Atmosphere</t>
  </si>
  <si>
    <t xml:space="preserve">Modeme Biton Chine Medium Atmosphere </t>
  </si>
  <si>
    <t>1GUOB0P82B0RFX</t>
  </si>
  <si>
    <t>82FX</t>
  </si>
  <si>
    <t>LEATHER  P1UO / NOIR</t>
  </si>
  <si>
    <t>Cuir Sienna F14R Marvel Black FXT</t>
  </si>
  <si>
    <t>TEP PVC Nemo Marvel Black</t>
  </si>
  <si>
    <t>1MK0B0P0UB0RFY</t>
  </si>
  <si>
    <t>1MK0</t>
  </si>
  <si>
    <t>0U</t>
  </si>
  <si>
    <t>0UFY</t>
  </si>
  <si>
    <t>Ulia G388 + Brasilia G280</t>
  </si>
  <si>
    <t>Ulia G388 HGK Brundy non métalisée</t>
  </si>
  <si>
    <t>1MK0B0P42B0RFR</t>
  </si>
  <si>
    <t>1MK0B0P43B0RFT</t>
  </si>
  <si>
    <t>1MK0B0P46B0RFX</t>
  </si>
  <si>
    <t>1MK0B0PCYB0RFX</t>
  </si>
  <si>
    <t>1PB1B0P78B0RFH</t>
  </si>
  <si>
    <t>1PB1</t>
  </si>
  <si>
    <t>78FH</t>
  </si>
  <si>
    <t>C&amp;T RAYURA G342+CURITIBA G387 / ORANGE</t>
  </si>
  <si>
    <t>1PB1B0PIIB0RFO</t>
  </si>
  <si>
    <t>1PB1B0PIJB0RFL</t>
  </si>
  <si>
    <t>IJ</t>
  </si>
  <si>
    <t>IJFL</t>
  </si>
  <si>
    <t>C&amp;T CAROLIGHT G344 / BLEU 1</t>
  </si>
  <si>
    <t>1PB1B0PIJB0RFW</t>
  </si>
  <si>
    <t>IJFW</t>
  </si>
  <si>
    <t>C&amp;T CAROLIGHT G344 / BLANC</t>
  </si>
  <si>
    <t>1PB1B0PIKB0RFT</t>
  </si>
  <si>
    <t>IK</t>
  </si>
  <si>
    <t>IKFT</t>
  </si>
  <si>
    <t>C&amp;T RAYURA G342 / GRIS 2</t>
  </si>
  <si>
    <t>1PB1B0PINB0RFX</t>
  </si>
  <si>
    <t>1PB9B0P9WB0RFZ</t>
  </si>
  <si>
    <t>1PB9</t>
  </si>
  <si>
    <t>9W</t>
  </si>
  <si>
    <t>9WFZ</t>
  </si>
  <si>
    <t>Reseau G260 + Leorki G259</t>
  </si>
  <si>
    <t>Reseau G260 Bise HZM</t>
  </si>
  <si>
    <t>Maille LEORKI G259 Bise HZM</t>
  </si>
  <si>
    <t>Omni Reps F920 Bise HZM</t>
  </si>
  <si>
    <t>1PB9B0P9YB0RFK</t>
  </si>
  <si>
    <t>9Y</t>
  </si>
  <si>
    <t>9YFK</t>
  </si>
  <si>
    <t>Cadaska G259 + Leorki G258</t>
  </si>
  <si>
    <t>Cadaska G259 Matinal HZW</t>
  </si>
  <si>
    <t>Léorki G258 Digimat FGW</t>
  </si>
  <si>
    <t>1PB9B0P9YB0RFM</t>
  </si>
  <si>
    <t>9YFM</t>
  </si>
  <si>
    <t>Cadaska G259 Bise HZM</t>
  </si>
  <si>
    <t>Léorki G258 Bleu Fox FNX</t>
  </si>
  <si>
    <t>1PB9B0PO1B0RFT</t>
  </si>
  <si>
    <t>1PB9B0PO2B0RFR</t>
  </si>
  <si>
    <t>O2</t>
  </si>
  <si>
    <t>O2FR</t>
  </si>
  <si>
    <t xml:space="preserve">Tokyo Leorki G300 + Leorki G258 </t>
  </si>
  <si>
    <t>Tokyo Léorki G300 Mistral Narbonnais 132 HZF</t>
  </si>
  <si>
    <t>Léorki G258 Mistral HZD</t>
  </si>
  <si>
    <t>1PB9B0PYPB0RFV</t>
  </si>
  <si>
    <t>YP</t>
  </si>
  <si>
    <t>YPFV</t>
  </si>
  <si>
    <t>Spa G042 + Unif G043</t>
  </si>
  <si>
    <t>SPA G042 Matinal HZW</t>
  </si>
  <si>
    <t>UNIF G043 Mistral HZD</t>
  </si>
  <si>
    <t>VP Niv 3-Outdoor</t>
  </si>
  <si>
    <t>1PI4B0P18B0RFQ</t>
  </si>
  <si>
    <t>1PI4</t>
  </si>
  <si>
    <t>18</t>
  </si>
  <si>
    <t>18FQ</t>
  </si>
  <si>
    <t>Shanghai G302 + TEP PU Prestige G236</t>
  </si>
  <si>
    <t xml:space="preserve">Shanghai G302 Light Brundy HEW  </t>
  </si>
  <si>
    <t>TEP PU Prestige V236 Mistral HZD</t>
  </si>
  <si>
    <t>TEP PU Prestige V236 Light Brundy HEW</t>
  </si>
  <si>
    <t xml:space="preserve">Oris G332 Light Brundy HEW  </t>
  </si>
  <si>
    <t>Niveau 3 Mistral &amp; Brundy</t>
  </si>
  <si>
    <t>1PI4B0P9BB0RFQ</t>
  </si>
  <si>
    <t>9B</t>
  </si>
  <si>
    <t>9BFQ</t>
  </si>
  <si>
    <t>Tokyo G300 + OmniReps F920</t>
  </si>
  <si>
    <t xml:space="preserve">TOKYO G300 Brundy HGF </t>
  </si>
  <si>
    <t>Omni Reps F920 Brundy HGF</t>
  </si>
  <si>
    <t>DUBLIN G304 Brundy HGF</t>
  </si>
  <si>
    <t xml:space="preserve">Oris G332 Mistral HZD  </t>
  </si>
  <si>
    <t>Niveau 2 Mistral &amp; Brundy</t>
  </si>
  <si>
    <t>1PI4B0P9BB0RFX</t>
  </si>
  <si>
    <t>9BFX</t>
  </si>
  <si>
    <t>TOKYO G300 Mistral HZD</t>
  </si>
  <si>
    <t xml:space="preserve">Niveau 2 Mistral  </t>
  </si>
  <si>
    <t>1PI4B0P0NB0RFS</t>
  </si>
  <si>
    <t>0N</t>
  </si>
  <si>
    <t>FS</t>
  </si>
  <si>
    <t>0NFS</t>
  </si>
  <si>
    <t>Oxford G301 + TEP PU Prestige V236</t>
  </si>
  <si>
    <t>Oxford G301 Mistral/Rouge FXJ</t>
  </si>
  <si>
    <t>Ornis G332 Mistral HZD</t>
  </si>
  <si>
    <t>GT Line</t>
  </si>
  <si>
    <t>1PI4B0P3UB0RFS</t>
  </si>
  <si>
    <t>3UFS</t>
  </si>
  <si>
    <t>Omni Crêpe F942 Rouge Aden HUR</t>
  </si>
  <si>
    <t>1PI4B0P3UB0RFX</t>
  </si>
  <si>
    <t>3UFX</t>
  </si>
  <si>
    <t xml:space="preserve">Cuir Claudia L019 Mistral HZD   </t>
  </si>
  <si>
    <t>Niveau 2 Option Cuir / Niveau 3 Pack Mistral / Option SS Crossway / GTLine  Siege Dynamique</t>
  </si>
  <si>
    <t>1PI4B0P59B0RFX</t>
  </si>
  <si>
    <t>59</t>
  </si>
  <si>
    <t>59FX</t>
  </si>
  <si>
    <t>Tokyo G300 + Dublin G457</t>
  </si>
  <si>
    <t>Dublin chiné G457 blanc FWK</t>
  </si>
  <si>
    <t>ORNIS G332 Soie HVN</t>
  </si>
  <si>
    <t>Niveau 2 Mistral  Siege Confort</t>
  </si>
  <si>
    <t>1PI4B0P60B0RFY</t>
  </si>
  <si>
    <t>60</t>
  </si>
  <si>
    <t>60FY</t>
  </si>
  <si>
    <t>Rayados G115 + Ornis G332</t>
  </si>
  <si>
    <t xml:space="preserve">Rayados G115 noir/gris FXL </t>
  </si>
  <si>
    <t>TEP PU Prestige V236 Adamantium opaque FVH</t>
  </si>
  <si>
    <t>TEP PU prestige V236 Mistral HZD</t>
  </si>
  <si>
    <t>Niveau 3 Adamantium Siege Dynamique</t>
  </si>
  <si>
    <t>1PI4B0P61B0RFX</t>
  </si>
  <si>
    <t>61</t>
  </si>
  <si>
    <t>61FX</t>
  </si>
  <si>
    <t>Alcantara G301 + Ornis G332</t>
  </si>
  <si>
    <t>Alcantara G301 Noir FXX</t>
  </si>
  <si>
    <t>SS Crossway Siege Dynamique</t>
  </si>
  <si>
    <t>1PI4B0P9AB0RFX</t>
  </si>
  <si>
    <t>9A</t>
  </si>
  <si>
    <t>9AFX</t>
  </si>
  <si>
    <t>Berlin G307 + OmniReps F920</t>
  </si>
  <si>
    <t>Berlin G307 Mistral HZD</t>
  </si>
  <si>
    <t>Omni Reps F920 Anthranoïde HAQ</t>
  </si>
  <si>
    <t>Niveau 1 Mistral  Siege Confort</t>
  </si>
  <si>
    <t>1PI4B0P9DB0RFX</t>
  </si>
  <si>
    <t>9D</t>
  </si>
  <si>
    <t>9DFX</t>
  </si>
  <si>
    <t xml:space="preserve">Oxford G301 Mistral HZD </t>
  </si>
  <si>
    <t>ORNIS G332 Graphit HAR</t>
  </si>
  <si>
    <t>Niveau 3 Mistral Siege Dynamique</t>
  </si>
  <si>
    <t>1PIAB0PIVB0RFU</t>
  </si>
  <si>
    <t>1PIA</t>
  </si>
  <si>
    <t>TRNAVA/POISSY</t>
  </si>
  <si>
    <t>IV</t>
  </si>
  <si>
    <t>IVFU</t>
  </si>
  <si>
    <t>Radya G333 + OmniReps F920</t>
  </si>
  <si>
    <t>Radya G333 Lime Green HRW</t>
  </si>
  <si>
    <t>1PIAB0P0DB0RFL</t>
  </si>
  <si>
    <t>0D</t>
  </si>
  <si>
    <t>0DFL</t>
  </si>
  <si>
    <t>OmniSerge F963 + OmniReps F920</t>
  </si>
  <si>
    <t>Omni Serge Biton F963 Bleu Barbeau HPX</t>
  </si>
  <si>
    <t>Like</t>
  </si>
  <si>
    <t>1PIAB0P0JB0RFS</t>
  </si>
  <si>
    <t>0J</t>
  </si>
  <si>
    <t>0JFS</t>
  </si>
  <si>
    <t>Alcantara F227 + TEP PU Prestige V236</t>
  </si>
  <si>
    <t>BENECKE</t>
  </si>
  <si>
    <t>ORNIS XXXXXXXXXX</t>
  </si>
  <si>
    <t>Trami XXXXXXXXX</t>
  </si>
  <si>
    <t>GTi by Peugeot Sport</t>
  </si>
  <si>
    <t>1PIAB0P0LB0RFX</t>
  </si>
  <si>
    <t>0L</t>
  </si>
  <si>
    <t>0LFX</t>
  </si>
  <si>
    <t>Ekmet G384 + OmniReps F920</t>
  </si>
  <si>
    <t>Ekmet G384 Gris Argent FVJ</t>
  </si>
  <si>
    <t>DUBLIN G304 Blanc FWK</t>
  </si>
  <si>
    <t>Niv 3</t>
  </si>
  <si>
    <t>1PIAB0P0MB0RFX</t>
  </si>
  <si>
    <t>0M</t>
  </si>
  <si>
    <t>0MFX</t>
  </si>
  <si>
    <t>Alcantara F227 Mistral HZD</t>
  </si>
  <si>
    <t>UNIF G043 Adamantium FVH</t>
  </si>
  <si>
    <t>Niv 3 Pack</t>
  </si>
  <si>
    <t>1PIAB0P0NB0RFS</t>
  </si>
  <si>
    <t>Oxford G301 Noir /Rouge FXJ</t>
  </si>
  <si>
    <t>GTLine</t>
  </si>
  <si>
    <t>1PIAB0P0OB0RFN</t>
  </si>
  <si>
    <t>0O</t>
  </si>
  <si>
    <t>0OFN</t>
  </si>
  <si>
    <t>Oxford G301 Urbanoïde FPT</t>
  </si>
  <si>
    <t>TEP PU Prestige V236 Urbanoïde Métallisé FMB</t>
  </si>
  <si>
    <t>Option Urbanoide/Menthol White Niveau 2/3</t>
  </si>
  <si>
    <t>1PIAB0P0PB0RFY</t>
  </si>
  <si>
    <t>0P</t>
  </si>
  <si>
    <t>0PFY</t>
  </si>
  <si>
    <t xml:space="preserve">Oxford G301 LIME GREEN HRW </t>
  </si>
  <si>
    <t>TEP PU Prestige V236 Adamantium Opaque FVH</t>
  </si>
  <si>
    <t>Option Adamantium/Lime Yellow Niveau 2/3</t>
  </si>
  <si>
    <t>1PIAB0P21B0RFS</t>
  </si>
  <si>
    <t>21</t>
  </si>
  <si>
    <t>21FS</t>
  </si>
  <si>
    <t>Cuir Club Nappa L036 + Caro G323</t>
  </si>
  <si>
    <t xml:space="preserve">Cuir Club Nappa L036 Mistral HZD </t>
  </si>
  <si>
    <t>Textile Caro avec liseré rouge G323</t>
  </si>
  <si>
    <t>GTi (3portes)</t>
  </si>
  <si>
    <t>1PIAB0P3UB0RFX</t>
  </si>
  <si>
    <t>Option cuir sur Niv 2/2Pack/3/3Pack</t>
  </si>
  <si>
    <t>1PIAB0P40B0RFM</t>
  </si>
  <si>
    <t>40</t>
  </si>
  <si>
    <t>40FM</t>
  </si>
  <si>
    <t>Cran G336 + OmniReps F920</t>
  </si>
  <si>
    <t>Cran G336 Adamantium FVH</t>
  </si>
  <si>
    <t>1PIAB0P40B0RFX</t>
  </si>
  <si>
    <t>40FX</t>
  </si>
  <si>
    <t>Niveau 2 / Style</t>
  </si>
  <si>
    <t>1PIAB0P53B0RFX</t>
  </si>
  <si>
    <t>53</t>
  </si>
  <si>
    <t>53FX</t>
  </si>
  <si>
    <t>LINEA PERFORATA F227 + TEP V236</t>
  </si>
  <si>
    <t>1PIAB0P54B0RFX</t>
  </si>
  <si>
    <t>54</t>
  </si>
  <si>
    <t>54FX</t>
  </si>
  <si>
    <t>OXFORD G301 + BRASILIA CHINE G348</t>
  </si>
  <si>
    <t>Roland Garros</t>
  </si>
  <si>
    <t>1PIAB0P7AB0RFX</t>
  </si>
  <si>
    <t>7A</t>
  </si>
  <si>
    <t>7AFX</t>
  </si>
  <si>
    <t>Etnical G223 + OmniReps F920</t>
  </si>
  <si>
    <t xml:space="preserve">Etnical G223 Mistral HZD </t>
  </si>
  <si>
    <t>Niveau 1</t>
  </si>
  <si>
    <t>1PIAB0P8KB0RFS</t>
  </si>
  <si>
    <t>8K</t>
  </si>
  <si>
    <t>8KFS</t>
  </si>
  <si>
    <t>Option Cuir Club Nappa Niv GTLine et GTI</t>
  </si>
  <si>
    <t>1PK0B0P42B0RFR</t>
  </si>
  <si>
    <t>1PK0</t>
  </si>
  <si>
    <t>1PK0B0P43B0RFT</t>
  </si>
  <si>
    <t>1PK0B0P44B0RFY</t>
  </si>
  <si>
    <t>44</t>
  </si>
  <si>
    <t>44FY</t>
  </si>
  <si>
    <t>Cran G336 + Brasilia G280</t>
  </si>
  <si>
    <t>Cran G336 Bleu Cendre FLM</t>
  </si>
  <si>
    <t>1PK0B0P46B0RFX</t>
  </si>
  <si>
    <t>1PK0B0PCYB0RFX</t>
  </si>
  <si>
    <t>1PK9B0POBB0RFE</t>
  </si>
  <si>
    <t>1PK9</t>
  </si>
  <si>
    <t>OB</t>
  </si>
  <si>
    <t>OBFE</t>
  </si>
  <si>
    <t>Enigmatic G483 + Brasilia G280 + Léorki Chiné G465</t>
  </si>
  <si>
    <t>Enigmatic G483 Brun Atlanta FFS</t>
  </si>
  <si>
    <t>Léorki Chiné G465 Adamantium FVH</t>
  </si>
  <si>
    <t>Niveau 2 VP</t>
  </si>
  <si>
    <t>1PK9B0POCB0RFY</t>
  </si>
  <si>
    <t>OC</t>
  </si>
  <si>
    <t>OCFY</t>
  </si>
  <si>
    <t>Puma Chiné G484 + Brasilia G280 + Brasilia Chiné G348</t>
  </si>
  <si>
    <t>Puma Chiné G484 Mistral HZD</t>
  </si>
  <si>
    <t>Brasilia Chiné G348 Mistral HZD</t>
  </si>
  <si>
    <t>Niveau 3</t>
  </si>
  <si>
    <t>1PK9B0PODB0RFY</t>
  </si>
  <si>
    <t>OD</t>
  </si>
  <si>
    <t>ODFY</t>
  </si>
  <si>
    <t>Casual Chine G479 + Brasilia G280</t>
  </si>
  <si>
    <t>Casual Chiné G479 Mistral HZD</t>
  </si>
  <si>
    <t>Niveau 4 Gtline</t>
  </si>
  <si>
    <t>1PKRB0P9GB0RFY</t>
  </si>
  <si>
    <t>1PKR</t>
  </si>
  <si>
    <t>1PKRB0PCYB0RFX</t>
  </si>
  <si>
    <t>1PM3B0P04B0RFX</t>
  </si>
  <si>
    <t>1PM3</t>
  </si>
  <si>
    <t>1PM3B0P1VB0RFY</t>
  </si>
  <si>
    <t>1V</t>
  </si>
  <si>
    <t>1VFY</t>
  </si>
  <si>
    <t>Cran G336 + Uni Serge G265</t>
  </si>
  <si>
    <t>Maille Fluide AR2 G290 Gris Dolmen FZQ</t>
  </si>
  <si>
    <t>Allure Gris</t>
  </si>
  <si>
    <t>1PM3B0P8EB0RFX</t>
  </si>
  <si>
    <t>8E</t>
  </si>
  <si>
    <t>8EFX</t>
  </si>
  <si>
    <t>C&amp;T ISAR G261 + SERGOR G265</t>
  </si>
  <si>
    <t>ISAR ex BOX 22 Mistral HZD</t>
  </si>
  <si>
    <t>1PM3B0P8GB0RFX</t>
  </si>
  <si>
    <t>1PM3B0P8HB0RFR</t>
  </si>
  <si>
    <t>8H</t>
  </si>
  <si>
    <t>8HFR</t>
  </si>
  <si>
    <t>Oline G262 + Uni Serge G265</t>
  </si>
  <si>
    <t>Oline G262 Gris Dolmen FZQ</t>
  </si>
  <si>
    <t>Active Gris</t>
  </si>
  <si>
    <t>1PM3B0P8HB0RFX</t>
  </si>
  <si>
    <t>8HFX</t>
  </si>
  <si>
    <t>Oline G262 Mistral HZD</t>
  </si>
  <si>
    <t>1PM3B0P8HB0RFZ</t>
  </si>
  <si>
    <t>8HFZ</t>
  </si>
  <si>
    <t>Oline G262 Lama FBJ</t>
  </si>
  <si>
    <t>Uni Sergé Sergor G265 Lama FBJ</t>
  </si>
  <si>
    <t>1PM3B0P8WB0RFX</t>
  </si>
  <si>
    <t>8W</t>
  </si>
  <si>
    <t>8WFX</t>
  </si>
  <si>
    <t>Oza G263 + Uni Serge G265</t>
  </si>
  <si>
    <t>Oza G263 Mistral HZD</t>
  </si>
  <si>
    <t>1PM3B0P8WB0RFZ</t>
  </si>
  <si>
    <t>8WFZ</t>
  </si>
  <si>
    <t>Oza G263 Lama FBJ</t>
  </si>
  <si>
    <t>1PM3B0PO8B0RFZ</t>
  </si>
  <si>
    <t>O8</t>
  </si>
  <si>
    <t>O8FZ</t>
  </si>
  <si>
    <t xml:space="preserve">Oline G262 Lama FBJ </t>
  </si>
  <si>
    <t>Maille Fluide AR2 G290 Lama FBJ</t>
  </si>
  <si>
    <t>Allure Lama</t>
  </si>
  <si>
    <t>1PP7B0P0JB0RFH</t>
  </si>
  <si>
    <t>1PP7</t>
  </si>
  <si>
    <t>0JFH</t>
  </si>
  <si>
    <t>Alcantara F227 + TEP PU Satin V243</t>
  </si>
  <si>
    <t xml:space="preserve">TEP PU Satin Boléro V243 Mistral  HZD </t>
  </si>
  <si>
    <t>GT</t>
  </si>
  <si>
    <t>1PP7B0P47B0RFX</t>
  </si>
  <si>
    <t>47</t>
  </si>
  <si>
    <t>47FX</t>
  </si>
  <si>
    <t>Meco G395 + Brumeo G278</t>
  </si>
  <si>
    <t>Meco G395 Mistral Chiné HZF</t>
  </si>
  <si>
    <t>Maille BRUMEO G278 Tramontane HZE</t>
  </si>
  <si>
    <t>Niv 1 et 2 Mistral</t>
  </si>
  <si>
    <t>1PP7B0P48B0RFH</t>
  </si>
  <si>
    <t>48</t>
  </si>
  <si>
    <t>48FH</t>
  </si>
  <si>
    <t>Imila G393 + Brumeo G278</t>
  </si>
  <si>
    <t>Imila G393 Tramontane HZE</t>
  </si>
  <si>
    <t>1PP7B0P48B0RFR</t>
  </si>
  <si>
    <t>48FR</t>
  </si>
  <si>
    <t>Evron G394 + Brasilia G348</t>
  </si>
  <si>
    <t>Evron G394 Guérande HPT</t>
  </si>
  <si>
    <t>Brasilia Chiné G348 Guérande HPT</t>
  </si>
  <si>
    <t>Niv 3 Guérande</t>
  </si>
  <si>
    <t>1PP7B0P48B0RFX</t>
  </si>
  <si>
    <t>48FX</t>
  </si>
  <si>
    <t>Piedimonte G396 + TEP PU Satin V243</t>
  </si>
  <si>
    <t>Piedimonte G396 Bise HZM</t>
  </si>
  <si>
    <t>Niv 3 Mistral</t>
  </si>
  <si>
    <t>1PP7B0P8DB0RFH</t>
  </si>
  <si>
    <t>8DFH</t>
  </si>
  <si>
    <t>Cuir Club Nappa L036 + Cuir Nappa Perfore L064</t>
  </si>
  <si>
    <t>Cuir Nappa Perforé L064 Mistral HZD</t>
  </si>
  <si>
    <t xml:space="preserve">Option cuir GT Line/GT  </t>
  </si>
  <si>
    <t>1PP7B0PQRB0RFX</t>
  </si>
  <si>
    <t>Cuir Claudia L019 + Cuir Claudia L049</t>
  </si>
  <si>
    <t>TEP PU Satin Boléro V243 Mistral HZD</t>
  </si>
  <si>
    <t xml:space="preserve">Option cuir Niv 2&amp;3 Mistral 
</t>
  </si>
  <si>
    <t>1PP8B0P0JB0RFH</t>
  </si>
  <si>
    <t>1PP8</t>
  </si>
  <si>
    <t>1PP8B0P47B0RFX</t>
  </si>
  <si>
    <t>1PP8B0P48B0RFH</t>
  </si>
  <si>
    <t>1PP8B0P48B0RFR</t>
  </si>
  <si>
    <t>1PP8B0P48B0RFX</t>
  </si>
  <si>
    <t>1PP8B0P8DB0RFH</t>
  </si>
  <si>
    <t>PASUBIO</t>
  </si>
  <si>
    <t>1PP8B0PQRB0RFX</t>
  </si>
  <si>
    <t>1PR8B0P71B0RFX</t>
  </si>
  <si>
    <t>1PR8</t>
  </si>
  <si>
    <t>71FX</t>
  </si>
  <si>
    <t>MISTRAL TRI MATIERE R8 / NOIR</t>
  </si>
  <si>
    <t>1PR8B0P72B0RFR</t>
  </si>
  <si>
    <t>72FR</t>
  </si>
  <si>
    <t>MI TEP PU TEXTILE R8 / GRIS 1</t>
  </si>
  <si>
    <t>1PR8B0P72B0RFX</t>
  </si>
  <si>
    <t>72FX</t>
  </si>
  <si>
    <t>MI TEP PU TEXTILE R8 / NOIR</t>
  </si>
  <si>
    <t>1PR8B0P73B0RFH</t>
  </si>
  <si>
    <t>73FH</t>
  </si>
  <si>
    <t>MI TEP PU TEXTILE  GT LINE R8 / ORANGE</t>
  </si>
  <si>
    <t>1PR8B0P74B0RFR</t>
  </si>
  <si>
    <t>74FR</t>
  </si>
  <si>
    <t>CUIR CLAUDIA R8 / GRIS 1</t>
  </si>
  <si>
    <t>1PR8B0P74B0RFX</t>
  </si>
  <si>
    <t>74FX</t>
  </si>
  <si>
    <t>CUIR CLAUDIA R8 / NOIR</t>
  </si>
  <si>
    <t>1PR8B0P75B0RFH</t>
  </si>
  <si>
    <t>75FH</t>
  </si>
  <si>
    <t>MI CUIR NAPPA/ALCANTARA R8 / ORANGE</t>
  </si>
  <si>
    <t>1PR8B0P76B0RFH</t>
  </si>
  <si>
    <t>76FH</t>
  </si>
  <si>
    <t>CUIR NAPPA ENNOBLI R8 / ORANGE</t>
  </si>
  <si>
    <t>1PR8B0P76B0RFJ</t>
  </si>
  <si>
    <t>76FJ</t>
  </si>
  <si>
    <t>CUIR NAPPA ENNOBLI R8 / ROUGE 1</t>
  </si>
  <si>
    <t>1PT9B0P1TB0RFX</t>
  </si>
  <si>
    <t>STT9P175 / STT9P176</t>
  </si>
  <si>
    <t>1PT9</t>
  </si>
  <si>
    <t>1T</t>
  </si>
  <si>
    <t>1TFX</t>
  </si>
  <si>
    <t>Marston G324 + Rimini G275</t>
  </si>
  <si>
    <t>MARSTON + patch TEXTAB G324 Mistral HZD</t>
  </si>
  <si>
    <t xml:space="preserve">Niveau 2 option 3 serie – Harmonie Mistral  </t>
  </si>
  <si>
    <t>1PT9B0P1VB0RFX</t>
  </si>
  <si>
    <t>STT9P079 / STT9P080</t>
  </si>
  <si>
    <t>1VFX</t>
  </si>
  <si>
    <t>Cran G336 + Rimini G275</t>
  </si>
  <si>
    <t xml:space="preserve">Cran G336 Mistral HZD </t>
  </si>
  <si>
    <t>Curitiba Mistral/Tungstène G345</t>
  </si>
  <si>
    <t xml:space="preserve">Niveau 2 – Harmonie Mistral  </t>
  </si>
  <si>
    <t>1PT9B0P0IB0RFX</t>
  </si>
  <si>
    <t>STT9P122 / STT9P123</t>
  </si>
  <si>
    <t>0I</t>
  </si>
  <si>
    <t>0IFX</t>
  </si>
  <si>
    <t>Oxford G301 + TEP PU Satin V243</t>
  </si>
  <si>
    <t xml:space="preserve">TEP PU Satin Boléro V243 Mistral HZD </t>
  </si>
  <si>
    <t>1PT9B0P0JB0RFJ</t>
  </si>
  <si>
    <t>STT9P142/  STT9P144</t>
  </si>
  <si>
    <t>0JFJ</t>
  </si>
  <si>
    <t xml:space="preserve">Alcantara F227 Noir Profond FXY </t>
  </si>
  <si>
    <t>Série GTi 270 ch / option GTi 250ch</t>
  </si>
  <si>
    <t>1PT9B0P0NB0RFJ</t>
  </si>
  <si>
    <t>STT9P143/ STT9P145</t>
  </si>
  <si>
    <t>0NFJ</t>
  </si>
  <si>
    <t>Oxford G301 + Rimini G275</t>
  </si>
  <si>
    <t>Oxford G301 Noir /Rouge Rubis FJQ</t>
  </si>
  <si>
    <t>1PT9B0P1PB0RFX</t>
  </si>
  <si>
    <t>STT9P036 / STT9P057</t>
  </si>
  <si>
    <t>1P</t>
  </si>
  <si>
    <t>1PFX</t>
  </si>
  <si>
    <t>Metax G320 + Rimini G275</t>
  </si>
  <si>
    <t>Metax G320 Mistral HZD</t>
  </si>
  <si>
    <t xml:space="preserve">Niveau 1 série – Harmonie Mistral  </t>
  </si>
  <si>
    <t>1PT9B0P1RB0RFX</t>
  </si>
  <si>
    <t>STT9P037 / STT9P058</t>
  </si>
  <si>
    <t>1R</t>
  </si>
  <si>
    <t>1RFX</t>
  </si>
  <si>
    <t xml:space="preserve">Niveau 2 série – Harmonie Mistral  </t>
  </si>
  <si>
    <t>1PT9B0P1SB0RFR</t>
  </si>
  <si>
    <t>STT9P049 / STT9P070</t>
  </si>
  <si>
    <t>1S</t>
  </si>
  <si>
    <t>1SFR</t>
  </si>
  <si>
    <t>Galdo G322 + Rimini G275</t>
  </si>
  <si>
    <t>Galdo G322 Guérande HPT</t>
  </si>
  <si>
    <t xml:space="preserve">Rimini G275 Guérande HPT </t>
  </si>
  <si>
    <t xml:space="preserve">JIMIN G321 Guérande HPT </t>
  </si>
  <si>
    <t>Niveau 2-3 série – Harmonie Guérande</t>
  </si>
  <si>
    <t>1PT9B0P1UB0RFJ</t>
  </si>
  <si>
    <t>STT9P041 / STT9P062</t>
  </si>
  <si>
    <t>1U</t>
  </si>
  <si>
    <t>1UFJ</t>
  </si>
  <si>
    <t>Gtline / GT / GTi 250ch</t>
  </si>
  <si>
    <t>1PT9B0P1UB0RFX</t>
  </si>
  <si>
    <t>STT9P040 / STT9P060</t>
  </si>
  <si>
    <t>1UFX</t>
  </si>
  <si>
    <t xml:space="preserve">Niveau 3 Pack série – Harmonie Mistral  </t>
  </si>
  <si>
    <t>1PT9B0P66B0RFX</t>
  </si>
  <si>
    <t>STT9P171 / STT9P172</t>
  </si>
  <si>
    <t>66</t>
  </si>
  <si>
    <t>66FX</t>
  </si>
  <si>
    <t>Oxford G301 Mohair HYJ</t>
  </si>
  <si>
    <t>Rimini G471 Sirocco HZN</t>
  </si>
  <si>
    <t xml:space="preserve">TEP PU V243 Mistral HZD </t>
  </si>
  <si>
    <t>Rimini G471 Triton HZN</t>
  </si>
  <si>
    <t>Niveau 2</t>
  </si>
  <si>
    <t>1PT9B0P67B0RFX</t>
  </si>
  <si>
    <t>STT9P174 / STT9P173</t>
  </si>
  <si>
    <t>67</t>
  </si>
  <si>
    <t>67FX</t>
  </si>
  <si>
    <t>Meco G395 + Rimini G275</t>
  </si>
  <si>
    <t>Meco G295 Mistral Chiné HZF</t>
  </si>
  <si>
    <t>1PT9B0P68B0RFR</t>
  </si>
  <si>
    <t>68FR</t>
  </si>
  <si>
    <t xml:space="preserve">GALDOG322+RIMINIG275+JIMING321 </t>
  </si>
  <si>
    <t>1PT9B0P8DB0RFJ</t>
  </si>
  <si>
    <t>STT9P043 / STT9P063</t>
  </si>
  <si>
    <t>8DFJ</t>
  </si>
  <si>
    <t>Cuir Club Nappa L036 + TEP PU Satin V243</t>
  </si>
  <si>
    <t>Option Cuir Club Nappa GT / GT LINE</t>
  </si>
  <si>
    <t>1PT9B0P8DB0RFR</t>
  </si>
  <si>
    <t>STT9P044 / STT9P064</t>
  </si>
  <si>
    <t>8DFR</t>
  </si>
  <si>
    <t xml:space="preserve">Cuir Club Nappa L036 Guérande HPT </t>
  </si>
  <si>
    <t>TEP PU Satin Boléro V243 Guérande HPT</t>
  </si>
  <si>
    <t xml:space="preserve">Option cuir – Harmonie Guérande </t>
  </si>
  <si>
    <t>1PT9B0P8DB0RFX</t>
  </si>
  <si>
    <t>STT9P045 / STT9P065</t>
  </si>
  <si>
    <t>8DFX</t>
  </si>
  <si>
    <t xml:space="preserve">Option cuir – Harmonie Mistral  </t>
  </si>
  <si>
    <t>1PTCB0P9NB0RFX</t>
  </si>
  <si>
    <t>1PTC</t>
  </si>
  <si>
    <t>9N</t>
  </si>
  <si>
    <t>9NFX</t>
  </si>
  <si>
    <t>Ligne G128 + Sofis F804</t>
  </si>
  <si>
    <t>Ligne G128 Tramontane HZE</t>
  </si>
  <si>
    <t>Sofis Envers Monoton F804 Tramontane HZE</t>
  </si>
  <si>
    <t>1PTCB0P9UB0RFX</t>
  </si>
  <si>
    <t>9U</t>
  </si>
  <si>
    <t>9UFX</t>
  </si>
  <si>
    <t>Strada G106 + Sofis F804</t>
  </si>
  <si>
    <t>Strada G106 Tramontane HZE</t>
  </si>
  <si>
    <t>1PTCB0PQ1B0RFX</t>
  </si>
  <si>
    <t>Q1</t>
  </si>
  <si>
    <t>Q1FX</t>
  </si>
  <si>
    <t>Cuir Claudia L019</t>
  </si>
  <si>
    <t>Cuir Claudia L019 Noir Tramontane HZE</t>
  </si>
  <si>
    <t>Cuir Claudia L019 Tramontane HZE</t>
  </si>
  <si>
    <t>TEP Carla V210 Noir Tramontane HZE</t>
  </si>
  <si>
    <t>1PTKB0P9FB0RFX</t>
  </si>
  <si>
    <t>1PTK</t>
  </si>
  <si>
    <t>9F</t>
  </si>
  <si>
    <t>9FFX</t>
  </si>
  <si>
    <t>SIBAYAK G990 + OMNI F915 / NOIR</t>
  </si>
  <si>
    <t>1PTKB0P9GB0RFX</t>
  </si>
  <si>
    <t>9GFX</t>
  </si>
  <si>
    <t>CHILICO G126 + OMNI F915 / NOIR</t>
  </si>
  <si>
    <t>1PTKB0P9HB0RFX</t>
  </si>
  <si>
    <t>9H</t>
  </si>
  <si>
    <t>9HFX</t>
  </si>
  <si>
    <t>STRADA G129 + OMNI F915 / NOIR</t>
  </si>
  <si>
    <t>1PW2B0P3BB0RFX</t>
  </si>
  <si>
    <t>1PW2</t>
  </si>
  <si>
    <t>3B</t>
  </si>
  <si>
    <t>3BFX</t>
  </si>
  <si>
    <t>Drop G151 + Omni Serge F915</t>
  </si>
  <si>
    <t>Drop G151 Noir Tramontane HZE</t>
  </si>
  <si>
    <t>Omni serge monoton F915 Tramontane HZE</t>
  </si>
  <si>
    <t>1PW2B0P5LB0RFD</t>
  </si>
  <si>
    <t>5L</t>
  </si>
  <si>
    <t>5LFD</t>
  </si>
  <si>
    <t>Nervuron G149 + Omni Serge F915</t>
  </si>
  <si>
    <t>Nervuron G149 Beige Ariès HBK</t>
  </si>
  <si>
    <t>Omni Serge monoton F915 Beige Ariès HBK</t>
  </si>
  <si>
    <t>1PW2B0P7ZB0RFP</t>
  </si>
  <si>
    <t>7Z</t>
  </si>
  <si>
    <t>7ZFP</t>
  </si>
  <si>
    <t>Mithyflash G236 + Cuir Claudia L019</t>
  </si>
  <si>
    <t>Mithyflash G236 Guérande HPT</t>
  </si>
  <si>
    <t>Cuir Claudia L019 Guérande HPT</t>
  </si>
  <si>
    <t xml:space="preserve">Carbure G235 Guérande HPT </t>
  </si>
  <si>
    <t>TEP Carla V210 Tramontane HZE</t>
  </si>
  <si>
    <t>1PW2B0P7ZB0RFX</t>
  </si>
  <si>
    <t>7ZFX</t>
  </si>
  <si>
    <t>Mithyflash G236 Tramontane HZE</t>
  </si>
  <si>
    <t xml:space="preserve">Carbure G235 Tramontane HPT </t>
  </si>
  <si>
    <t>1PW2B0P8BB0RFM</t>
  </si>
  <si>
    <t>8B</t>
  </si>
  <si>
    <t>8BFM</t>
  </si>
  <si>
    <t>Cuir Club Nappa L036 Nappa Frisson FMA</t>
  </si>
  <si>
    <t>Cuir Club L036 Tramontane HZE</t>
  </si>
  <si>
    <t>1PW2B0PQ1B0RFD</t>
  </si>
  <si>
    <t>Q1FD</t>
  </si>
  <si>
    <t>Cuir Claudia L019 Aries HBK</t>
  </si>
  <si>
    <t>Option Cuir Claudia Ariès/ Tramontane Niv 2, 3 et Féline</t>
  </si>
  <si>
    <t>1PW2B0P3DB0RFX</t>
  </si>
  <si>
    <t>3D</t>
  </si>
  <si>
    <t>3DFX</t>
  </si>
  <si>
    <t>Cocher G150 + Omni Serge F915</t>
  </si>
  <si>
    <t>Cocher G150 Noir Tramontane HZE</t>
  </si>
  <si>
    <t>Niv 2 et 3 Tramontane</t>
  </si>
  <si>
    <t>1PW2B0P3FB0RFB</t>
  </si>
  <si>
    <t>3F</t>
  </si>
  <si>
    <t>FB</t>
  </si>
  <si>
    <t>3FFB</t>
  </si>
  <si>
    <t>Marston G153 + Cuir Claudia L019</t>
  </si>
  <si>
    <t>MARSTON G153 Noir Tramontane HZE</t>
  </si>
  <si>
    <t>RHX Série Tramontane</t>
  </si>
  <si>
    <t>1PW2B0P3FB0RFJ</t>
  </si>
  <si>
    <t>3FFJ</t>
  </si>
  <si>
    <t xml:space="preserve">GT LINE </t>
  </si>
  <si>
    <t>1PW2B0P3FB0RFX</t>
  </si>
  <si>
    <t>3FFX</t>
  </si>
  <si>
    <t xml:space="preserve">MARSTON G153 Noir Tramontane HZE </t>
  </si>
  <si>
    <t xml:space="preserve">Option Mi Cuir Tramontane </t>
  </si>
  <si>
    <t>1PW2B0P4HB0RFJ</t>
  </si>
  <si>
    <t>4HFJ</t>
  </si>
  <si>
    <t>Cuir Club Nappa L036 Noir Tramontane HZE</t>
  </si>
  <si>
    <t>Cuir Club Nappa L036 Tramontane HZE</t>
  </si>
  <si>
    <t>Option cuir Club Nappa Tramontane spécifique GT/ GT Line</t>
  </si>
  <si>
    <t>1PW2B0P4HB0RFV</t>
  </si>
  <si>
    <t>Cuir Club Nappa L036  Brun Cohiba HBP</t>
  </si>
  <si>
    <t>Cuir Club Nappa L036 Cohiba HBP</t>
  </si>
  <si>
    <t>Option cuir Club Nappa Brun Cohiba ( Niv 3/Féline)</t>
  </si>
  <si>
    <t>1PW2B0P4HB0RFX</t>
  </si>
  <si>
    <t>4HFX</t>
  </si>
  <si>
    <t xml:space="preserve">Option cuir Club Nappa Tramontane spécifique Niv 3 et Féline </t>
  </si>
  <si>
    <t>1PW2B0P4QB0RFJ</t>
  </si>
  <si>
    <t>4Q</t>
  </si>
  <si>
    <t>4QFJ</t>
  </si>
  <si>
    <t>Mi Cuir GT Tramontane</t>
  </si>
  <si>
    <t>1PW2B0P8BB0RFE</t>
  </si>
  <si>
    <t>8BFE</t>
  </si>
  <si>
    <t>Cuir Club Nappa L036 Brun Cohiba HBP</t>
  </si>
  <si>
    <t>RHX Option cuir Club Nappa Brun Cohiba/ Tramontane</t>
  </si>
  <si>
    <t>1PW2B0P8BB0RFX</t>
  </si>
  <si>
    <t>8BFX</t>
  </si>
  <si>
    <t xml:space="preserve">RHX Option cuir Nappa Tramontane </t>
  </si>
  <si>
    <t>1PW2B0P8CB0RFA</t>
  </si>
  <si>
    <t>8C</t>
  </si>
  <si>
    <t>FA</t>
  </si>
  <si>
    <t>8CFA</t>
  </si>
  <si>
    <t>Alcantara F227 + Cuir Club Nappa L036</t>
  </si>
  <si>
    <t>Alcantara F227 Lama FBJ</t>
  </si>
  <si>
    <t>Cuir Club Nappa L036 Lama FBJ</t>
  </si>
  <si>
    <t>RHX Option Alcantara / cuir Nappa Biton Lama/Tramontane</t>
  </si>
  <si>
    <t>1PW2B0PIOB0RFR</t>
  </si>
  <si>
    <t>IO</t>
  </si>
  <si>
    <t>IOFR</t>
  </si>
  <si>
    <t>Cocher G150 Guérande HPT</t>
  </si>
  <si>
    <t>Niv 2 et  Niv 3 Guérande / Tramontane</t>
  </si>
  <si>
    <t>1PW2B0PQ1B0RFC</t>
  </si>
  <si>
    <t>Q1FC</t>
  </si>
  <si>
    <t>Cuir Club Nappa L019 Tramontane HZE</t>
  </si>
  <si>
    <t>TEP Carla V210 Aries HBK</t>
  </si>
  <si>
    <t>1PW2B0PQ1B0RFX</t>
  </si>
  <si>
    <t>Option Cuir Claudia Tramontane  Niv 2 et 3, en Série sur Féline</t>
  </si>
  <si>
    <t>1SX8B0P4HB0RFF</t>
  </si>
  <si>
    <t>1SX8</t>
  </si>
  <si>
    <t>4HFF</t>
  </si>
  <si>
    <t>CUIR NAPPA L036 / BRUN 2</t>
  </si>
  <si>
    <t>Bader</t>
  </si>
  <si>
    <t>1SX8B0P4HB0RFO</t>
  </si>
  <si>
    <t>4HFO</t>
  </si>
  <si>
    <t>CUIR NAPPA L036 / NOIR 3</t>
  </si>
  <si>
    <t>1SX8B0P55B0RFX</t>
  </si>
  <si>
    <t>55FX</t>
  </si>
  <si>
    <t>TISSU 1 X74 / NOIR</t>
  </si>
  <si>
    <t xml:space="preserve">Mayfair </t>
  </si>
  <si>
    <t>Aunde</t>
  </si>
  <si>
    <t>Nemesis</t>
  </si>
  <si>
    <t>1SX8B0P56B0RFV</t>
  </si>
  <si>
    <t>56FV</t>
  </si>
  <si>
    <t>MIXTE CUIR X74 / NOIR 2</t>
  </si>
  <si>
    <t>1SX8B0P57B0RFE</t>
  </si>
  <si>
    <t>57FE</t>
  </si>
  <si>
    <t>CUIR GRAINE L049 / BRUN 1</t>
  </si>
  <si>
    <t>2CB9B0P9VB0RFZ</t>
  </si>
  <si>
    <t>2CB9</t>
  </si>
  <si>
    <t>2CB9B0P9YB0RFA</t>
  </si>
  <si>
    <t>9YFA</t>
  </si>
  <si>
    <t>Leorki G258 + OmniReps F920</t>
  </si>
  <si>
    <t xml:space="preserve">Léorki G258 Bise HZM Matinal HZW Gris moyen FTV </t>
  </si>
  <si>
    <t xml:space="preserve">maille LEORKI G258 Bleu fox FNG Digimat FGW Renard roux FFN </t>
  </si>
  <si>
    <t>2CB9B0PO1B0RFT</t>
  </si>
  <si>
    <t>2CB9B0PO2B0RFR</t>
  </si>
  <si>
    <t>2CK0B0P42B0RFR</t>
  </si>
  <si>
    <t>2CK0</t>
  </si>
  <si>
    <t>2CK0B0P43B0RFT</t>
  </si>
  <si>
    <t>2CK0B0P46B0RFX</t>
  </si>
  <si>
    <t>2CK0B0POVB0RFX</t>
  </si>
  <si>
    <t>OV</t>
  </si>
  <si>
    <t>OVFX</t>
  </si>
  <si>
    <t>Curitiba G346 + TEP Carla V234</t>
  </si>
  <si>
    <t>2CK9B0POAB0RFY</t>
  </si>
  <si>
    <t>2CK9</t>
  </si>
  <si>
    <t>OA</t>
  </si>
  <si>
    <t>OAFY</t>
  </si>
  <si>
    <t>tout niveau VU+ Niveau 1 VP toutes marques</t>
  </si>
  <si>
    <t>2CKRB0P43B0RFT</t>
  </si>
  <si>
    <t>2CKR</t>
  </si>
  <si>
    <t>TISSU 2 K0 / GRIS 2</t>
  </si>
  <si>
    <t>2GK9B0POAB0RFY</t>
  </si>
  <si>
    <t>2GK9</t>
  </si>
  <si>
    <t>2MK0B0P42B0RFR</t>
  </si>
  <si>
    <t>2MK0</t>
  </si>
  <si>
    <t>2MK0B0P43B0RFT</t>
  </si>
  <si>
    <t>2MK0B0P46B0RFX</t>
  </si>
  <si>
    <t>2MK0B0POVB0RFX</t>
  </si>
  <si>
    <t>2PB9B0P9WB0RFZ</t>
  </si>
  <si>
    <t>2PB9</t>
  </si>
  <si>
    <t>Léorki G258 Bise HZM</t>
  </si>
  <si>
    <t>2PB9B0P9YB0RFA</t>
  </si>
  <si>
    <t>Léorki G258 G258 Bise HZM</t>
  </si>
  <si>
    <t>2PB9B0PO1B0RFT</t>
  </si>
  <si>
    <t>2PK0B0P42B0RFR</t>
  </si>
  <si>
    <t>2PK0</t>
  </si>
  <si>
    <t>2PK0B0P43B0RFT</t>
  </si>
  <si>
    <t>2PK0B0P46B0RFX</t>
  </si>
  <si>
    <t>2PK0B0POVB0RFX</t>
  </si>
  <si>
    <t>2PK9B0POAB0RFY</t>
  </si>
  <si>
    <t>2PK9</t>
  </si>
  <si>
    <t>2PKRB0P43B0RFT</t>
  </si>
  <si>
    <t>2PKR</t>
  </si>
  <si>
    <t>Fournisseur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</si>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</sst>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rgb="FF000000"/>
      <name val="Calibri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37">
    <xf numFmtId="0" fontId="0" fillId="0" borderId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1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1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1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1" fillId="40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1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1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1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1" fillId="42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22" fillId="43" borderId="0" applyNumberFormat="0" applyBorder="0" applyAlignment="0" applyProtection="0"/>
    <xf numFmtId="0" fontId="17" fillId="16" borderId="0" applyNumberFormat="0" applyBorder="0" applyAlignment="0" applyProtection="0"/>
    <xf numFmtId="0" fontId="22" fillId="40" borderId="0" applyNumberFormat="0" applyBorder="0" applyAlignment="0" applyProtection="0"/>
    <xf numFmtId="0" fontId="17" fillId="20" borderId="0" applyNumberFormat="0" applyBorder="0" applyAlignment="0" applyProtection="0"/>
    <xf numFmtId="0" fontId="22" fillId="41" borderId="0" applyNumberFormat="0" applyBorder="0" applyAlignment="0" applyProtection="0"/>
    <xf numFmtId="0" fontId="17" fillId="24" borderId="0" applyNumberFormat="0" applyBorder="0" applyAlignment="0" applyProtection="0"/>
    <xf numFmtId="0" fontId="22" fillId="44" borderId="0" applyNumberFormat="0" applyBorder="0" applyAlignment="0" applyProtection="0"/>
    <xf numFmtId="0" fontId="17" fillId="28" borderId="0" applyNumberFormat="0" applyBorder="0" applyAlignment="0" applyProtection="0"/>
    <xf numFmtId="0" fontId="22" fillId="45" borderId="0" applyNumberFormat="0" applyBorder="0" applyAlignment="0" applyProtection="0"/>
    <xf numFmtId="0" fontId="17" fillId="32" borderId="0" applyNumberFormat="0" applyBorder="0" applyAlignment="0" applyProtection="0"/>
    <xf numFmtId="0" fontId="22" fillId="46" borderId="0" applyNumberFormat="0" applyBorder="0" applyAlignment="0" applyProtection="0"/>
    <xf numFmtId="0" fontId="17" fillId="9" borderId="0" applyNumberFormat="0" applyBorder="0" applyAlignment="0" applyProtection="0"/>
    <xf numFmtId="0" fontId="22" fillId="47" borderId="0" applyNumberFormat="0" applyBorder="0" applyAlignment="0" applyProtection="0"/>
    <xf numFmtId="0" fontId="17" fillId="13" borderId="0" applyNumberFormat="0" applyBorder="0" applyAlignment="0" applyProtection="0"/>
    <xf numFmtId="0" fontId="22" fillId="48" borderId="0" applyNumberFormat="0" applyBorder="0" applyAlignment="0" applyProtection="0"/>
    <xf numFmtId="0" fontId="17" fillId="17" borderId="0" applyNumberFormat="0" applyBorder="0" applyAlignment="0" applyProtection="0"/>
    <xf numFmtId="0" fontId="22" fillId="49" borderId="0" applyNumberFormat="0" applyBorder="0" applyAlignment="0" applyProtection="0"/>
    <xf numFmtId="0" fontId="17" fillId="21" borderId="0" applyNumberFormat="0" applyBorder="0" applyAlignment="0" applyProtection="0"/>
    <xf numFmtId="0" fontId="22" fillId="44" borderId="0" applyNumberFormat="0" applyBorder="0" applyAlignment="0" applyProtection="0"/>
    <xf numFmtId="0" fontId="17" fillId="25" borderId="0" applyNumberFormat="0" applyBorder="0" applyAlignment="0" applyProtection="0"/>
    <xf numFmtId="0" fontId="22" fillId="45" borderId="0" applyNumberFormat="0" applyBorder="0" applyAlignment="0" applyProtection="0"/>
    <xf numFmtId="0" fontId="17" fillId="29" borderId="0" applyNumberFormat="0" applyBorder="0" applyAlignment="0" applyProtection="0"/>
    <xf numFmtId="0" fontId="22" fillId="50" borderId="0" applyNumberFormat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6" borderId="4" applyNumberFormat="0" applyAlignment="0" applyProtection="0"/>
    <xf numFmtId="0" fontId="24" fillId="51" borderId="36" applyNumberFormat="0" applyAlignment="0" applyProtection="0"/>
    <xf numFmtId="0" fontId="12" fillId="0" borderId="6" applyNumberFormat="0" applyFill="0" applyAlignment="0" applyProtection="0"/>
    <xf numFmtId="0" fontId="25" fillId="0" borderId="37" applyNumberFormat="0" applyFill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21" fillId="8" borderId="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19" fillId="52" borderId="38" applyNumberFormat="0" applyFont="0" applyAlignment="0" applyProtection="0"/>
    <xf numFmtId="0" fontId="9" fillId="5" borderId="4" applyNumberFormat="0" applyAlignment="0" applyProtection="0"/>
    <xf numFmtId="0" fontId="26" fillId="38" borderId="36" applyNumberFormat="0" applyAlignment="0" applyProtection="0"/>
    <xf numFmtId="164" fontId="19" fillId="0" borderId="0" applyFont="0" applyFill="0" applyBorder="0" applyAlignment="0" applyProtection="0"/>
    <xf numFmtId="0" fontId="7" fillId="3" borderId="0" applyNumberFormat="0" applyBorder="0" applyAlignment="0" applyProtection="0"/>
    <xf numFmtId="0" fontId="27" fillId="34" borderId="0" applyNumberFormat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8" fillId="4" borderId="0" applyNumberFormat="0" applyBorder="0" applyAlignment="0" applyProtection="0"/>
    <xf numFmtId="0" fontId="28" fillId="53" borderId="0" applyNumberFormat="0" applyBorder="0" applyAlignment="0" applyProtection="0"/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19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19" fillId="0" borderId="0">
      <alignment vertical="top"/>
    </xf>
    <xf numFmtId="0" fontId="1" fillId="0" borderId="0"/>
    <xf numFmtId="0" fontId="1" fillId="0" borderId="0"/>
    <xf numFmtId="0" fontId="19" fillId="0" borderId="0">
      <alignment vertical="top"/>
    </xf>
    <xf numFmtId="0" fontId="19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29" fillId="35" borderId="0" applyNumberFormat="0" applyBorder="0" applyAlignment="0" applyProtection="0"/>
    <xf numFmtId="0" fontId="10" fillId="6" borderId="5" applyNumberFormat="0" applyAlignment="0" applyProtection="0"/>
    <xf numFmtId="0" fontId="30" fillId="51" borderId="39" applyNumberFormat="0" applyAlignment="0" applyProtection="0"/>
    <xf numFmtId="0" fontId="31" fillId="0" borderId="0">
      <alignment vertical="top"/>
    </xf>
    <xf numFmtId="0" fontId="15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34" fillId="0" borderId="40" applyNumberFormat="0" applyFill="0" applyAlignment="0" applyProtection="0"/>
    <xf numFmtId="0" fontId="4" fillId="0" borderId="2" applyNumberFormat="0" applyFill="0" applyAlignment="0" applyProtection="0"/>
    <xf numFmtId="0" fontId="35" fillId="0" borderId="41" applyNumberFormat="0" applyFill="0" applyAlignment="0" applyProtection="0"/>
    <xf numFmtId="0" fontId="5" fillId="0" borderId="3" applyNumberFormat="0" applyFill="0" applyAlignment="0" applyProtection="0"/>
    <xf numFmtId="0" fontId="36" fillId="0" borderId="42" applyNumberFormat="0" applyFill="0" applyAlignment="0" applyProtection="0"/>
    <xf numFmtId="0" fontId="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37" fillId="0" borderId="43" applyNumberFormat="0" applyFill="0" applyAlignment="0" applyProtection="0"/>
    <xf numFmtId="0" fontId="13" fillId="7" borderId="7" applyNumberFormat="0" applyAlignment="0" applyProtection="0"/>
    <xf numFmtId="0" fontId="38" fillId="54" borderId="44" applyNumberFormat="0" applyAlignment="0" applyProtection="0"/>
  </cellStyleXfs>
  <cellXfs count="58">
    <xf numFmtId="0" fontId="0" fillId="0" borderId="0" xfId="0"/>
    <xf numFmtId="0" fontId="0" fillId="0" borderId="0" xfId="0" applyFill="1"/>
    <xf numFmtId="0" fontId="0" fillId="0" borderId="2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18" fillId="0" borderId="29" xfId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 wrapText="1"/>
    </xf>
    <xf numFmtId="0" fontId="0" fillId="0" borderId="21" xfId="0" applyFill="1" applyBorder="1"/>
    <xf numFmtId="0" fontId="0" fillId="0" borderId="29" xfId="0" applyFill="1" applyBorder="1"/>
    <xf numFmtId="0" fontId="0" fillId="0" borderId="22" xfId="0" applyFill="1" applyBorder="1"/>
    <xf numFmtId="0" fontId="0" fillId="0" borderId="21" xfId="0" applyFont="1" applyFill="1" applyBorder="1" applyAlignment="1">
      <alignment horizontal="center" vertical="center" wrapText="1"/>
    </xf>
    <xf numFmtId="0" fontId="0" fillId="0" borderId="31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55" borderId="45" xfId="0" applyFill="1" applyBorder="1"/>
    <xf numFmtId="0" fontId="0" fillId="55" borderId="45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35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Border="1"/>
  </cellXfs>
  <cellStyles count="337">
    <cellStyle name="20 % - Accent1 2" xfId="2"/>
    <cellStyle name="20 % - Accent1 2 2" xfId="3"/>
    <cellStyle name="20 % - Accent1 3" xfId="4"/>
    <cellStyle name="20 % - Accent1 4" xfId="5"/>
    <cellStyle name="20 % - Accent2 2" xfId="6"/>
    <cellStyle name="20 % - Accent2 2 2" xfId="7"/>
    <cellStyle name="20 % - Accent2 3" xfId="8"/>
    <cellStyle name="20 % - Accent2 4" xfId="9"/>
    <cellStyle name="20 % - Accent3 2" xfId="10"/>
    <cellStyle name="20 % - Accent3 2 2" xfId="11"/>
    <cellStyle name="20 % - Accent3 3" xfId="12"/>
    <cellStyle name="20 % - Accent3 4" xfId="13"/>
    <cellStyle name="20 % - Accent4 2" xfId="14"/>
    <cellStyle name="20 % - Accent4 2 2" xfId="15"/>
    <cellStyle name="20 % - Accent4 3" xfId="16"/>
    <cellStyle name="20 % - Accent4 4" xfId="17"/>
    <cellStyle name="20 % - Accent5 2" xfId="18"/>
    <cellStyle name="20 % - Accent5 2 2" xfId="19"/>
    <cellStyle name="20 % - Accent5 3" xfId="20"/>
    <cellStyle name="20 % - Accent5 4" xfId="21"/>
    <cellStyle name="20 % - Accent6 2" xfId="22"/>
    <cellStyle name="20 % - Accent6 2 2" xfId="23"/>
    <cellStyle name="20 % - Accent6 3" xfId="24"/>
    <cellStyle name="20 % - Accent6 4" xfId="25"/>
    <cellStyle name="40 % - Accent1 2" xfId="26"/>
    <cellStyle name="40 % - Accent1 2 2" xfId="27"/>
    <cellStyle name="40 % - Accent1 3" xfId="28"/>
    <cellStyle name="40 % - Accent1 4" xfId="29"/>
    <cellStyle name="40 % - Accent2 2" xfId="30"/>
    <cellStyle name="40 % - Accent2 2 2" xfId="31"/>
    <cellStyle name="40 % - Accent2 3" xfId="32"/>
    <cellStyle name="40 % - Accent2 4" xfId="33"/>
    <cellStyle name="40 % - Accent3 2" xfId="34"/>
    <cellStyle name="40 % - Accent3 2 2" xfId="35"/>
    <cellStyle name="40 % - Accent3 3" xfId="36"/>
    <cellStyle name="40 % - Accent3 4" xfId="37"/>
    <cellStyle name="40 % - Accent4 2" xfId="38"/>
    <cellStyle name="40 % - Accent4 2 2" xfId="39"/>
    <cellStyle name="40 % - Accent4 3" xfId="40"/>
    <cellStyle name="40 % - Accent4 4" xfId="41"/>
    <cellStyle name="40 % - Accent5 2" xfId="42"/>
    <cellStyle name="40 % - Accent5 2 2" xfId="43"/>
    <cellStyle name="40 % - Accent5 3" xfId="44"/>
    <cellStyle name="40 % - Accent5 4" xfId="45"/>
    <cellStyle name="40 % - Accent6 2" xfId="46"/>
    <cellStyle name="40 % - Accent6 2 2" xfId="47"/>
    <cellStyle name="40 % - Accent6 3" xfId="48"/>
    <cellStyle name="40 % - Accent6 4" xfId="49"/>
    <cellStyle name="60 % - Accent1 2" xfId="50"/>
    <cellStyle name="60 % - Accent1 3" xfId="51"/>
    <cellStyle name="60 % - Accent2 2" xfId="52"/>
    <cellStyle name="60 % - Accent2 3" xfId="53"/>
    <cellStyle name="60 % - Accent3 2" xfId="54"/>
    <cellStyle name="60 % - Accent3 3" xfId="55"/>
    <cellStyle name="60 % - Accent4 2" xfId="56"/>
    <cellStyle name="60 % - Accent4 3" xfId="57"/>
    <cellStyle name="60 % - Accent5 2" xfId="58"/>
    <cellStyle name="60 % - Accent5 3" xfId="59"/>
    <cellStyle name="60 % - Accent6 2" xfId="60"/>
    <cellStyle name="60 % - Accent6 3" xfId="61"/>
    <cellStyle name="Accent1 2" xfId="62"/>
    <cellStyle name="Accent1 3" xfId="63"/>
    <cellStyle name="Accent2 2" xfId="64"/>
    <cellStyle name="Accent2 3" xfId="65"/>
    <cellStyle name="Accent3 2" xfId="66"/>
    <cellStyle name="Accent3 3" xfId="67"/>
    <cellStyle name="Accent4 2" xfId="68"/>
    <cellStyle name="Accent4 3" xfId="69"/>
    <cellStyle name="Accent5 2" xfId="70"/>
    <cellStyle name="Accent5 3" xfId="71"/>
    <cellStyle name="Accent6 2" xfId="72"/>
    <cellStyle name="Accent6 3" xfId="73"/>
    <cellStyle name="Avertissement 2" xfId="74"/>
    <cellStyle name="Avertissement 3" xfId="75"/>
    <cellStyle name="Calcul 2" xfId="76"/>
    <cellStyle name="Calcul 3" xfId="77"/>
    <cellStyle name="Cellule liée 2" xfId="78"/>
    <cellStyle name="Cellule liée 3" xfId="79"/>
    <cellStyle name="Commentaire 10" xfId="80"/>
    <cellStyle name="Commentaire 11" xfId="81"/>
    <cellStyle name="Commentaire 11 2" xfId="82"/>
    <cellStyle name="Commentaire 11 2 2" xfId="83"/>
    <cellStyle name="Commentaire 11 2 3" xfId="84"/>
    <cellStyle name="Commentaire 11 2 3 2" xfId="85"/>
    <cellStyle name="Commentaire 11 2 3 2 2" xfId="86"/>
    <cellStyle name="Commentaire 11 2 3 3" xfId="87"/>
    <cellStyle name="Commentaire 12" xfId="88"/>
    <cellStyle name="Commentaire 13" xfId="89"/>
    <cellStyle name="Commentaire 13 2" xfId="90"/>
    <cellStyle name="Commentaire 13 3" xfId="91"/>
    <cellStyle name="Commentaire 13 3 2" xfId="92"/>
    <cellStyle name="Commentaire 13 3 2 2" xfId="93"/>
    <cellStyle name="Commentaire 13 3 3" xfId="94"/>
    <cellStyle name="Commentaire 14" xfId="95"/>
    <cellStyle name="Commentaire 15" xfId="96"/>
    <cellStyle name="Commentaire 15 2" xfId="97"/>
    <cellStyle name="Commentaire 15 2 2" xfId="98"/>
    <cellStyle name="Commentaire 15 3" xfId="99"/>
    <cellStyle name="Commentaire 16" xfId="100"/>
    <cellStyle name="Commentaire 16 2" xfId="101"/>
    <cellStyle name="Commentaire 17" xfId="102"/>
    <cellStyle name="Commentaire 17 2" xfId="103"/>
    <cellStyle name="Commentaire 18" xfId="104"/>
    <cellStyle name="Commentaire 18 2" xfId="105"/>
    <cellStyle name="Commentaire 19" xfId="106"/>
    <cellStyle name="Commentaire 2" xfId="107"/>
    <cellStyle name="Commentaire 2 2" xfId="108"/>
    <cellStyle name="Commentaire 2 3" xfId="109"/>
    <cellStyle name="Commentaire 2 4" xfId="110"/>
    <cellStyle name="Commentaire 2 4 2" xfId="111"/>
    <cellStyle name="Commentaire 2 4 2 2" xfId="112"/>
    <cellStyle name="Commentaire 2 4 3" xfId="113"/>
    <cellStyle name="Commentaire 2 5" xfId="114"/>
    <cellStyle name="Commentaire 20" xfId="115"/>
    <cellStyle name="Commentaire 20 2" xfId="116"/>
    <cellStyle name="Commentaire 20 3" xfId="117"/>
    <cellStyle name="Commentaire 21" xfId="118"/>
    <cellStyle name="Commentaire 22" xfId="119"/>
    <cellStyle name="Commentaire 23" xfId="120"/>
    <cellStyle name="Commentaire 3" xfId="121"/>
    <cellStyle name="Commentaire 3 2" xfId="122"/>
    <cellStyle name="Commentaire 3 3" xfId="123"/>
    <cellStyle name="Commentaire 4" xfId="124"/>
    <cellStyle name="Commentaire 4 2" xfId="125"/>
    <cellStyle name="Commentaire 5" xfId="126"/>
    <cellStyle name="Commentaire 5 2" xfId="127"/>
    <cellStyle name="Commentaire 6" xfId="128"/>
    <cellStyle name="Commentaire 6 2" xfId="129"/>
    <cellStyle name="Commentaire 7" xfId="130"/>
    <cellStyle name="Commentaire 7 2" xfId="131"/>
    <cellStyle name="Commentaire 7 3" xfId="132"/>
    <cellStyle name="Commentaire 8" xfId="133"/>
    <cellStyle name="Commentaire 8 2" xfId="134"/>
    <cellStyle name="Commentaire 9" xfId="135"/>
    <cellStyle name="Entrée 2" xfId="136"/>
    <cellStyle name="Entrée 3" xfId="137"/>
    <cellStyle name="Euro" xfId="138"/>
    <cellStyle name="Insatisfaisant 2" xfId="139"/>
    <cellStyle name="Insatisfaisant 3" xfId="140"/>
    <cellStyle name="Milliers 2" xfId="141"/>
    <cellStyle name="Milliers 2 2" xfId="142"/>
    <cellStyle name="Milliers 2 3" xfId="143"/>
    <cellStyle name="Milliers 2 4" xfId="144"/>
    <cellStyle name="Milliers 3" xfId="145"/>
    <cellStyle name="Milliers 3 2" xfId="146"/>
    <cellStyle name="Milliers 3 2 2" xfId="147"/>
    <cellStyle name="Milliers 3 2 3" xfId="148"/>
    <cellStyle name="Milliers 3 2 4" xfId="149"/>
    <cellStyle name="Milliers 3 3" xfId="150"/>
    <cellStyle name="Milliers 3 3 2" xfId="151"/>
    <cellStyle name="Milliers 3 3 3" xfId="152"/>
    <cellStyle name="Milliers 3 4" xfId="153"/>
    <cellStyle name="Milliers 3 4 2" xfId="154"/>
    <cellStyle name="Milliers 3 5" xfId="155"/>
    <cellStyle name="Neutre 2" xfId="156"/>
    <cellStyle name="Neutre 3" xfId="157"/>
    <cellStyle name="Normal" xfId="0" builtinId="0"/>
    <cellStyle name="Normal 10" xfId="158"/>
    <cellStyle name="Normal 10 2" xfId="159"/>
    <cellStyle name="Normal 10 5" xfId="160"/>
    <cellStyle name="Normal 11" xfId="161"/>
    <cellStyle name="Normal 11 2" xfId="162"/>
    <cellStyle name="Normal 12" xfId="163"/>
    <cellStyle name="Normal 12 2" xfId="164"/>
    <cellStyle name="Normal 13" xfId="165"/>
    <cellStyle name="Normal 13 2" xfId="166"/>
    <cellStyle name="Normal 14" xfId="167"/>
    <cellStyle name="Normal 14 2" xfId="168"/>
    <cellStyle name="Normal 15" xfId="169"/>
    <cellStyle name="Normal 15 2" xfId="170"/>
    <cellStyle name="Normal 16" xfId="171"/>
    <cellStyle name="Normal 16 2" xfId="172"/>
    <cellStyle name="Normal 17" xfId="173"/>
    <cellStyle name="Normal 17 2" xfId="174"/>
    <cellStyle name="Normal 18" xfId="175"/>
    <cellStyle name="Normal 18 2" xfId="176"/>
    <cellStyle name="Normal 19" xfId="177"/>
    <cellStyle name="Normal 19 2" xfId="178"/>
    <cellStyle name="Normal 2" xfId="179"/>
    <cellStyle name="Normal 2 2" xfId="1"/>
    <cellStyle name="Normal 2 2 2" xfId="180"/>
    <cellStyle name="Normal 2 2 2 2" xfId="181"/>
    <cellStyle name="Normal 2 2 2 3" xfId="182"/>
    <cellStyle name="Normal 2 2 3" xfId="183"/>
    <cellStyle name="Normal 2 2 4" xfId="184"/>
    <cellStyle name="Normal 2 3" xfId="185"/>
    <cellStyle name="Normal 2 3 2" xfId="186"/>
    <cellStyle name="Normal 2 3 2 2" xfId="187"/>
    <cellStyle name="Normal 2 3 2 2 2" xfId="188"/>
    <cellStyle name="Normal 2 3 2 3" xfId="189"/>
    <cellStyle name="Normal 2 3 2 4" xfId="190"/>
    <cellStyle name="Normal 2 3 2 5" xfId="191"/>
    <cellStyle name="Normal 2 3 3" xfId="192"/>
    <cellStyle name="Normal 2 3 4" xfId="193"/>
    <cellStyle name="Normal 2 3 5" xfId="194"/>
    <cellStyle name="Normal 2 4" xfId="195"/>
    <cellStyle name="Normal 2 5" xfId="196"/>
    <cellStyle name="Normal 2 6" xfId="197"/>
    <cellStyle name="Normal 20" xfId="198"/>
    <cellStyle name="Normal 20 2" xfId="199"/>
    <cellStyle name="Normal 21" xfId="200"/>
    <cellStyle name="Normal 21 2" xfId="201"/>
    <cellStyle name="Normal 22" xfId="202"/>
    <cellStyle name="Normal 22 2" xfId="203"/>
    <cellStyle name="Normal 23" xfId="204"/>
    <cellStyle name="Normal 23 2" xfId="205"/>
    <cellStyle name="Normal 24" xfId="206"/>
    <cellStyle name="Normal 24 2" xfId="207"/>
    <cellStyle name="Normal 25" xfId="208"/>
    <cellStyle name="Normal 25 2" xfId="209"/>
    <cellStyle name="Normal 26" xfId="210"/>
    <cellStyle name="Normal 26 2" xfId="211"/>
    <cellStyle name="Normal 27" xfId="212"/>
    <cellStyle name="Normal 27 2" xfId="213"/>
    <cellStyle name="Normal 28" xfId="214"/>
    <cellStyle name="Normal 28 2" xfId="215"/>
    <cellStyle name="Normal 29" xfId="216"/>
    <cellStyle name="Normal 29 2" xfId="217"/>
    <cellStyle name="Normal 3" xfId="218"/>
    <cellStyle name="Normal 3 2" xfId="219"/>
    <cellStyle name="Normal 3 2 2" xfId="220"/>
    <cellStyle name="Normal 3 2 3" xfId="221"/>
    <cellStyle name="Normal 3 2 3 2" xfId="222"/>
    <cellStyle name="Normal 3 3" xfId="223"/>
    <cellStyle name="Normal 3 3 2" xfId="224"/>
    <cellStyle name="Normal 3 3 3" xfId="225"/>
    <cellStyle name="Normal 3 3 4" xfId="226"/>
    <cellStyle name="Normal 3 4" xfId="227"/>
    <cellStyle name="Normal 3 4 2" xfId="228"/>
    <cellStyle name="Normal 3 4 3" xfId="229"/>
    <cellStyle name="Normal 3 5" xfId="230"/>
    <cellStyle name="Normal 3 5 2" xfId="231"/>
    <cellStyle name="Normal 30" xfId="232"/>
    <cellStyle name="Normal 30 2" xfId="233"/>
    <cellStyle name="Normal 31" xfId="234"/>
    <cellStyle name="Normal 31 2" xfId="235"/>
    <cellStyle name="Normal 32" xfId="236"/>
    <cellStyle name="Normal 32 2" xfId="237"/>
    <cellStyle name="Normal 33" xfId="238"/>
    <cellStyle name="Normal 33 2" xfId="239"/>
    <cellStyle name="Normal 34" xfId="240"/>
    <cellStyle name="Normal 34 2" xfId="241"/>
    <cellStyle name="Normal 35" xfId="242"/>
    <cellStyle name="Normal 35 2" xfId="243"/>
    <cellStyle name="Normal 36" xfId="244"/>
    <cellStyle name="Normal 36 2" xfId="245"/>
    <cellStyle name="Normal 37" xfId="246"/>
    <cellStyle name="Normal 37 2" xfId="247"/>
    <cellStyle name="Normal 38" xfId="248"/>
    <cellStyle name="Normal 38 2" xfId="249"/>
    <cellStyle name="Normal 39" xfId="250"/>
    <cellStyle name="Normal 39 2" xfId="251"/>
    <cellStyle name="Normal 4" xfId="252"/>
    <cellStyle name="Normal 4 2" xfId="253"/>
    <cellStyle name="Normal 4 3" xfId="254"/>
    <cellStyle name="Normal 4 4" xfId="255"/>
    <cellStyle name="Normal 4 5" xfId="256"/>
    <cellStyle name="Normal 4 6" xfId="257"/>
    <cellStyle name="Normal 40" xfId="258"/>
    <cellStyle name="Normal 40 2" xfId="259"/>
    <cellStyle name="Normal 41" xfId="260"/>
    <cellStyle name="Normal 41 2" xfId="261"/>
    <cellStyle name="Normal 42" xfId="262"/>
    <cellStyle name="Normal 42 2" xfId="263"/>
    <cellStyle name="Normal 43" xfId="264"/>
    <cellStyle name="Normal 43 2" xfId="265"/>
    <cellStyle name="Normal 44" xfId="266"/>
    <cellStyle name="Normal 44 2" xfId="267"/>
    <cellStyle name="Normal 45" xfId="268"/>
    <cellStyle name="Normal 45 2" xfId="269"/>
    <cellStyle name="Normal 46" xfId="270"/>
    <cellStyle name="Normal 46 2" xfId="271"/>
    <cellStyle name="Normal 47" xfId="272"/>
    <cellStyle name="Normal 47 2" xfId="273"/>
    <cellStyle name="Normal 48" xfId="274"/>
    <cellStyle name="Normal 48 2" xfId="275"/>
    <cellStyle name="Normal 48 3" xfId="276"/>
    <cellStyle name="Normal 48 4" xfId="277"/>
    <cellStyle name="Normal 49" xfId="278"/>
    <cellStyle name="Normal 49 2" xfId="279"/>
    <cellStyle name="Normal 5" xfId="280"/>
    <cellStyle name="Normal 5 2" xfId="281"/>
    <cellStyle name="Normal 5 3" xfId="282"/>
    <cellStyle name="Normal 5 4" xfId="283"/>
    <cellStyle name="Normal 5 5" xfId="284"/>
    <cellStyle name="Normal 50" xfId="285"/>
    <cellStyle name="Normal 51" xfId="286"/>
    <cellStyle name="Normal 52" xfId="287"/>
    <cellStyle name="Normal 53" xfId="288"/>
    <cellStyle name="Normal 6" xfId="289"/>
    <cellStyle name="Normal 6 2" xfId="290"/>
    <cellStyle name="Normal 7" xfId="291"/>
    <cellStyle name="Normal 7 2" xfId="292"/>
    <cellStyle name="Normal 8" xfId="293"/>
    <cellStyle name="Normal 8 2" xfId="294"/>
    <cellStyle name="Normal 9" xfId="295"/>
    <cellStyle name="Normal 9 2" xfId="296"/>
    <cellStyle name="Pourcentage 2" xfId="297"/>
    <cellStyle name="Pourcentage 2 2" xfId="298"/>
    <cellStyle name="Pourcentage 2 3" xfId="299"/>
    <cellStyle name="Pourcentage 2 3 2" xfId="300"/>
    <cellStyle name="Pourcentage 2 3 3" xfId="301"/>
    <cellStyle name="Pourcentage 2 3 4" xfId="302"/>
    <cellStyle name="Pourcentage 2 4" xfId="303"/>
    <cellStyle name="Pourcentage 2 5" xfId="304"/>
    <cellStyle name="Pourcentage 2 6" xfId="305"/>
    <cellStyle name="Pourcentage 3" xfId="306"/>
    <cellStyle name="Pourcentage 3 2" xfId="307"/>
    <cellStyle name="Pourcentage 4" xfId="308"/>
    <cellStyle name="Pourcentage 4 2" xfId="309"/>
    <cellStyle name="Pourcentage 4 3" xfId="310"/>
    <cellStyle name="Pourcentage 4 3 2" xfId="311"/>
    <cellStyle name="Pourcentage 4 3 2 2" xfId="312"/>
    <cellStyle name="Pourcentage 4 3 3" xfId="313"/>
    <cellStyle name="Pourcentage 5" xfId="314"/>
    <cellStyle name="Pourcentage 6" xfId="315"/>
    <cellStyle name="Satisfaisant 2" xfId="316"/>
    <cellStyle name="Satisfaisant 3" xfId="317"/>
    <cellStyle name="Sortie 2" xfId="318"/>
    <cellStyle name="Sortie 3" xfId="319"/>
    <cellStyle name="Style 1" xfId="320"/>
    <cellStyle name="Texte explicatif 2" xfId="321"/>
    <cellStyle name="Texte explicatif 3" xfId="322"/>
    <cellStyle name="Titre 2" xfId="323"/>
    <cellStyle name="Titre 3" xfId="324"/>
    <cellStyle name="Titre 1 2" xfId="325"/>
    <cellStyle name="Titre 1 3" xfId="326"/>
    <cellStyle name="Titre 2 2" xfId="327"/>
    <cellStyle name="Titre 2 3" xfId="328"/>
    <cellStyle name="Titre 3 2" xfId="329"/>
    <cellStyle name="Titre 3 3" xfId="330"/>
    <cellStyle name="Titre 4 2" xfId="331"/>
    <cellStyle name="Titre 4 3" xfId="332"/>
    <cellStyle name="Total 2" xfId="333"/>
    <cellStyle name="Total 3" xfId="334"/>
    <cellStyle name="Vérification 2" xfId="335"/>
    <cellStyle name="Vérification 3" xfId="336"/>
  </cellStyles>
  <dxfs count="6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730250</xdr:colOff>
          <xdr:row>6</xdr:row>
          <xdr:rowOff>152400</xdr:rowOff>
        </xdr:from>
        <xdr:to>
          <xdr:col>8</xdr:col>
          <xdr:colOff>38100</xdr:colOff>
          <xdr:row>8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Copie%20de%20New%20Analyse%20Pre%20frisco%20(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SPP"/>
      <sheetName val="Alloc"/>
      <sheetName val="ExtracGarnis"/>
      <sheetName val="ImportBO"/>
      <sheetName val="FRN"/>
      <sheetName val="Flex"/>
      <sheetName val="Infos"/>
      <sheetName val="DG"/>
      <sheetName val="Calcul"/>
      <sheetName val="Traitement"/>
      <sheetName val="VolVehicule"/>
      <sheetName val="VolPeriode"/>
      <sheetName val="VolFamille"/>
      <sheetName val="VolPeri"/>
      <sheetName val="VolConca"/>
      <sheetName val="VolExtract"/>
      <sheetName val="Copie de Copie de New Analyse P"/>
    </sheetNames>
    <sheetDataSet>
      <sheetData sheetId="0">
        <row r="1">
          <cell r="AC1" t="str">
            <v>NE PAS TOUCHER</v>
          </cell>
        </row>
      </sheetData>
      <sheetData sheetId="1"/>
      <sheetData sheetId="2"/>
      <sheetData sheetId="3"/>
      <sheetData sheetId="4">
        <row r="1">
          <cell r="AO1" t="str">
            <v>conca4</v>
          </cell>
          <cell r="AP1" t="str">
            <v>Volume N</v>
          </cell>
          <cell r="AQ1" t="str">
            <v>Volume N+1</v>
          </cell>
          <cell r="AR1" t="str">
            <v>Volume N+2</v>
          </cell>
          <cell r="AS1" t="str">
            <v>Volume N+3</v>
          </cell>
        </row>
        <row r="2">
          <cell r="AO2" t="str">
            <v>1CB6B0P23B0RFR</v>
          </cell>
          <cell r="AP2">
            <v>10685</v>
          </cell>
          <cell r="AQ2">
            <v>13902</v>
          </cell>
          <cell r="AR2">
            <v>17068</v>
          </cell>
          <cell r="AS2">
            <v>12192</v>
          </cell>
        </row>
        <row r="3">
          <cell r="AO3" t="str">
            <v>1CB6B0P50B0RFT</v>
          </cell>
          <cell r="AP3">
            <v>1780</v>
          </cell>
          <cell r="AQ3">
            <v>1433</v>
          </cell>
          <cell r="AR3">
            <v>3232</v>
          </cell>
          <cell r="AS3">
            <v>2307</v>
          </cell>
        </row>
        <row r="4">
          <cell r="AO4" t="str">
            <v>1CB6B0P51B0RFX</v>
          </cell>
          <cell r="AP4">
            <v>3354</v>
          </cell>
          <cell r="AQ4">
            <v>4574</v>
          </cell>
          <cell r="AR4">
            <v>6134</v>
          </cell>
          <cell r="AS4">
            <v>4207</v>
          </cell>
        </row>
        <row r="5">
          <cell r="AO5" t="str">
            <v>1CB6B0P52B0RFE</v>
          </cell>
          <cell r="AP5">
            <v>689</v>
          </cell>
          <cell r="AQ5">
            <v>761</v>
          </cell>
          <cell r="AR5">
            <v>967</v>
          </cell>
          <cell r="AS5">
            <v>665</v>
          </cell>
        </row>
        <row r="6">
          <cell r="AO6" t="str">
            <v>1CB7B0P28B0RFX</v>
          </cell>
          <cell r="AP6">
            <v>1932</v>
          </cell>
          <cell r="AQ6">
            <v>2317</v>
          </cell>
          <cell r="AR6">
            <v>1944</v>
          </cell>
          <cell r="AS6">
            <v>1666</v>
          </cell>
        </row>
        <row r="7">
          <cell r="AO7" t="str">
            <v>1CB7B0P3IB0RFH</v>
          </cell>
          <cell r="AP7">
            <v>46</v>
          </cell>
          <cell r="AQ7">
            <v>46</v>
          </cell>
          <cell r="AR7">
            <v>48</v>
          </cell>
          <cell r="AS7">
            <v>43</v>
          </cell>
        </row>
        <row r="8">
          <cell r="AO8" t="str">
            <v>1CB7B0P3IB0RFX</v>
          </cell>
          <cell r="AP8">
            <v>728</v>
          </cell>
          <cell r="AQ8">
            <v>693</v>
          </cell>
          <cell r="AR8">
            <v>763</v>
          </cell>
          <cell r="AS8">
            <v>523</v>
          </cell>
        </row>
        <row r="9">
          <cell r="AO9" t="str">
            <v>1CB7B0P3PB0RFX</v>
          </cell>
          <cell r="AP9">
            <v>146</v>
          </cell>
          <cell r="AQ9">
            <v>181</v>
          </cell>
          <cell r="AR9">
            <v>248</v>
          </cell>
          <cell r="AS9">
            <v>205</v>
          </cell>
        </row>
        <row r="10">
          <cell r="AO10" t="str">
            <v>1CB7B0P4IB0RFF</v>
          </cell>
          <cell r="AP10">
            <v>29</v>
          </cell>
          <cell r="AQ10">
            <v>37</v>
          </cell>
          <cell r="AR10">
            <v>24</v>
          </cell>
          <cell r="AS10">
            <v>12</v>
          </cell>
        </row>
        <row r="11">
          <cell r="AO11" t="str">
            <v>1CB7B0P4IB0RFH</v>
          </cell>
          <cell r="AP11">
            <v>14</v>
          </cell>
          <cell r="AQ11">
            <v>24</v>
          </cell>
          <cell r="AR11">
            <v>19</v>
          </cell>
          <cell r="AS11">
            <v>21</v>
          </cell>
        </row>
        <row r="12">
          <cell r="AO12" t="str">
            <v>1CB7B0P4IB0RFX</v>
          </cell>
          <cell r="AP12">
            <v>3</v>
          </cell>
          <cell r="AQ12">
            <v>5</v>
          </cell>
          <cell r="AR12">
            <v>0</v>
          </cell>
          <cell r="AS12">
            <v>0</v>
          </cell>
        </row>
        <row r="13">
          <cell r="AO13" t="str">
            <v>1CB7B0P4WB0RFX</v>
          </cell>
          <cell r="AP13">
            <v>195</v>
          </cell>
          <cell r="AQ13">
            <v>222</v>
          </cell>
          <cell r="AR13">
            <v>219</v>
          </cell>
          <cell r="AS13">
            <v>150</v>
          </cell>
        </row>
        <row r="14">
          <cell r="AO14" t="str">
            <v>1CB7B0P4ZB0RFX</v>
          </cell>
          <cell r="AP14">
            <v>227</v>
          </cell>
          <cell r="AQ14">
            <v>245</v>
          </cell>
          <cell r="AR14">
            <v>344</v>
          </cell>
          <cell r="AS14">
            <v>295</v>
          </cell>
        </row>
        <row r="15">
          <cell r="AO15" t="str">
            <v>1CB7B0P6VB0RFH</v>
          </cell>
          <cell r="AP15">
            <v>17</v>
          </cell>
          <cell r="AQ15">
            <v>12</v>
          </cell>
          <cell r="AR15">
            <v>18</v>
          </cell>
          <cell r="AS15">
            <v>22</v>
          </cell>
        </row>
        <row r="16">
          <cell r="AO16" t="str">
            <v>1CB7B0P6VB0RFL</v>
          </cell>
          <cell r="AP16">
            <v>4</v>
          </cell>
          <cell r="AQ16">
            <v>3</v>
          </cell>
          <cell r="AR16">
            <v>4</v>
          </cell>
          <cell r="AS16">
            <v>7</v>
          </cell>
        </row>
        <row r="17">
          <cell r="AO17" t="str">
            <v>1CB7B0P6VB0RFY</v>
          </cell>
          <cell r="AP17">
            <v>38</v>
          </cell>
          <cell r="AQ17">
            <v>45</v>
          </cell>
          <cell r="AR17">
            <v>40</v>
          </cell>
          <cell r="AS17">
            <v>28</v>
          </cell>
        </row>
        <row r="18">
          <cell r="AO18" t="str">
            <v>1CB7B0PI4B0RFX</v>
          </cell>
          <cell r="AP18">
            <v>76</v>
          </cell>
          <cell r="AQ18">
            <v>65</v>
          </cell>
          <cell r="AR18">
            <v>129</v>
          </cell>
          <cell r="AS18">
            <v>122</v>
          </cell>
        </row>
        <row r="19">
          <cell r="AO19" t="str">
            <v>1CB7B0PIMB0RFX</v>
          </cell>
          <cell r="AP19">
            <v>561</v>
          </cell>
          <cell r="AQ19">
            <v>724</v>
          </cell>
          <cell r="AR19">
            <v>599</v>
          </cell>
          <cell r="AS19">
            <v>471</v>
          </cell>
        </row>
        <row r="20">
          <cell r="AO20" t="str">
            <v>1CB7B0PXSB0RFX</v>
          </cell>
          <cell r="AP20">
            <v>757</v>
          </cell>
          <cell r="AQ20">
            <v>746</v>
          </cell>
          <cell r="AR20">
            <v>653</v>
          </cell>
          <cell r="AS20">
            <v>568</v>
          </cell>
        </row>
        <row r="21">
          <cell r="AO21" t="str">
            <v>1CB8B0P07B0RFE</v>
          </cell>
          <cell r="AP21">
            <v>30</v>
          </cell>
          <cell r="AQ21">
            <v>31</v>
          </cell>
          <cell r="AR21">
            <v>53</v>
          </cell>
          <cell r="AS21">
            <v>38</v>
          </cell>
        </row>
        <row r="22">
          <cell r="AO22" t="str">
            <v>1CB8B0P07B0RFF</v>
          </cell>
          <cell r="AP22">
            <v>48</v>
          </cell>
          <cell r="AQ22">
            <v>35</v>
          </cell>
          <cell r="AR22">
            <v>58</v>
          </cell>
          <cell r="AS22">
            <v>36</v>
          </cell>
        </row>
        <row r="23">
          <cell r="AO23" t="str">
            <v>1CB8B0P3HB0RFZ</v>
          </cell>
          <cell r="AP23">
            <v>56</v>
          </cell>
          <cell r="AQ23">
            <v>77</v>
          </cell>
          <cell r="AR23">
            <v>87</v>
          </cell>
          <cell r="AS23">
            <v>84</v>
          </cell>
        </row>
        <row r="24">
          <cell r="AO24" t="str">
            <v>1CB8B0P3IB0RFZ</v>
          </cell>
          <cell r="AP24">
            <v>171</v>
          </cell>
          <cell r="AQ24">
            <v>214</v>
          </cell>
          <cell r="AR24">
            <v>283</v>
          </cell>
          <cell r="AS24">
            <v>268</v>
          </cell>
        </row>
        <row r="25">
          <cell r="AO25" t="str">
            <v>1CB8B0P3JB0RFC</v>
          </cell>
          <cell r="AP25">
            <v>22</v>
          </cell>
          <cell r="AQ25">
            <v>19</v>
          </cell>
          <cell r="AR25">
            <v>29</v>
          </cell>
          <cell r="AS25">
            <v>22</v>
          </cell>
        </row>
        <row r="26">
          <cell r="AO26" t="str">
            <v>1CB8B0P3JB0RFZ</v>
          </cell>
          <cell r="AP26">
            <v>142</v>
          </cell>
          <cell r="AQ26">
            <v>207</v>
          </cell>
          <cell r="AR26">
            <v>248</v>
          </cell>
          <cell r="AS26">
            <v>209</v>
          </cell>
        </row>
        <row r="27">
          <cell r="AO27" t="str">
            <v>1CB8B0P4HB0RFL</v>
          </cell>
          <cell r="AP27">
            <v>12</v>
          </cell>
          <cell r="AQ27">
            <v>17</v>
          </cell>
          <cell r="AR27">
            <v>25</v>
          </cell>
          <cell r="AS27">
            <v>13</v>
          </cell>
        </row>
        <row r="28">
          <cell r="AO28" t="str">
            <v>1CB8B0P4HB0RFV</v>
          </cell>
          <cell r="AP28">
            <v>21</v>
          </cell>
          <cell r="AQ28">
            <v>31</v>
          </cell>
          <cell r="AR28">
            <v>34</v>
          </cell>
          <cell r="AS28">
            <v>34</v>
          </cell>
        </row>
        <row r="29">
          <cell r="AO29" t="str">
            <v>1CB8B0P4HB0RFW</v>
          </cell>
          <cell r="AP29">
            <v>16</v>
          </cell>
          <cell r="AQ29">
            <v>9</v>
          </cell>
          <cell r="AR29">
            <v>9</v>
          </cell>
          <cell r="AS29">
            <v>6</v>
          </cell>
        </row>
        <row r="30">
          <cell r="AO30" t="str">
            <v>1CB8B0PI4B0RFZ</v>
          </cell>
          <cell r="AP30">
            <v>31</v>
          </cell>
          <cell r="AQ30">
            <v>26</v>
          </cell>
          <cell r="AR30">
            <v>36</v>
          </cell>
          <cell r="AS30">
            <v>33</v>
          </cell>
        </row>
        <row r="31">
          <cell r="AO31" t="str">
            <v>1CB9B0P69B0RFE</v>
          </cell>
          <cell r="AP31">
            <v>514</v>
          </cell>
          <cell r="AQ31">
            <v>0</v>
          </cell>
          <cell r="AR31">
            <v>0</v>
          </cell>
          <cell r="AS31">
            <v>0</v>
          </cell>
        </row>
        <row r="32">
          <cell r="AO32" t="str">
            <v>1CB9B0P69B0RFE</v>
          </cell>
          <cell r="AP32">
            <v>419</v>
          </cell>
          <cell r="AQ32">
            <v>0</v>
          </cell>
          <cell r="AR32">
            <v>0</v>
          </cell>
          <cell r="AS32">
            <v>0</v>
          </cell>
        </row>
        <row r="33">
          <cell r="AO33" t="str">
            <v>1CB9B0PI9B0RFR</v>
          </cell>
          <cell r="AP33">
            <v>0</v>
          </cell>
          <cell r="AQ33">
            <v>428</v>
          </cell>
          <cell r="AR33">
            <v>434</v>
          </cell>
          <cell r="AS33">
            <v>258</v>
          </cell>
        </row>
        <row r="34">
          <cell r="AO34" t="str">
            <v>1CB9B0PI9B0RFR</v>
          </cell>
          <cell r="AP34">
            <v>2</v>
          </cell>
          <cell r="AQ34">
            <v>326</v>
          </cell>
          <cell r="AR34">
            <v>295</v>
          </cell>
          <cell r="AS34">
            <v>232</v>
          </cell>
        </row>
        <row r="35">
          <cell r="AO35" t="str">
            <v>1CB9B0PIMB0RFY</v>
          </cell>
          <cell r="AP35">
            <v>18</v>
          </cell>
          <cell r="AQ35">
            <v>22</v>
          </cell>
          <cell r="AR35">
            <v>38</v>
          </cell>
          <cell r="AS35">
            <v>10</v>
          </cell>
        </row>
        <row r="36">
          <cell r="AO36" t="str">
            <v>1CB9B0PIMB0RFY</v>
          </cell>
          <cell r="AP36">
            <v>3103</v>
          </cell>
          <cell r="AQ36">
            <v>3706</v>
          </cell>
          <cell r="AR36">
            <v>4046</v>
          </cell>
          <cell r="AS36">
            <v>2726</v>
          </cell>
        </row>
        <row r="37">
          <cell r="AO37" t="str">
            <v>1CB9B0PO1B0RFP</v>
          </cell>
          <cell r="AP37">
            <v>28</v>
          </cell>
          <cell r="AQ37">
            <v>117</v>
          </cell>
          <cell r="AR37">
            <v>181</v>
          </cell>
          <cell r="AS37">
            <v>75</v>
          </cell>
        </row>
        <row r="38">
          <cell r="AO38" t="str">
            <v>1CB9B0PO1B0RFP</v>
          </cell>
          <cell r="AP38">
            <v>1935</v>
          </cell>
          <cell r="AQ38">
            <v>2075</v>
          </cell>
          <cell r="AR38">
            <v>2837</v>
          </cell>
          <cell r="AS38">
            <v>1998</v>
          </cell>
        </row>
        <row r="39">
          <cell r="AO39" t="str">
            <v>1CB9B0PO1B0RFT</v>
          </cell>
          <cell r="AP39">
            <v>12</v>
          </cell>
          <cell r="AQ39">
            <v>10</v>
          </cell>
          <cell r="AR39">
            <v>11</v>
          </cell>
          <cell r="AS39">
            <v>8</v>
          </cell>
        </row>
        <row r="40">
          <cell r="AO40" t="str">
            <v>1CB9B0PO1B0RFT</v>
          </cell>
          <cell r="AP40">
            <v>413</v>
          </cell>
          <cell r="AQ40">
            <v>298</v>
          </cell>
          <cell r="AR40">
            <v>387</v>
          </cell>
          <cell r="AS40">
            <v>244</v>
          </cell>
        </row>
        <row r="41">
          <cell r="AO41" t="str">
            <v>1CE3B0P23B0RFK</v>
          </cell>
          <cell r="AP41">
            <v>163</v>
          </cell>
          <cell r="AQ41">
            <v>159</v>
          </cell>
          <cell r="AR41">
            <v>342</v>
          </cell>
          <cell r="AS41">
            <v>217</v>
          </cell>
        </row>
        <row r="42">
          <cell r="AO42" t="str">
            <v>1CE3B0P23B0RFM</v>
          </cell>
          <cell r="AP42">
            <v>33</v>
          </cell>
          <cell r="AQ42">
            <v>110</v>
          </cell>
          <cell r="AR42">
            <v>140</v>
          </cell>
          <cell r="AS42">
            <v>99</v>
          </cell>
        </row>
        <row r="43">
          <cell r="AO43" t="str">
            <v>1CE3B0P23B0RFR</v>
          </cell>
          <cell r="AP43">
            <v>3661</v>
          </cell>
          <cell r="AQ43">
            <v>4311</v>
          </cell>
          <cell r="AR43">
            <v>7293</v>
          </cell>
          <cell r="AS43">
            <v>4690</v>
          </cell>
        </row>
        <row r="44">
          <cell r="AO44" t="str">
            <v>1CE3B0P24B0RFE</v>
          </cell>
          <cell r="AP44">
            <v>727</v>
          </cell>
          <cell r="AQ44">
            <v>589</v>
          </cell>
          <cell r="AR44">
            <v>872</v>
          </cell>
          <cell r="AS44">
            <v>714</v>
          </cell>
        </row>
        <row r="45">
          <cell r="AO45" t="str">
            <v>1CE3B0P25B0RFE</v>
          </cell>
          <cell r="AP45">
            <v>51</v>
          </cell>
          <cell r="AQ45">
            <v>45</v>
          </cell>
          <cell r="AR45">
            <v>46</v>
          </cell>
          <cell r="AS45">
            <v>43</v>
          </cell>
        </row>
        <row r="46">
          <cell r="AO46" t="str">
            <v>1CE3B0P25B0RFJ</v>
          </cell>
          <cell r="AP46">
            <v>17</v>
          </cell>
          <cell r="AQ46">
            <v>17</v>
          </cell>
          <cell r="AR46">
            <v>39</v>
          </cell>
          <cell r="AS46">
            <v>19</v>
          </cell>
        </row>
        <row r="47">
          <cell r="AO47" t="str">
            <v>1CE3B0P25B0RFR</v>
          </cell>
          <cell r="AP47">
            <v>205</v>
          </cell>
          <cell r="AQ47">
            <v>982</v>
          </cell>
          <cell r="AR47">
            <v>608</v>
          </cell>
          <cell r="AS47">
            <v>407</v>
          </cell>
        </row>
        <row r="48">
          <cell r="AO48" t="str">
            <v>1CE3B0P26B0RFJ</v>
          </cell>
          <cell r="AP48">
            <v>78</v>
          </cell>
          <cell r="AQ48">
            <v>72</v>
          </cell>
          <cell r="AR48">
            <v>95</v>
          </cell>
          <cell r="AS48">
            <v>96</v>
          </cell>
        </row>
        <row r="49">
          <cell r="AO49" t="str">
            <v>1CH5B0P1HB0RFR</v>
          </cell>
          <cell r="AP49">
            <v>2334</v>
          </cell>
          <cell r="AQ49">
            <v>2774</v>
          </cell>
          <cell r="AR49">
            <v>2717</v>
          </cell>
          <cell r="AS49">
            <v>1943</v>
          </cell>
        </row>
        <row r="50">
          <cell r="AO50" t="str">
            <v>1CH5B0P23B0RFT</v>
          </cell>
          <cell r="AP50">
            <v>43</v>
          </cell>
          <cell r="AQ50">
            <v>39</v>
          </cell>
          <cell r="AR50">
            <v>52</v>
          </cell>
          <cell r="AS50">
            <v>52</v>
          </cell>
        </row>
        <row r="51">
          <cell r="AO51" t="str">
            <v>1CH5B0P26B0RFY</v>
          </cell>
          <cell r="AP51">
            <v>564</v>
          </cell>
          <cell r="AQ51">
            <v>712</v>
          </cell>
          <cell r="AR51">
            <v>471</v>
          </cell>
          <cell r="AS51">
            <v>357</v>
          </cell>
        </row>
        <row r="52">
          <cell r="AO52" t="str">
            <v>1CH5B0P8LB0RFT</v>
          </cell>
          <cell r="AP52">
            <v>4782</v>
          </cell>
          <cell r="AQ52">
            <v>6234</v>
          </cell>
          <cell r="AR52">
            <v>7346</v>
          </cell>
          <cell r="AS52">
            <v>5479</v>
          </cell>
        </row>
        <row r="53">
          <cell r="AO53" t="str">
            <v>1CH5B0P8PB0RFC</v>
          </cell>
          <cell r="AP53">
            <v>57</v>
          </cell>
          <cell r="AQ53">
            <v>100</v>
          </cell>
          <cell r="AR53">
            <v>110</v>
          </cell>
          <cell r="AS53">
            <v>92</v>
          </cell>
        </row>
        <row r="54">
          <cell r="AO54" t="str">
            <v>1CH5B0P8PB0RFR</v>
          </cell>
          <cell r="AP54">
            <v>231</v>
          </cell>
          <cell r="AQ54">
            <v>339</v>
          </cell>
          <cell r="AR54">
            <v>397</v>
          </cell>
          <cell r="AS54">
            <v>300</v>
          </cell>
        </row>
        <row r="55">
          <cell r="AO55" t="str">
            <v>1CH5B0P8PB0RFY</v>
          </cell>
          <cell r="AP55">
            <v>37</v>
          </cell>
          <cell r="AQ55">
            <v>57</v>
          </cell>
          <cell r="AR55">
            <v>88</v>
          </cell>
          <cell r="AS55">
            <v>42</v>
          </cell>
        </row>
        <row r="56">
          <cell r="AO56" t="str">
            <v>1CH5B0P8QB0RFC</v>
          </cell>
          <cell r="AP56">
            <v>121</v>
          </cell>
          <cell r="AQ56">
            <v>216</v>
          </cell>
          <cell r="AR56">
            <v>207</v>
          </cell>
          <cell r="AS56">
            <v>117</v>
          </cell>
        </row>
        <row r="57">
          <cell r="AO57" t="str">
            <v>1CH5B0PIXB0RFC</v>
          </cell>
          <cell r="AP57">
            <v>265</v>
          </cell>
          <cell r="AQ57">
            <v>352</v>
          </cell>
          <cell r="AR57">
            <v>390</v>
          </cell>
          <cell r="AS57">
            <v>276</v>
          </cell>
        </row>
        <row r="58">
          <cell r="AO58" t="str">
            <v>1CK0B0P42B0RFR</v>
          </cell>
          <cell r="AP58">
            <v>357</v>
          </cell>
          <cell r="AQ58">
            <v>257</v>
          </cell>
          <cell r="AR58">
            <v>396</v>
          </cell>
          <cell r="AS58">
            <v>180</v>
          </cell>
        </row>
        <row r="59">
          <cell r="AO59" t="str">
            <v>1CK0B0P43B0RFT</v>
          </cell>
          <cell r="AP59">
            <v>377</v>
          </cell>
          <cell r="AQ59">
            <v>202</v>
          </cell>
          <cell r="AR59">
            <v>233</v>
          </cell>
          <cell r="AS59">
            <v>245</v>
          </cell>
        </row>
        <row r="60">
          <cell r="AO60" t="str">
            <v>1CK0B0P45B0RFY</v>
          </cell>
          <cell r="AP60">
            <v>244</v>
          </cell>
          <cell r="AQ60">
            <v>347</v>
          </cell>
          <cell r="AR60">
            <v>548</v>
          </cell>
          <cell r="AS60">
            <v>267</v>
          </cell>
        </row>
        <row r="61">
          <cell r="AO61" t="str">
            <v>1CK0B0P46B0RFX</v>
          </cell>
          <cell r="AP61">
            <v>9</v>
          </cell>
          <cell r="AQ61">
            <v>12</v>
          </cell>
          <cell r="AR61">
            <v>12</v>
          </cell>
          <cell r="AS61">
            <v>4</v>
          </cell>
        </row>
        <row r="62">
          <cell r="AO62" t="str">
            <v>1CK0B0PCYB0RFX</v>
          </cell>
          <cell r="AP62">
            <v>221</v>
          </cell>
          <cell r="AQ62">
            <v>230</v>
          </cell>
          <cell r="AR62">
            <v>213</v>
          </cell>
          <cell r="AS62">
            <v>240</v>
          </cell>
        </row>
        <row r="63">
          <cell r="AO63" t="str">
            <v>1CLAB0P0GB0RFX</v>
          </cell>
          <cell r="AP63">
            <v>544</v>
          </cell>
          <cell r="AQ63">
            <v>766</v>
          </cell>
          <cell r="AR63">
            <v>928</v>
          </cell>
          <cell r="AS63">
            <v>770</v>
          </cell>
        </row>
        <row r="64">
          <cell r="AO64" t="str">
            <v>1CLAB0P0HB0RFX</v>
          </cell>
          <cell r="AP64">
            <v>337</v>
          </cell>
          <cell r="AQ64">
            <v>606</v>
          </cell>
          <cell r="AR64">
            <v>647</v>
          </cell>
          <cell r="AS64">
            <v>345</v>
          </cell>
        </row>
        <row r="65">
          <cell r="AO65" t="str">
            <v>1CM3B0P04B0RFX</v>
          </cell>
          <cell r="AP65">
            <v>5</v>
          </cell>
          <cell r="AQ65">
            <v>36</v>
          </cell>
          <cell r="AR65">
            <v>4</v>
          </cell>
          <cell r="AS65">
            <v>4</v>
          </cell>
        </row>
        <row r="66">
          <cell r="AO66" t="str">
            <v>1CM3B0P27B0RFX</v>
          </cell>
          <cell r="AP66">
            <v>1184</v>
          </cell>
          <cell r="AQ66">
            <v>1475</v>
          </cell>
          <cell r="AR66">
            <v>1121</v>
          </cell>
          <cell r="AS66">
            <v>831</v>
          </cell>
        </row>
        <row r="67">
          <cell r="AO67" t="str">
            <v>1CM3B0P27B0RFZ</v>
          </cell>
          <cell r="AP67">
            <v>1</v>
          </cell>
          <cell r="AQ67">
            <v>30</v>
          </cell>
          <cell r="AR67">
            <v>1</v>
          </cell>
          <cell r="AS67">
            <v>1</v>
          </cell>
        </row>
        <row r="68">
          <cell r="AO68" t="str">
            <v>1CM3B0P8GB0RFX</v>
          </cell>
          <cell r="AP68">
            <v>286</v>
          </cell>
          <cell r="AQ68">
            <v>484</v>
          </cell>
          <cell r="AR68">
            <v>759</v>
          </cell>
          <cell r="AS68">
            <v>713</v>
          </cell>
        </row>
        <row r="69">
          <cell r="AO69" t="str">
            <v>1CM3B0P8JB0RFX</v>
          </cell>
          <cell r="AP69">
            <v>814</v>
          </cell>
          <cell r="AQ69">
            <v>2033</v>
          </cell>
          <cell r="AR69">
            <v>2196</v>
          </cell>
          <cell r="AS69">
            <v>1578</v>
          </cell>
        </row>
        <row r="70">
          <cell r="AO70" t="str">
            <v>1CM3B0P8JB0RFZ</v>
          </cell>
          <cell r="AP70">
            <v>6</v>
          </cell>
          <cell r="AQ70">
            <v>70</v>
          </cell>
          <cell r="AR70">
            <v>7</v>
          </cell>
          <cell r="AS70">
            <v>9</v>
          </cell>
        </row>
        <row r="71">
          <cell r="AO71" t="str">
            <v>1CM5B0P5HB0RFT</v>
          </cell>
          <cell r="AP71">
            <v>141</v>
          </cell>
          <cell r="AQ71">
            <v>0</v>
          </cell>
          <cell r="AR71">
            <v>129</v>
          </cell>
          <cell r="AS71">
            <v>160</v>
          </cell>
        </row>
        <row r="72">
          <cell r="AO72" t="str">
            <v>1CM7B0P1KB0RFR</v>
          </cell>
          <cell r="AP72">
            <v>372</v>
          </cell>
          <cell r="AQ72">
            <v>0</v>
          </cell>
          <cell r="AR72">
            <v>78</v>
          </cell>
          <cell r="AS72">
            <v>140</v>
          </cell>
        </row>
        <row r="73">
          <cell r="AO73" t="str">
            <v>1CM7B0P1NB0RFR</v>
          </cell>
          <cell r="AP73">
            <v>773</v>
          </cell>
          <cell r="AQ73">
            <v>0</v>
          </cell>
          <cell r="AR73">
            <v>368</v>
          </cell>
          <cell r="AS73">
            <v>801</v>
          </cell>
        </row>
        <row r="74">
          <cell r="AO74" t="str">
            <v>1CNAB0P0XB0RFR</v>
          </cell>
          <cell r="AP74">
            <v>839</v>
          </cell>
          <cell r="AQ74">
            <v>1280</v>
          </cell>
          <cell r="AR74">
            <v>1375</v>
          </cell>
          <cell r="AS74">
            <v>1419</v>
          </cell>
        </row>
        <row r="75">
          <cell r="AO75" t="str">
            <v>1CNAB0P31B0RFR</v>
          </cell>
          <cell r="AP75">
            <v>87</v>
          </cell>
          <cell r="AQ75">
            <v>126</v>
          </cell>
          <cell r="AR75">
            <v>242</v>
          </cell>
          <cell r="AS75">
            <v>166</v>
          </cell>
        </row>
        <row r="76">
          <cell r="AO76" t="str">
            <v>1CNAB0P8TB0RFR</v>
          </cell>
          <cell r="AP76">
            <v>163</v>
          </cell>
          <cell r="AQ76">
            <v>90</v>
          </cell>
          <cell r="AR76">
            <v>92</v>
          </cell>
          <cell r="AS76">
            <v>0</v>
          </cell>
        </row>
        <row r="77">
          <cell r="AO77" t="str">
            <v>1CNAB0PO4B0RFR</v>
          </cell>
          <cell r="AP77">
            <v>0</v>
          </cell>
          <cell r="AQ77">
            <v>2</v>
          </cell>
          <cell r="AR77">
            <v>13</v>
          </cell>
          <cell r="AS77">
            <v>92</v>
          </cell>
        </row>
        <row r="78">
          <cell r="AO78" t="str">
            <v>1CWAB0P0YB0RFN</v>
          </cell>
          <cell r="AP78">
            <v>22</v>
          </cell>
          <cell r="AQ78">
            <v>22</v>
          </cell>
          <cell r="AR78">
            <v>29</v>
          </cell>
          <cell r="AS78">
            <v>25</v>
          </cell>
        </row>
        <row r="79">
          <cell r="AO79" t="str">
            <v>1CWAB0P2OB0RFX</v>
          </cell>
          <cell r="AP79">
            <v>78</v>
          </cell>
          <cell r="AQ79">
            <v>126</v>
          </cell>
          <cell r="AR79">
            <v>142</v>
          </cell>
          <cell r="AS79">
            <v>86</v>
          </cell>
        </row>
        <row r="80">
          <cell r="AO80" t="str">
            <v>1CWAB0P3PB0RFX</v>
          </cell>
          <cell r="AP80">
            <v>2</v>
          </cell>
          <cell r="AQ80">
            <v>23</v>
          </cell>
          <cell r="AR80">
            <v>16</v>
          </cell>
          <cell r="AS80">
            <v>13</v>
          </cell>
        </row>
        <row r="81">
          <cell r="AO81" t="str">
            <v>1CWAB0PIMB0RFY</v>
          </cell>
          <cell r="AP81">
            <v>1914</v>
          </cell>
          <cell r="AQ81">
            <v>2585</v>
          </cell>
          <cell r="AR81">
            <v>3380</v>
          </cell>
          <cell r="AS81">
            <v>3399</v>
          </cell>
        </row>
        <row r="82">
          <cell r="AO82" t="str">
            <v>1CX7B0P10B0RFX</v>
          </cell>
          <cell r="AP82">
            <v>155</v>
          </cell>
          <cell r="AQ82">
            <v>143</v>
          </cell>
          <cell r="AR82">
            <v>158</v>
          </cell>
          <cell r="AS82">
            <v>140</v>
          </cell>
        </row>
        <row r="83">
          <cell r="AO83" t="str">
            <v>1CX7B0PQRB0RFX</v>
          </cell>
          <cell r="AP83">
            <v>36</v>
          </cell>
          <cell r="AQ83">
            <v>58</v>
          </cell>
          <cell r="AR83">
            <v>48</v>
          </cell>
          <cell r="AS83">
            <v>44</v>
          </cell>
        </row>
        <row r="84">
          <cell r="AO84" t="str">
            <v>1CX7B0PQSB0RFE</v>
          </cell>
          <cell r="AP84">
            <v>25</v>
          </cell>
          <cell r="AQ84">
            <v>8</v>
          </cell>
          <cell r="AR84">
            <v>12</v>
          </cell>
          <cell r="AS84">
            <v>15</v>
          </cell>
        </row>
        <row r="85">
          <cell r="AO85" t="str">
            <v>1CX7B0PRSB0RFC</v>
          </cell>
          <cell r="AP85">
            <v>13</v>
          </cell>
          <cell r="AQ85">
            <v>28</v>
          </cell>
          <cell r="AR85">
            <v>30</v>
          </cell>
          <cell r="AS85">
            <v>25</v>
          </cell>
        </row>
        <row r="86">
          <cell r="AO86" t="str">
            <v>1CX7B0PRSB0RFX</v>
          </cell>
          <cell r="AP86">
            <v>189</v>
          </cell>
          <cell r="AQ86">
            <v>265</v>
          </cell>
          <cell r="AR86">
            <v>266</v>
          </cell>
          <cell r="AS86">
            <v>230</v>
          </cell>
        </row>
        <row r="87">
          <cell r="AO87" t="str">
            <v>1CX7B0PXSB0RFX</v>
          </cell>
          <cell r="AP87">
            <v>78</v>
          </cell>
          <cell r="AQ87">
            <v>86</v>
          </cell>
          <cell r="AR87">
            <v>73</v>
          </cell>
          <cell r="AS87">
            <v>140</v>
          </cell>
        </row>
        <row r="88">
          <cell r="AO88" t="str">
            <v>1CX7B0PXTB0RFC</v>
          </cell>
          <cell r="AP88">
            <v>11</v>
          </cell>
          <cell r="AQ88">
            <v>15</v>
          </cell>
          <cell r="AR88">
            <v>18</v>
          </cell>
          <cell r="AS88">
            <v>11</v>
          </cell>
        </row>
        <row r="89">
          <cell r="AO89" t="str">
            <v>1CXAB0P0YB0RFN</v>
          </cell>
          <cell r="AP89">
            <v>74</v>
          </cell>
          <cell r="AQ89">
            <v>10</v>
          </cell>
          <cell r="AR89">
            <v>0</v>
          </cell>
          <cell r="AS89">
            <v>0</v>
          </cell>
        </row>
        <row r="90">
          <cell r="AO90" t="str">
            <v>1CXAB0P3LB0RFT</v>
          </cell>
          <cell r="AP90">
            <v>70</v>
          </cell>
          <cell r="AQ90">
            <v>51</v>
          </cell>
          <cell r="AR90">
            <v>0</v>
          </cell>
          <cell r="AS90">
            <v>0</v>
          </cell>
        </row>
        <row r="91">
          <cell r="AO91" t="str">
            <v>1CXAB0P3PB0RFR</v>
          </cell>
          <cell r="AP91">
            <v>8</v>
          </cell>
          <cell r="AQ91">
            <v>8</v>
          </cell>
          <cell r="AR91">
            <v>0</v>
          </cell>
          <cell r="AS91">
            <v>0</v>
          </cell>
        </row>
        <row r="92">
          <cell r="AO92" t="str">
            <v>1CXAB0PIMB0RFY</v>
          </cell>
          <cell r="AP92">
            <v>1662</v>
          </cell>
          <cell r="AQ92">
            <v>887</v>
          </cell>
          <cell r="AR92">
            <v>0</v>
          </cell>
          <cell r="AS92">
            <v>0</v>
          </cell>
        </row>
        <row r="93">
          <cell r="AO93" t="str">
            <v>1CYAB0P3QB0RFZ</v>
          </cell>
          <cell r="AP93">
            <v>6</v>
          </cell>
          <cell r="AQ93">
            <v>17</v>
          </cell>
          <cell r="AR93">
            <v>20</v>
          </cell>
          <cell r="AS93">
            <v>19</v>
          </cell>
        </row>
        <row r="94">
          <cell r="AO94" t="str">
            <v>1CYAB0P3RB0RFW</v>
          </cell>
          <cell r="AP94">
            <v>1360</v>
          </cell>
          <cell r="AQ94">
            <v>1080</v>
          </cell>
          <cell r="AR94">
            <v>1800</v>
          </cell>
          <cell r="AS94">
            <v>1242</v>
          </cell>
        </row>
        <row r="95">
          <cell r="AO95" t="str">
            <v>1CYAB0P3SB0RFT</v>
          </cell>
          <cell r="AP95">
            <v>359</v>
          </cell>
          <cell r="AQ95">
            <v>543</v>
          </cell>
          <cell r="AR95">
            <v>449</v>
          </cell>
          <cell r="AS95">
            <v>358</v>
          </cell>
        </row>
        <row r="96">
          <cell r="AO96" t="str">
            <v>1CYAB0P3SB0RFU</v>
          </cell>
          <cell r="AP96">
            <v>22</v>
          </cell>
          <cell r="AQ96">
            <v>26</v>
          </cell>
          <cell r="AR96">
            <v>35</v>
          </cell>
          <cell r="AS96">
            <v>33</v>
          </cell>
        </row>
        <row r="97">
          <cell r="AO97" t="str">
            <v>1CYAB0P3UB0RFC</v>
          </cell>
          <cell r="AP97">
            <v>19</v>
          </cell>
          <cell r="AQ97">
            <v>20</v>
          </cell>
          <cell r="AR97">
            <v>26</v>
          </cell>
          <cell r="AS97">
            <v>21</v>
          </cell>
        </row>
        <row r="98">
          <cell r="AO98" t="str">
            <v>1CYAB0P3UB0RFN</v>
          </cell>
          <cell r="AP98">
            <v>2</v>
          </cell>
          <cell r="AQ98">
            <v>302</v>
          </cell>
          <cell r="AR98">
            <v>312</v>
          </cell>
          <cell r="AS98">
            <v>87</v>
          </cell>
        </row>
        <row r="99">
          <cell r="AO99" t="str">
            <v>1CYAB0P3UB0RFT</v>
          </cell>
          <cell r="AP99">
            <v>128</v>
          </cell>
          <cell r="AQ99">
            <v>146</v>
          </cell>
          <cell r="AR99">
            <v>187</v>
          </cell>
          <cell r="AS99">
            <v>126</v>
          </cell>
        </row>
        <row r="100">
          <cell r="AO100" t="str">
            <v>1CYAB0P4VB0RFT</v>
          </cell>
          <cell r="AP100">
            <v>286</v>
          </cell>
          <cell r="AQ100">
            <v>480</v>
          </cell>
          <cell r="AR100">
            <v>387</v>
          </cell>
          <cell r="AS100">
            <v>396</v>
          </cell>
        </row>
        <row r="101">
          <cell r="AO101" t="str">
            <v>1CYAB0P6ZB0RFQ</v>
          </cell>
          <cell r="AP101">
            <v>4</v>
          </cell>
          <cell r="AQ101">
            <v>2</v>
          </cell>
          <cell r="AR101">
            <v>2</v>
          </cell>
          <cell r="AS101">
            <v>1</v>
          </cell>
        </row>
        <row r="102">
          <cell r="AO102" t="str">
            <v>1CYAB0P86B0RFO</v>
          </cell>
          <cell r="AP102">
            <v>109</v>
          </cell>
          <cell r="AQ102">
            <v>104</v>
          </cell>
          <cell r="AR102">
            <v>76</v>
          </cell>
          <cell r="AS102">
            <v>65</v>
          </cell>
        </row>
        <row r="103">
          <cell r="AO103" t="str">
            <v>1CYAB0P8DB0RFD</v>
          </cell>
          <cell r="AP103">
            <v>25</v>
          </cell>
          <cell r="AQ103">
            <v>46</v>
          </cell>
          <cell r="AR103">
            <v>44</v>
          </cell>
          <cell r="AS103">
            <v>68</v>
          </cell>
        </row>
        <row r="104">
          <cell r="AO104" t="str">
            <v>1CYAB0P8DB0RFG</v>
          </cell>
          <cell r="AP104">
            <v>25</v>
          </cell>
          <cell r="AQ104">
            <v>34</v>
          </cell>
          <cell r="AR104">
            <v>36</v>
          </cell>
          <cell r="AS104">
            <v>34</v>
          </cell>
        </row>
        <row r="105">
          <cell r="AO105" t="str">
            <v>1CYAB0PI6B0RFT</v>
          </cell>
          <cell r="AP105">
            <v>282</v>
          </cell>
          <cell r="AQ105">
            <v>618</v>
          </cell>
          <cell r="AR105">
            <v>465</v>
          </cell>
          <cell r="AS105">
            <v>572</v>
          </cell>
        </row>
        <row r="106">
          <cell r="AO106" t="str">
            <v>1MK0B0P0UB0RFY</v>
          </cell>
          <cell r="AP106">
            <v>371</v>
          </cell>
          <cell r="AQ106">
            <v>376</v>
          </cell>
          <cell r="AR106">
            <v>429</v>
          </cell>
          <cell r="AS106">
            <v>108</v>
          </cell>
        </row>
        <row r="107">
          <cell r="AO107" t="str">
            <v>1MK0B0P42B0RFR</v>
          </cell>
          <cell r="AP107">
            <v>74</v>
          </cell>
          <cell r="AQ107">
            <v>24</v>
          </cell>
          <cell r="AR107">
            <v>92</v>
          </cell>
          <cell r="AS107">
            <v>80</v>
          </cell>
        </row>
        <row r="108">
          <cell r="AO108" t="str">
            <v>1MK0B0P43B0RFT</v>
          </cell>
          <cell r="AP108">
            <v>137</v>
          </cell>
          <cell r="AQ108">
            <v>127</v>
          </cell>
          <cell r="AR108">
            <v>142</v>
          </cell>
          <cell r="AS108">
            <v>225</v>
          </cell>
        </row>
        <row r="109">
          <cell r="AO109" t="str">
            <v>1MK0B0P46B0RFX</v>
          </cell>
          <cell r="AP109">
            <v>2</v>
          </cell>
          <cell r="AQ109">
            <v>2</v>
          </cell>
          <cell r="AR109">
            <v>2</v>
          </cell>
          <cell r="AS109">
            <v>31</v>
          </cell>
        </row>
        <row r="110">
          <cell r="AO110" t="str">
            <v>1MK0B0PCYB0RFX</v>
          </cell>
          <cell r="AP110">
            <v>6</v>
          </cell>
          <cell r="AQ110">
            <v>5</v>
          </cell>
          <cell r="AR110">
            <v>2</v>
          </cell>
          <cell r="AS110">
            <v>90</v>
          </cell>
        </row>
        <row r="111">
          <cell r="AO111" t="str">
            <v>1PB9B0PO1B0RFT</v>
          </cell>
          <cell r="AP111">
            <v>127</v>
          </cell>
          <cell r="AQ111">
            <v>176</v>
          </cell>
          <cell r="AR111">
            <v>195</v>
          </cell>
          <cell r="AS111">
            <v>167</v>
          </cell>
        </row>
        <row r="112">
          <cell r="AO112" t="str">
            <v>1PB9B0PO1B0RFT</v>
          </cell>
          <cell r="AP112">
            <v>171</v>
          </cell>
          <cell r="AQ112">
            <v>306</v>
          </cell>
          <cell r="AR112">
            <v>191</v>
          </cell>
          <cell r="AS112">
            <v>194</v>
          </cell>
        </row>
        <row r="113">
          <cell r="AO113" t="str">
            <v>1PB9B0PO2B0RFR</v>
          </cell>
          <cell r="AP113">
            <v>609</v>
          </cell>
          <cell r="AQ113">
            <v>521</v>
          </cell>
          <cell r="AR113">
            <v>558</v>
          </cell>
          <cell r="AS113">
            <v>477</v>
          </cell>
        </row>
        <row r="114">
          <cell r="AO114" t="str">
            <v>1PB9B0PO2B0RFR</v>
          </cell>
          <cell r="AP114">
            <v>2606</v>
          </cell>
          <cell r="AQ114">
            <v>2654</v>
          </cell>
          <cell r="AR114">
            <v>2456</v>
          </cell>
          <cell r="AS114">
            <v>2142</v>
          </cell>
        </row>
        <row r="115">
          <cell r="AO115" t="str">
            <v>1PB9B0PYPB0RFV</v>
          </cell>
          <cell r="AP115">
            <v>112</v>
          </cell>
          <cell r="AQ115">
            <v>145</v>
          </cell>
          <cell r="AR115">
            <v>129</v>
          </cell>
          <cell r="AS115">
            <v>127</v>
          </cell>
        </row>
        <row r="116">
          <cell r="AO116" t="str">
            <v>1PB9B0PYPB0RFV</v>
          </cell>
          <cell r="AP116">
            <v>2086</v>
          </cell>
          <cell r="AQ116">
            <v>2275</v>
          </cell>
          <cell r="AR116">
            <v>2157</v>
          </cell>
          <cell r="AS116">
            <v>1816</v>
          </cell>
        </row>
        <row r="117">
          <cell r="AO117" t="str">
            <v>1PI4B0P0NB0RFS</v>
          </cell>
          <cell r="AP117">
            <v>1588</v>
          </cell>
          <cell r="AQ117">
            <v>1942</v>
          </cell>
          <cell r="AR117">
            <v>1771</v>
          </cell>
          <cell r="AS117">
            <v>1375</v>
          </cell>
        </row>
        <row r="118">
          <cell r="AO118" t="str">
            <v>1PI4B0P3UB0RFS</v>
          </cell>
          <cell r="AP118">
            <v>89</v>
          </cell>
          <cell r="AQ118">
            <v>100</v>
          </cell>
          <cell r="AR118">
            <v>85</v>
          </cell>
          <cell r="AS118">
            <v>115</v>
          </cell>
        </row>
        <row r="119">
          <cell r="AO119" t="str">
            <v>1PI4B0P3UB0RFX</v>
          </cell>
          <cell r="AP119">
            <v>614</v>
          </cell>
          <cell r="AQ119">
            <v>424</v>
          </cell>
          <cell r="AR119">
            <v>545</v>
          </cell>
          <cell r="AS119">
            <v>323</v>
          </cell>
        </row>
        <row r="120">
          <cell r="AO120" t="str">
            <v>1PI4B0P59B0RFX</v>
          </cell>
          <cell r="AP120">
            <v>6054</v>
          </cell>
          <cell r="AQ120">
            <v>6998</v>
          </cell>
          <cell r="AR120">
            <v>7459</v>
          </cell>
          <cell r="AS120">
            <v>4713</v>
          </cell>
        </row>
        <row r="121">
          <cell r="AO121" t="str">
            <v>1PI4B0P60B0RFY</v>
          </cell>
          <cell r="AP121">
            <v>269</v>
          </cell>
          <cell r="AQ121">
            <v>320</v>
          </cell>
          <cell r="AR121">
            <v>409</v>
          </cell>
          <cell r="AS121">
            <v>256</v>
          </cell>
        </row>
        <row r="122">
          <cell r="AO122" t="str">
            <v>1PI4B0P61B0RFX</v>
          </cell>
          <cell r="AP122">
            <v>601</v>
          </cell>
          <cell r="AQ122">
            <v>753</v>
          </cell>
          <cell r="AR122">
            <v>1149</v>
          </cell>
          <cell r="AS122">
            <v>786</v>
          </cell>
        </row>
        <row r="123">
          <cell r="AO123" t="str">
            <v>1PI4B0P9AB0RFX</v>
          </cell>
          <cell r="AP123">
            <v>91</v>
          </cell>
          <cell r="AQ123">
            <v>90</v>
          </cell>
          <cell r="AR123">
            <v>73</v>
          </cell>
          <cell r="AS123">
            <v>104</v>
          </cell>
        </row>
        <row r="124">
          <cell r="AO124" t="str">
            <v>1PI4B0P9DB0RFX</v>
          </cell>
          <cell r="AP124">
            <v>7557</v>
          </cell>
          <cell r="AQ124">
            <v>8021</v>
          </cell>
          <cell r="AR124">
            <v>9577</v>
          </cell>
          <cell r="AS124">
            <v>5816</v>
          </cell>
        </row>
        <row r="125">
          <cell r="AO125" t="str">
            <v>1PIAB0P0DB0RFL</v>
          </cell>
          <cell r="AP125">
            <v>245</v>
          </cell>
          <cell r="AQ125">
            <v>101</v>
          </cell>
          <cell r="AR125">
            <v>144</v>
          </cell>
          <cell r="AS125">
            <v>71</v>
          </cell>
        </row>
        <row r="126">
          <cell r="AO126" t="str">
            <v>1PIAB0P0DB0RFL</v>
          </cell>
          <cell r="AP126">
            <v>1425</v>
          </cell>
          <cell r="AQ126">
            <v>1451</v>
          </cell>
          <cell r="AR126">
            <v>2240</v>
          </cell>
          <cell r="AS126">
            <v>1415</v>
          </cell>
        </row>
        <row r="127">
          <cell r="AO127" t="str">
            <v>1PIAB0P0JB0RFS</v>
          </cell>
          <cell r="AP127">
            <v>123</v>
          </cell>
          <cell r="AQ127">
            <v>146</v>
          </cell>
          <cell r="AR127">
            <v>126</v>
          </cell>
          <cell r="AS127">
            <v>125</v>
          </cell>
        </row>
        <row r="128">
          <cell r="AO128" t="str">
            <v>1PIAB0P0LB0RFX</v>
          </cell>
          <cell r="AP128">
            <v>1309</v>
          </cell>
          <cell r="AQ128">
            <v>1428</v>
          </cell>
          <cell r="AR128">
            <v>1371</v>
          </cell>
          <cell r="AS128">
            <v>878</v>
          </cell>
        </row>
        <row r="129">
          <cell r="AO129" t="str">
            <v>1PIAB0P0LB0RFX</v>
          </cell>
          <cell r="AP129">
            <v>3000</v>
          </cell>
          <cell r="AQ129">
            <v>3694</v>
          </cell>
          <cell r="AR129">
            <v>4622</v>
          </cell>
          <cell r="AS129">
            <v>3710</v>
          </cell>
        </row>
        <row r="130">
          <cell r="AO130" t="str">
            <v>1PIAB0P0NB0RFS</v>
          </cell>
          <cell r="AP130">
            <v>146</v>
          </cell>
          <cell r="AQ130">
            <v>257</v>
          </cell>
          <cell r="AR130">
            <v>226</v>
          </cell>
          <cell r="AS130">
            <v>127</v>
          </cell>
        </row>
        <row r="131">
          <cell r="AO131" t="str">
            <v>1PIAB0P0NB0RFS</v>
          </cell>
          <cell r="AP131">
            <v>612</v>
          </cell>
          <cell r="AQ131">
            <v>810</v>
          </cell>
          <cell r="AR131">
            <v>1079</v>
          </cell>
          <cell r="AS131">
            <v>992</v>
          </cell>
        </row>
        <row r="132">
          <cell r="AO132" t="str">
            <v>1PIAB0P0OB0RFN</v>
          </cell>
          <cell r="AP132">
            <v>26</v>
          </cell>
          <cell r="AQ132">
            <v>20</v>
          </cell>
          <cell r="AR132">
            <v>18</v>
          </cell>
          <cell r="AS132">
            <v>8</v>
          </cell>
        </row>
        <row r="133">
          <cell r="AO133" t="str">
            <v>1PIAB0P0OB0RFN</v>
          </cell>
          <cell r="AP133">
            <v>43</v>
          </cell>
          <cell r="AQ133">
            <v>35</v>
          </cell>
          <cell r="AR133">
            <v>48</v>
          </cell>
          <cell r="AS133">
            <v>39</v>
          </cell>
        </row>
        <row r="134">
          <cell r="AO134" t="str">
            <v>1PIAB0P0PB0RFY</v>
          </cell>
          <cell r="AP134">
            <v>6</v>
          </cell>
          <cell r="AQ134">
            <v>9</v>
          </cell>
          <cell r="AR134">
            <v>2</v>
          </cell>
          <cell r="AS134">
            <v>5</v>
          </cell>
        </row>
        <row r="135">
          <cell r="AO135" t="str">
            <v>1PIAB0P0PB0RFY</v>
          </cell>
          <cell r="AP135">
            <v>27</v>
          </cell>
          <cell r="AQ135">
            <v>43</v>
          </cell>
          <cell r="AR135">
            <v>39</v>
          </cell>
          <cell r="AS135">
            <v>34</v>
          </cell>
        </row>
        <row r="136">
          <cell r="AO136" t="str">
            <v>1PIAB0P21B0RFS</v>
          </cell>
          <cell r="AP136">
            <v>201</v>
          </cell>
          <cell r="AQ136">
            <v>464</v>
          </cell>
          <cell r="AR136">
            <v>457</v>
          </cell>
          <cell r="AS136">
            <v>373</v>
          </cell>
        </row>
        <row r="137">
          <cell r="AO137" t="str">
            <v>1PIAB0P3UB0RFX</v>
          </cell>
          <cell r="AP137">
            <v>11</v>
          </cell>
          <cell r="AQ137">
            <v>7</v>
          </cell>
          <cell r="AR137">
            <v>8</v>
          </cell>
          <cell r="AS137">
            <v>4</v>
          </cell>
        </row>
        <row r="138">
          <cell r="AO138" t="str">
            <v>1PIAB0P3UB0RFX</v>
          </cell>
          <cell r="AP138">
            <v>22</v>
          </cell>
          <cell r="AQ138">
            <v>58</v>
          </cell>
          <cell r="AR138">
            <v>53</v>
          </cell>
          <cell r="AS138">
            <v>50</v>
          </cell>
        </row>
        <row r="139">
          <cell r="AO139" t="str">
            <v>1PIAB0P40B0RFM</v>
          </cell>
          <cell r="AP139">
            <v>4</v>
          </cell>
          <cell r="AQ139">
            <v>0</v>
          </cell>
          <cell r="AR139">
            <v>5</v>
          </cell>
          <cell r="AS139">
            <v>1</v>
          </cell>
        </row>
        <row r="140">
          <cell r="AO140" t="str">
            <v>1PIAB0P40B0RFM</v>
          </cell>
          <cell r="AP140">
            <v>2</v>
          </cell>
          <cell r="AQ140">
            <v>2</v>
          </cell>
          <cell r="AR140">
            <v>5</v>
          </cell>
          <cell r="AS140">
            <v>3</v>
          </cell>
        </row>
        <row r="141">
          <cell r="AO141" t="str">
            <v>1PIAB0P40B0RFX</v>
          </cell>
          <cell r="AP141">
            <v>4041</v>
          </cell>
          <cell r="AQ141">
            <v>3073</v>
          </cell>
          <cell r="AR141">
            <v>4370</v>
          </cell>
          <cell r="AS141">
            <v>2924</v>
          </cell>
        </row>
        <row r="142">
          <cell r="AO142" t="str">
            <v>1PIAB0P40B0RFX</v>
          </cell>
          <cell r="AP142">
            <v>11042</v>
          </cell>
          <cell r="AQ142">
            <v>10685</v>
          </cell>
          <cell r="AR142">
            <v>14105</v>
          </cell>
          <cell r="AS142">
            <v>9929</v>
          </cell>
        </row>
        <row r="143">
          <cell r="AO143" t="str">
            <v>1PIAB0P53B0RFX</v>
          </cell>
          <cell r="AP143">
            <v>1</v>
          </cell>
          <cell r="AQ143">
            <v>6</v>
          </cell>
          <cell r="AR143">
            <v>4</v>
          </cell>
          <cell r="AS143">
            <v>18</v>
          </cell>
        </row>
        <row r="144">
          <cell r="AO144" t="str">
            <v>1PIAB0P53B0RFX</v>
          </cell>
          <cell r="AP144">
            <v>111</v>
          </cell>
          <cell r="AQ144">
            <v>314</v>
          </cell>
          <cell r="AR144">
            <v>250</v>
          </cell>
          <cell r="AS144">
            <v>271</v>
          </cell>
        </row>
        <row r="145">
          <cell r="AO145" t="str">
            <v>1PIAB0P54B0RFX</v>
          </cell>
          <cell r="AP145">
            <v>54</v>
          </cell>
          <cell r="AQ145">
            <v>551</v>
          </cell>
          <cell r="AR145">
            <v>70</v>
          </cell>
          <cell r="AS145">
            <v>109</v>
          </cell>
        </row>
        <row r="146">
          <cell r="AO146" t="str">
            <v>1PIAB0P7AB0RFX</v>
          </cell>
          <cell r="AP146">
            <v>1367</v>
          </cell>
          <cell r="AQ146">
            <v>1202</v>
          </cell>
          <cell r="AR146">
            <v>1096</v>
          </cell>
          <cell r="AS146">
            <v>86</v>
          </cell>
        </row>
        <row r="147">
          <cell r="AO147" t="str">
            <v>1PIAB0P7AB0RFX</v>
          </cell>
          <cell r="AP147">
            <v>323</v>
          </cell>
          <cell r="AQ147">
            <v>442</v>
          </cell>
          <cell r="AR147">
            <v>1910</v>
          </cell>
          <cell r="AS147">
            <v>1622</v>
          </cell>
        </row>
        <row r="148">
          <cell r="AO148" t="str">
            <v>1PIAB0P8KB0RFS</v>
          </cell>
          <cell r="AP148">
            <v>3</v>
          </cell>
          <cell r="AQ148">
            <v>0</v>
          </cell>
          <cell r="AR148">
            <v>5</v>
          </cell>
          <cell r="AS148">
            <v>0</v>
          </cell>
        </row>
        <row r="149">
          <cell r="AO149" t="str">
            <v>1PIMB0P1LB0RFR</v>
          </cell>
          <cell r="AP149">
            <v>1497</v>
          </cell>
          <cell r="AQ149">
            <v>1639</v>
          </cell>
          <cell r="AR149">
            <v>2491</v>
          </cell>
          <cell r="AS149">
            <v>1998</v>
          </cell>
        </row>
        <row r="150">
          <cell r="AO150" t="str">
            <v>1PIMB0P39B0RFR</v>
          </cell>
          <cell r="AP150">
            <v>161</v>
          </cell>
          <cell r="AQ150">
            <v>185</v>
          </cell>
          <cell r="AR150">
            <v>226</v>
          </cell>
          <cell r="AS150">
            <v>186</v>
          </cell>
        </row>
        <row r="151">
          <cell r="AO151" t="str">
            <v>1PIMB0POLB0RFR</v>
          </cell>
          <cell r="AP151">
            <v>0</v>
          </cell>
          <cell r="AQ151">
            <v>5</v>
          </cell>
          <cell r="AR151">
            <v>0</v>
          </cell>
          <cell r="AS151">
            <v>0</v>
          </cell>
        </row>
        <row r="152">
          <cell r="AO152" t="str">
            <v>1PIMB0POMB0RFR</v>
          </cell>
          <cell r="AP152">
            <v>0</v>
          </cell>
          <cell r="AQ152">
            <v>1</v>
          </cell>
          <cell r="AR152">
            <v>0</v>
          </cell>
          <cell r="AS152">
            <v>0</v>
          </cell>
        </row>
        <row r="153">
          <cell r="AO153" t="str">
            <v>1PIMB0PONB0RFR</v>
          </cell>
          <cell r="AP153">
            <v>0</v>
          </cell>
          <cell r="AQ153">
            <v>1</v>
          </cell>
          <cell r="AR153">
            <v>0</v>
          </cell>
          <cell r="AS153">
            <v>0</v>
          </cell>
        </row>
        <row r="154">
          <cell r="AO154" t="str">
            <v>1PIMB0POPB0RFR</v>
          </cell>
          <cell r="AP154">
            <v>0</v>
          </cell>
          <cell r="AQ154">
            <v>2</v>
          </cell>
          <cell r="AR154">
            <v>0</v>
          </cell>
          <cell r="AS154">
            <v>0</v>
          </cell>
        </row>
        <row r="155">
          <cell r="AO155" t="str">
            <v>1PIMB0PXMB0RFR</v>
          </cell>
          <cell r="AP155">
            <v>617</v>
          </cell>
          <cell r="AQ155">
            <v>1218</v>
          </cell>
          <cell r="AR155">
            <v>1489</v>
          </cell>
          <cell r="AS155">
            <v>1064</v>
          </cell>
        </row>
        <row r="156">
          <cell r="AO156" t="str">
            <v>1PIMB0PXOB0RFR</v>
          </cell>
          <cell r="AP156">
            <v>357</v>
          </cell>
          <cell r="AQ156">
            <v>501</v>
          </cell>
          <cell r="AR156">
            <v>708</v>
          </cell>
          <cell r="AS156">
            <v>423</v>
          </cell>
        </row>
        <row r="157">
          <cell r="AO157" t="str">
            <v>1PINB0P11B0RFR</v>
          </cell>
          <cell r="AP157">
            <v>52</v>
          </cell>
          <cell r="AQ157">
            <v>106</v>
          </cell>
          <cell r="AR157">
            <v>151</v>
          </cell>
          <cell r="AS157">
            <v>79</v>
          </cell>
        </row>
        <row r="158">
          <cell r="AO158" t="str">
            <v>1PINB0P12B0RFR</v>
          </cell>
          <cell r="AP158">
            <v>530</v>
          </cell>
          <cell r="AQ158">
            <v>882</v>
          </cell>
          <cell r="AR158">
            <v>1135</v>
          </cell>
          <cell r="AS158">
            <v>914</v>
          </cell>
        </row>
        <row r="159">
          <cell r="AO159" t="str">
            <v>1PINB0P13B0RFR</v>
          </cell>
          <cell r="AP159">
            <v>871</v>
          </cell>
          <cell r="AQ159">
            <v>1363</v>
          </cell>
          <cell r="AR159">
            <v>1558</v>
          </cell>
          <cell r="AS159">
            <v>1244</v>
          </cell>
        </row>
        <row r="160">
          <cell r="AO160" t="str">
            <v>1PINB0PORB0RFR</v>
          </cell>
          <cell r="AP160">
            <v>0</v>
          </cell>
          <cell r="AQ160">
            <v>2</v>
          </cell>
          <cell r="AR160">
            <v>0</v>
          </cell>
          <cell r="AS160">
            <v>0</v>
          </cell>
        </row>
        <row r="161">
          <cell r="AO161" t="str">
            <v>1PINB0POUB0RFR</v>
          </cell>
          <cell r="AP161">
            <v>0</v>
          </cell>
          <cell r="AQ161">
            <v>2</v>
          </cell>
          <cell r="AR161">
            <v>0</v>
          </cell>
          <cell r="AS161">
            <v>0</v>
          </cell>
        </row>
        <row r="162">
          <cell r="AO162" t="str">
            <v>1PK0B0P42B0RFR</v>
          </cell>
          <cell r="AP162">
            <v>250</v>
          </cell>
          <cell r="AQ162">
            <v>407</v>
          </cell>
          <cell r="AR162">
            <v>575</v>
          </cell>
          <cell r="AS162">
            <v>258</v>
          </cell>
        </row>
        <row r="163">
          <cell r="AO163" t="str">
            <v>1PK0B0P43B0RFT</v>
          </cell>
          <cell r="AP163">
            <v>193</v>
          </cell>
          <cell r="AQ163">
            <v>263</v>
          </cell>
          <cell r="AR163">
            <v>267</v>
          </cell>
          <cell r="AS163">
            <v>389</v>
          </cell>
        </row>
        <row r="164">
          <cell r="AO164" t="str">
            <v>1PK0B0P44B0RFY</v>
          </cell>
          <cell r="AP164">
            <v>270</v>
          </cell>
          <cell r="AQ164">
            <v>362</v>
          </cell>
          <cell r="AR164">
            <v>396</v>
          </cell>
          <cell r="AS164">
            <v>320</v>
          </cell>
        </row>
        <row r="165">
          <cell r="AO165" t="str">
            <v>1PK0B0P46B0RFX</v>
          </cell>
          <cell r="AP165">
            <v>22</v>
          </cell>
          <cell r="AQ165">
            <v>20</v>
          </cell>
          <cell r="AR165">
            <v>26</v>
          </cell>
          <cell r="AS165">
            <v>27</v>
          </cell>
        </row>
        <row r="166">
          <cell r="AO166" t="str">
            <v>1PK0B0PCYB0RFX</v>
          </cell>
          <cell r="AP166">
            <v>192</v>
          </cell>
          <cell r="AQ166">
            <v>363</v>
          </cell>
          <cell r="AR166">
            <v>429</v>
          </cell>
          <cell r="AS166">
            <v>406</v>
          </cell>
        </row>
        <row r="167">
          <cell r="AO167" t="str">
            <v>1PM3B0P04B0RFX</v>
          </cell>
          <cell r="AP167">
            <v>66</v>
          </cell>
          <cell r="AQ167">
            <v>74</v>
          </cell>
          <cell r="AR167">
            <v>68</v>
          </cell>
          <cell r="AS167">
            <v>66</v>
          </cell>
        </row>
        <row r="168">
          <cell r="AO168" t="str">
            <v>1PM3B0P1VB0RFY</v>
          </cell>
          <cell r="AP168">
            <v>10</v>
          </cell>
          <cell r="AQ168">
            <v>1181</v>
          </cell>
          <cell r="AR168">
            <v>1110</v>
          </cell>
          <cell r="AS168">
            <v>1032</v>
          </cell>
        </row>
        <row r="169">
          <cell r="AO169" t="str">
            <v>1PM3B0P8EB0RFX</v>
          </cell>
          <cell r="AP169">
            <v>211</v>
          </cell>
          <cell r="AQ169">
            <v>0</v>
          </cell>
          <cell r="AR169">
            <v>0</v>
          </cell>
          <cell r="AS169">
            <v>0</v>
          </cell>
        </row>
        <row r="170">
          <cell r="AO170" t="str">
            <v>1PM3B0P8GB0RFX</v>
          </cell>
          <cell r="AP170">
            <v>2</v>
          </cell>
          <cell r="AQ170">
            <v>121</v>
          </cell>
          <cell r="AR170">
            <v>150</v>
          </cell>
          <cell r="AS170">
            <v>106</v>
          </cell>
        </row>
        <row r="171">
          <cell r="AO171" t="str">
            <v>1PM3B0P8HB0RFR</v>
          </cell>
          <cell r="AP171">
            <v>16</v>
          </cell>
          <cell r="AQ171">
            <v>2265</v>
          </cell>
          <cell r="AR171">
            <v>2269</v>
          </cell>
          <cell r="AS171">
            <v>1576</v>
          </cell>
        </row>
        <row r="172">
          <cell r="AO172" t="str">
            <v>1PM3B0P8HB0RFX</v>
          </cell>
          <cell r="AP172">
            <v>1966</v>
          </cell>
          <cell r="AQ172">
            <v>0</v>
          </cell>
          <cell r="AR172">
            <v>0</v>
          </cell>
          <cell r="AS172">
            <v>0</v>
          </cell>
        </row>
        <row r="173">
          <cell r="AO173" t="str">
            <v>1PM3B0P8HB0RFZ</v>
          </cell>
          <cell r="AP173">
            <v>21</v>
          </cell>
          <cell r="AQ173">
            <v>0</v>
          </cell>
          <cell r="AR173">
            <v>5</v>
          </cell>
          <cell r="AS173">
            <v>3</v>
          </cell>
        </row>
        <row r="174">
          <cell r="AO174" t="str">
            <v>1PM3B0P8WB0RFX</v>
          </cell>
          <cell r="AP174">
            <v>402</v>
          </cell>
          <cell r="AQ174">
            <v>0</v>
          </cell>
          <cell r="AR174">
            <v>0</v>
          </cell>
          <cell r="AS174">
            <v>0</v>
          </cell>
        </row>
        <row r="175">
          <cell r="AO175" t="str">
            <v>1PM3B0P8WB0RFZ</v>
          </cell>
          <cell r="AP175">
            <v>100</v>
          </cell>
          <cell r="AQ175">
            <v>0</v>
          </cell>
          <cell r="AR175">
            <v>0</v>
          </cell>
          <cell r="AS175">
            <v>0</v>
          </cell>
        </row>
        <row r="176">
          <cell r="AO176" t="str">
            <v>1PM3B0PO8B0RFZ</v>
          </cell>
          <cell r="AP176">
            <v>2</v>
          </cell>
          <cell r="AQ176">
            <v>167</v>
          </cell>
          <cell r="AR176">
            <v>193</v>
          </cell>
          <cell r="AS176">
            <v>129</v>
          </cell>
        </row>
        <row r="177">
          <cell r="AO177" t="str">
            <v>1PM5B0P5IB0RFT</v>
          </cell>
          <cell r="AP177">
            <v>137</v>
          </cell>
          <cell r="AQ177">
            <v>0</v>
          </cell>
          <cell r="AR177">
            <v>50</v>
          </cell>
          <cell r="AS177">
            <v>130</v>
          </cell>
        </row>
        <row r="178">
          <cell r="AO178" t="str">
            <v>1PM5B0P5KB0RFT</v>
          </cell>
          <cell r="AP178">
            <v>483</v>
          </cell>
          <cell r="AQ178">
            <v>0</v>
          </cell>
          <cell r="AR178">
            <v>147</v>
          </cell>
          <cell r="AS178">
            <v>369</v>
          </cell>
        </row>
        <row r="179">
          <cell r="AO179" t="str">
            <v>1PP7B0P0JB0RFH</v>
          </cell>
          <cell r="AP179">
            <v>225</v>
          </cell>
          <cell r="AQ179">
            <v>404</v>
          </cell>
          <cell r="AR179">
            <v>330</v>
          </cell>
          <cell r="AS179">
            <v>688</v>
          </cell>
        </row>
        <row r="180">
          <cell r="AO180" t="str">
            <v>1PP7B0P47B0RFX</v>
          </cell>
          <cell r="AP180">
            <v>148</v>
          </cell>
          <cell r="AQ180">
            <v>661</v>
          </cell>
          <cell r="AR180">
            <v>1141</v>
          </cell>
          <cell r="AS180">
            <v>1326</v>
          </cell>
        </row>
        <row r="181">
          <cell r="AO181" t="str">
            <v>1PP7B0P48B0RFH</v>
          </cell>
          <cell r="AP181">
            <v>373</v>
          </cell>
          <cell r="AQ181">
            <v>1065</v>
          </cell>
          <cell r="AR181">
            <v>1654</v>
          </cell>
          <cell r="AS181">
            <v>1454</v>
          </cell>
        </row>
        <row r="182">
          <cell r="AO182" t="str">
            <v>1PP7B0P48B0RFR</v>
          </cell>
          <cell r="AP182">
            <v>39</v>
          </cell>
          <cell r="AQ182">
            <v>45</v>
          </cell>
          <cell r="AR182">
            <v>120</v>
          </cell>
          <cell r="AS182">
            <v>98</v>
          </cell>
        </row>
        <row r="183">
          <cell r="AO183" t="str">
            <v>1PP7B0P48B0RFX</v>
          </cell>
          <cell r="AP183">
            <v>482</v>
          </cell>
          <cell r="AQ183">
            <v>1542</v>
          </cell>
          <cell r="AR183">
            <v>2147</v>
          </cell>
          <cell r="AS183">
            <v>2763</v>
          </cell>
        </row>
        <row r="184">
          <cell r="AO184" t="str">
            <v>1PP7B0P61B0RFX</v>
          </cell>
          <cell r="AP184">
            <v>0</v>
          </cell>
          <cell r="AQ184">
            <v>0</v>
          </cell>
          <cell r="AR184">
            <v>0</v>
          </cell>
          <cell r="AS184">
            <v>1</v>
          </cell>
        </row>
        <row r="185">
          <cell r="AO185" t="str">
            <v>1PP7B0P8DB0RFH</v>
          </cell>
          <cell r="AP185">
            <v>157</v>
          </cell>
          <cell r="AQ185">
            <v>444</v>
          </cell>
          <cell r="AR185">
            <v>260</v>
          </cell>
          <cell r="AS185">
            <v>422</v>
          </cell>
        </row>
        <row r="186">
          <cell r="AO186" t="str">
            <v>1PP7B0PQRB0RFX</v>
          </cell>
          <cell r="AP186">
            <v>24</v>
          </cell>
          <cell r="AQ186">
            <v>110</v>
          </cell>
          <cell r="AR186">
            <v>228</v>
          </cell>
          <cell r="AS186">
            <v>244</v>
          </cell>
        </row>
        <row r="187">
          <cell r="AO187" t="str">
            <v>1PP8B0P0JB0RFH</v>
          </cell>
          <cell r="AP187">
            <v>514</v>
          </cell>
          <cell r="AQ187">
            <v>299</v>
          </cell>
          <cell r="AR187">
            <v>727</v>
          </cell>
          <cell r="AS187">
            <v>2831</v>
          </cell>
        </row>
        <row r="188">
          <cell r="AO188" t="str">
            <v>1PP8B0P47B0RFX</v>
          </cell>
          <cell r="AP188">
            <v>2799</v>
          </cell>
          <cell r="AQ188">
            <v>2065</v>
          </cell>
          <cell r="AR188">
            <v>2795</v>
          </cell>
          <cell r="AS188">
            <v>2892</v>
          </cell>
        </row>
        <row r="189">
          <cell r="AO189" t="str">
            <v>1PP8B0P48B0RFH</v>
          </cell>
          <cell r="AP189">
            <v>2664</v>
          </cell>
          <cell r="AQ189">
            <v>2811</v>
          </cell>
          <cell r="AR189">
            <v>4785</v>
          </cell>
          <cell r="AS189">
            <v>5482</v>
          </cell>
        </row>
        <row r="190">
          <cell r="AO190" t="str">
            <v>1PP8B0P48B0RFR</v>
          </cell>
          <cell r="AP190">
            <v>287</v>
          </cell>
          <cell r="AQ190">
            <v>317</v>
          </cell>
          <cell r="AR190">
            <v>402</v>
          </cell>
          <cell r="AS190">
            <v>819</v>
          </cell>
        </row>
        <row r="191">
          <cell r="AO191" t="str">
            <v>1PP8B0P48B0RFX</v>
          </cell>
          <cell r="AP191">
            <v>4699</v>
          </cell>
          <cell r="AQ191">
            <v>7446</v>
          </cell>
          <cell r="AR191">
            <v>7363</v>
          </cell>
          <cell r="AS191">
            <v>4603</v>
          </cell>
        </row>
        <row r="192">
          <cell r="AO192" t="str">
            <v>1PP8B0P61B0RFX</v>
          </cell>
          <cell r="AP192">
            <v>1</v>
          </cell>
          <cell r="AQ192">
            <v>2</v>
          </cell>
          <cell r="AR192">
            <v>0</v>
          </cell>
          <cell r="AS192">
            <v>0</v>
          </cell>
        </row>
        <row r="193">
          <cell r="AO193" t="str">
            <v>1PP8B0P8DB0RFH</v>
          </cell>
          <cell r="AP193">
            <v>727</v>
          </cell>
          <cell r="AQ193">
            <v>573</v>
          </cell>
          <cell r="AR193">
            <v>1247</v>
          </cell>
          <cell r="AS193">
            <v>2794</v>
          </cell>
        </row>
        <row r="194">
          <cell r="AO194" t="str">
            <v>1PP8B0PQRB0RFX</v>
          </cell>
          <cell r="AP194">
            <v>580</v>
          </cell>
          <cell r="AQ194">
            <v>918</v>
          </cell>
          <cell r="AR194">
            <v>858</v>
          </cell>
          <cell r="AS194">
            <v>742</v>
          </cell>
        </row>
        <row r="195">
          <cell r="AO195" t="str">
            <v>1PT9B0P0IB0RFX</v>
          </cell>
          <cell r="AP195">
            <v>3722</v>
          </cell>
          <cell r="AQ195">
            <v>4374</v>
          </cell>
          <cell r="AR195">
            <v>6008</v>
          </cell>
          <cell r="AS195">
            <v>4496</v>
          </cell>
        </row>
        <row r="196">
          <cell r="AO196" t="str">
            <v>1PT9B0P0JB0RFJ</v>
          </cell>
          <cell r="AP196">
            <v>257</v>
          </cell>
          <cell r="AQ196">
            <v>299</v>
          </cell>
          <cell r="AR196">
            <v>420</v>
          </cell>
          <cell r="AS196">
            <v>245</v>
          </cell>
        </row>
        <row r="197">
          <cell r="AO197" t="str">
            <v>1PT9B0P0NB0RFJ</v>
          </cell>
          <cell r="AP197">
            <v>1267</v>
          </cell>
          <cell r="AQ197">
            <v>1795</v>
          </cell>
          <cell r="AR197">
            <v>2405</v>
          </cell>
          <cell r="AS197">
            <v>1766</v>
          </cell>
        </row>
        <row r="198">
          <cell r="AO198" t="str">
            <v>1PT9B0P1PB0RFX</v>
          </cell>
          <cell r="AP198">
            <v>340</v>
          </cell>
          <cell r="AQ198">
            <v>393</v>
          </cell>
          <cell r="AR198">
            <v>527</v>
          </cell>
          <cell r="AS198">
            <v>502</v>
          </cell>
        </row>
        <row r="199">
          <cell r="AO199" t="str">
            <v>1PT9B0P1RB0RFX</v>
          </cell>
          <cell r="AP199">
            <v>4650</v>
          </cell>
          <cell r="AQ199">
            <v>6522</v>
          </cell>
          <cell r="AR199">
            <v>7642</v>
          </cell>
          <cell r="AS199">
            <v>5993</v>
          </cell>
        </row>
        <row r="200">
          <cell r="AO200" t="str">
            <v>1PT9B0P1SB0RFR</v>
          </cell>
          <cell r="AP200">
            <v>85</v>
          </cell>
          <cell r="AQ200">
            <v>93</v>
          </cell>
          <cell r="AR200">
            <v>125</v>
          </cell>
          <cell r="AS200">
            <v>110</v>
          </cell>
        </row>
        <row r="201">
          <cell r="AO201" t="str">
            <v>1PT9B0P1UB0RFJ</v>
          </cell>
          <cell r="AP201">
            <v>557</v>
          </cell>
          <cell r="AQ201">
            <v>682</v>
          </cell>
          <cell r="AR201">
            <v>849</v>
          </cell>
          <cell r="AS201">
            <v>643</v>
          </cell>
        </row>
        <row r="202">
          <cell r="AO202" t="str">
            <v>1PT9B0P1UB0RFX</v>
          </cell>
          <cell r="AP202">
            <v>581</v>
          </cell>
          <cell r="AQ202">
            <v>870</v>
          </cell>
          <cell r="AR202">
            <v>1214</v>
          </cell>
          <cell r="AS202">
            <v>840</v>
          </cell>
        </row>
        <row r="203">
          <cell r="AO203" t="str">
            <v>1PT9B0P66B0RFX</v>
          </cell>
          <cell r="AP203">
            <v>38</v>
          </cell>
          <cell r="AQ203">
            <v>20</v>
          </cell>
          <cell r="AR203">
            <v>25</v>
          </cell>
          <cell r="AS203">
            <v>10</v>
          </cell>
        </row>
        <row r="204">
          <cell r="AO204" t="str">
            <v>1PT9B0P67B0RFX</v>
          </cell>
          <cell r="AP204">
            <v>3276</v>
          </cell>
          <cell r="AQ204">
            <v>3941</v>
          </cell>
          <cell r="AR204">
            <v>4518</v>
          </cell>
          <cell r="AS204">
            <v>3404</v>
          </cell>
        </row>
        <row r="205">
          <cell r="AO205" t="str">
            <v>1PT9B0P8DB0RFJ</v>
          </cell>
          <cell r="AP205">
            <v>165</v>
          </cell>
          <cell r="AQ205">
            <v>243</v>
          </cell>
          <cell r="AR205">
            <v>317</v>
          </cell>
          <cell r="AS205">
            <v>230</v>
          </cell>
        </row>
        <row r="206">
          <cell r="AO206" t="str">
            <v>1PT9B0P8DB0RFR</v>
          </cell>
          <cell r="AP206">
            <v>34</v>
          </cell>
          <cell r="AQ206">
            <v>46</v>
          </cell>
          <cell r="AR206">
            <v>46</v>
          </cell>
          <cell r="AS206">
            <v>44</v>
          </cell>
        </row>
        <row r="207">
          <cell r="AO207" t="str">
            <v>1PT9B0P8DB0RFX</v>
          </cell>
          <cell r="AP207">
            <v>87</v>
          </cell>
          <cell r="AQ207">
            <v>126</v>
          </cell>
          <cell r="AR207">
            <v>177</v>
          </cell>
          <cell r="AS207">
            <v>137</v>
          </cell>
        </row>
        <row r="208">
          <cell r="AO208" t="str">
            <v>1PTMB0P0TB0RFT</v>
          </cell>
          <cell r="AP208">
            <v>161</v>
          </cell>
          <cell r="AQ208">
            <v>0</v>
          </cell>
          <cell r="AR208">
            <v>68</v>
          </cell>
          <cell r="AS208">
            <v>110</v>
          </cell>
        </row>
        <row r="209">
          <cell r="AO209" t="str">
            <v>1PTMB0P1NB0RFT</v>
          </cell>
          <cell r="AP209">
            <v>718</v>
          </cell>
          <cell r="AQ209">
            <v>0</v>
          </cell>
          <cell r="AR209">
            <v>435</v>
          </cell>
          <cell r="AS209">
            <v>501</v>
          </cell>
        </row>
        <row r="210">
          <cell r="AO210" t="str">
            <v>1PTMB0P32B0RFT</v>
          </cell>
          <cell r="AP210">
            <v>0</v>
          </cell>
          <cell r="AQ210">
            <v>0</v>
          </cell>
          <cell r="AR210">
            <v>0</v>
          </cell>
          <cell r="AS210">
            <v>120</v>
          </cell>
        </row>
        <row r="211">
          <cell r="AO211" t="str">
            <v>1PTMB0P37B0RFT</v>
          </cell>
          <cell r="AP211">
            <v>1343</v>
          </cell>
          <cell r="AQ211">
            <v>0</v>
          </cell>
          <cell r="AR211">
            <v>310</v>
          </cell>
          <cell r="AS211">
            <v>991</v>
          </cell>
        </row>
        <row r="212">
          <cell r="AO212" t="str">
            <v>1PW2B0P3DB0RFX</v>
          </cell>
          <cell r="AP212">
            <v>793</v>
          </cell>
          <cell r="AQ212">
            <v>864</v>
          </cell>
          <cell r="AR212">
            <v>808</v>
          </cell>
          <cell r="AS212">
            <v>957</v>
          </cell>
        </row>
        <row r="213">
          <cell r="AO213" t="str">
            <v>1PW2B0P3FB0RFB</v>
          </cell>
          <cell r="AP213">
            <v>48</v>
          </cell>
          <cell r="AQ213">
            <v>110</v>
          </cell>
          <cell r="AR213">
            <v>140</v>
          </cell>
          <cell r="AS213">
            <v>142</v>
          </cell>
        </row>
        <row r="214">
          <cell r="AO214" t="str">
            <v>1PW2B0P3FB0RFJ</v>
          </cell>
          <cell r="AP214">
            <v>240</v>
          </cell>
          <cell r="AQ214">
            <v>230</v>
          </cell>
          <cell r="AR214">
            <v>187</v>
          </cell>
          <cell r="AS214">
            <v>244</v>
          </cell>
        </row>
        <row r="215">
          <cell r="AO215" t="str">
            <v>1PW2B0P3FB0RFX</v>
          </cell>
          <cell r="AP215">
            <v>407</v>
          </cell>
          <cell r="AQ215">
            <v>606</v>
          </cell>
          <cell r="AR215">
            <v>662</v>
          </cell>
          <cell r="AS215">
            <v>776</v>
          </cell>
        </row>
        <row r="216">
          <cell r="AO216" t="str">
            <v>1PW2B0P4HB0RFJ</v>
          </cell>
          <cell r="AP216">
            <v>108</v>
          </cell>
          <cell r="AQ216">
            <v>155</v>
          </cell>
          <cell r="AR216">
            <v>200</v>
          </cell>
          <cell r="AS216">
            <v>212</v>
          </cell>
        </row>
        <row r="217">
          <cell r="AO217" t="str">
            <v>1PW2B0P4HB0RFV</v>
          </cell>
          <cell r="AP217">
            <v>39</v>
          </cell>
          <cell r="AQ217">
            <v>26</v>
          </cell>
          <cell r="AR217">
            <v>57</v>
          </cell>
          <cell r="AS217">
            <v>45</v>
          </cell>
        </row>
        <row r="218">
          <cell r="AO218" t="str">
            <v>1PW2B0P4HB0RFX</v>
          </cell>
          <cell r="AP218">
            <v>15</v>
          </cell>
          <cell r="AQ218">
            <v>13</v>
          </cell>
          <cell r="AR218">
            <v>12</v>
          </cell>
          <cell r="AS218">
            <v>9</v>
          </cell>
        </row>
        <row r="219">
          <cell r="AO219" t="str">
            <v>1PW2B0P4QB0RFJ</v>
          </cell>
          <cell r="AP219">
            <v>54</v>
          </cell>
          <cell r="AQ219">
            <v>38</v>
          </cell>
          <cell r="AR219">
            <v>64</v>
          </cell>
          <cell r="AS219">
            <v>38</v>
          </cell>
        </row>
        <row r="220">
          <cell r="AO220" t="str">
            <v>1PW2B0P8BB0RFE</v>
          </cell>
          <cell r="AP220">
            <v>6</v>
          </cell>
          <cell r="AQ220">
            <v>4</v>
          </cell>
          <cell r="AR220">
            <v>8</v>
          </cell>
          <cell r="AS220">
            <v>10</v>
          </cell>
        </row>
        <row r="221">
          <cell r="AO221" t="str">
            <v>1PW2B0P8BB0RFX</v>
          </cell>
          <cell r="AP221">
            <v>59</v>
          </cell>
          <cell r="AQ221">
            <v>117</v>
          </cell>
          <cell r="AR221">
            <v>148</v>
          </cell>
          <cell r="AS221">
            <v>142</v>
          </cell>
        </row>
        <row r="222">
          <cell r="AO222" t="str">
            <v>1PW2B0P8CB0RFA</v>
          </cell>
          <cell r="AP222">
            <v>4</v>
          </cell>
          <cell r="AQ222">
            <v>4</v>
          </cell>
          <cell r="AR222">
            <v>4</v>
          </cell>
          <cell r="AS222">
            <v>8</v>
          </cell>
        </row>
        <row r="223">
          <cell r="AO223" t="str">
            <v>1PW2B0PIOB0RFR</v>
          </cell>
          <cell r="AP223">
            <v>39</v>
          </cell>
          <cell r="AQ223">
            <v>60</v>
          </cell>
          <cell r="AR223">
            <v>71</v>
          </cell>
          <cell r="AS223">
            <v>79</v>
          </cell>
        </row>
        <row r="224">
          <cell r="AO224" t="str">
            <v>1PW2B0PQ1B0RFC</v>
          </cell>
          <cell r="AP224">
            <v>38</v>
          </cell>
          <cell r="AQ224">
            <v>35</v>
          </cell>
          <cell r="AR224">
            <v>48</v>
          </cell>
          <cell r="AS224">
            <v>44</v>
          </cell>
        </row>
        <row r="225">
          <cell r="AO225" t="str">
            <v>1PW2B0PQ1B0RFX</v>
          </cell>
          <cell r="AP225">
            <v>223</v>
          </cell>
          <cell r="AQ225">
            <v>174</v>
          </cell>
          <cell r="AR225">
            <v>298</v>
          </cell>
          <cell r="AS225">
            <v>295</v>
          </cell>
        </row>
        <row r="226">
          <cell r="AO226" t="str">
            <v>2CB9B0PO1B0RFT</v>
          </cell>
          <cell r="AP226">
            <v>1705</v>
          </cell>
          <cell r="AQ226">
            <v>1788</v>
          </cell>
          <cell r="AR226">
            <v>1921</v>
          </cell>
          <cell r="AS226">
            <v>1519</v>
          </cell>
        </row>
        <row r="227">
          <cell r="AO227" t="str">
            <v>2CB9B0PO1B0RFT</v>
          </cell>
          <cell r="AP227">
            <v>4225</v>
          </cell>
          <cell r="AQ227">
            <v>5228</v>
          </cell>
          <cell r="AR227">
            <v>6835</v>
          </cell>
          <cell r="AS227">
            <v>4490</v>
          </cell>
        </row>
        <row r="228">
          <cell r="AO228" t="str">
            <v>2CB9B0PO2B0RFR</v>
          </cell>
          <cell r="AP228">
            <v>160</v>
          </cell>
          <cell r="AQ228">
            <v>112</v>
          </cell>
          <cell r="AR228">
            <v>98</v>
          </cell>
          <cell r="AS228">
            <v>73</v>
          </cell>
        </row>
        <row r="229">
          <cell r="AO229" t="str">
            <v>2CK0B0P42B0RFR</v>
          </cell>
          <cell r="AP229">
            <v>248</v>
          </cell>
          <cell r="AQ229">
            <v>246</v>
          </cell>
          <cell r="AR229">
            <v>415</v>
          </cell>
          <cell r="AS229">
            <v>198</v>
          </cell>
        </row>
        <row r="230">
          <cell r="AO230" t="str">
            <v>2CK0B0P43B0RFT</v>
          </cell>
          <cell r="AP230">
            <v>978</v>
          </cell>
          <cell r="AQ230">
            <v>1451</v>
          </cell>
          <cell r="AR230">
            <v>2374</v>
          </cell>
          <cell r="AS230">
            <v>1344</v>
          </cell>
        </row>
        <row r="231">
          <cell r="AO231" t="str">
            <v>2CK0B0P46B0RFX</v>
          </cell>
          <cell r="AP231">
            <v>42</v>
          </cell>
          <cell r="AQ231">
            <v>75</v>
          </cell>
          <cell r="AR231">
            <v>139</v>
          </cell>
          <cell r="AS231">
            <v>121</v>
          </cell>
        </row>
        <row r="232">
          <cell r="AO232" t="str">
            <v>2CK0B0POVB0RFX</v>
          </cell>
          <cell r="AP232">
            <v>1992</v>
          </cell>
          <cell r="AQ232">
            <v>1768</v>
          </cell>
          <cell r="AR232">
            <v>2613</v>
          </cell>
          <cell r="AS232">
            <v>1567</v>
          </cell>
        </row>
        <row r="233">
          <cell r="AO233" t="str">
            <v>2CM5B0P5IB0RFT</v>
          </cell>
          <cell r="AP233">
            <v>460</v>
          </cell>
          <cell r="AQ233">
            <v>0</v>
          </cell>
          <cell r="AR233">
            <v>380</v>
          </cell>
          <cell r="AS233">
            <v>579</v>
          </cell>
        </row>
        <row r="234">
          <cell r="AO234" t="str">
            <v>2MK0B0P42B0RFR</v>
          </cell>
          <cell r="AP234">
            <v>118</v>
          </cell>
          <cell r="AQ234">
            <v>118</v>
          </cell>
          <cell r="AR234">
            <v>105</v>
          </cell>
          <cell r="AS234">
            <v>93</v>
          </cell>
        </row>
        <row r="235">
          <cell r="AO235" t="str">
            <v>2MK0B0P43B0RFT</v>
          </cell>
          <cell r="AP235">
            <v>170</v>
          </cell>
          <cell r="AQ235">
            <v>173</v>
          </cell>
          <cell r="AR235">
            <v>75</v>
          </cell>
          <cell r="AS235">
            <v>223</v>
          </cell>
        </row>
        <row r="236">
          <cell r="AO236" t="str">
            <v>2MK0B0P46B0RFX</v>
          </cell>
          <cell r="AP236">
            <v>15</v>
          </cell>
          <cell r="AQ236">
            <v>24</v>
          </cell>
          <cell r="AR236">
            <v>32</v>
          </cell>
          <cell r="AS236">
            <v>22</v>
          </cell>
        </row>
        <row r="237">
          <cell r="AO237" t="str">
            <v>2MK0B0POVB0RFX</v>
          </cell>
          <cell r="AP237">
            <v>1563</v>
          </cell>
          <cell r="AQ237">
            <v>1173</v>
          </cell>
          <cell r="AR237">
            <v>1332</v>
          </cell>
          <cell r="AS237">
            <v>1365</v>
          </cell>
        </row>
        <row r="238">
          <cell r="AO238" t="str">
            <v>2PB9B0PO1B0RFT</v>
          </cell>
          <cell r="AP238">
            <v>1430</v>
          </cell>
          <cell r="AQ238">
            <v>1523</v>
          </cell>
          <cell r="AR238">
            <v>1703</v>
          </cell>
          <cell r="AS238">
            <v>1099</v>
          </cell>
        </row>
        <row r="239">
          <cell r="AO239" t="str">
            <v>2PB9B0PO1B0RFT</v>
          </cell>
          <cell r="AP239">
            <v>5528</v>
          </cell>
          <cell r="AQ239">
            <v>5589</v>
          </cell>
          <cell r="AR239">
            <v>5445</v>
          </cell>
          <cell r="AS239">
            <v>5101</v>
          </cell>
        </row>
        <row r="240">
          <cell r="AO240" t="str">
            <v>2PB9B0PO2B0RFR</v>
          </cell>
          <cell r="AP240">
            <v>20</v>
          </cell>
          <cell r="AQ240">
            <v>15</v>
          </cell>
          <cell r="AR240">
            <v>95</v>
          </cell>
          <cell r="AS240">
            <v>60</v>
          </cell>
        </row>
        <row r="241">
          <cell r="AO241" t="str">
            <v>2PK0B0P42B0RFR</v>
          </cell>
          <cell r="AP241">
            <v>93</v>
          </cell>
          <cell r="AQ241">
            <v>132</v>
          </cell>
          <cell r="AR241">
            <v>196</v>
          </cell>
          <cell r="AS241">
            <v>237</v>
          </cell>
        </row>
        <row r="242">
          <cell r="AO242" t="str">
            <v>2PK0B0P43B0RFT</v>
          </cell>
          <cell r="AP242">
            <v>1308</v>
          </cell>
          <cell r="AQ242">
            <v>1406</v>
          </cell>
          <cell r="AR242">
            <v>1464</v>
          </cell>
          <cell r="AS242">
            <v>1277</v>
          </cell>
        </row>
        <row r="243">
          <cell r="AO243" t="str">
            <v>2PK0B0P46B0RFX</v>
          </cell>
          <cell r="AP243">
            <v>101</v>
          </cell>
          <cell r="AQ243">
            <v>104</v>
          </cell>
          <cell r="AR243">
            <v>106</v>
          </cell>
          <cell r="AS243">
            <v>113</v>
          </cell>
        </row>
        <row r="244">
          <cell r="AO244" t="str">
            <v>2PK0B0POVB0RFX</v>
          </cell>
          <cell r="AP244">
            <v>2083</v>
          </cell>
          <cell r="AQ244">
            <v>2320</v>
          </cell>
          <cell r="AR244">
            <v>2437</v>
          </cell>
          <cell r="AS244">
            <v>2050</v>
          </cell>
        </row>
        <row r="245">
          <cell r="AO245" t="str">
            <v>2PM5B0P5IB0RFT</v>
          </cell>
          <cell r="AP245">
            <v>1200</v>
          </cell>
          <cell r="AQ245">
            <v>0</v>
          </cell>
          <cell r="AR245">
            <v>371</v>
          </cell>
          <cell r="AS245">
            <v>958</v>
          </cell>
        </row>
        <row r="246">
          <cell r="AO246" t="str">
            <v/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</row>
        <row r="247">
          <cell r="AO247" t="str">
            <v/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</row>
        <row r="248">
          <cell r="AO248" t="str">
            <v/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</row>
        <row r="249">
          <cell r="AO249" t="str">
            <v/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</row>
        <row r="250">
          <cell r="AO250" t="str">
            <v/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</row>
        <row r="251">
          <cell r="AO251" t="str">
            <v/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</row>
        <row r="252">
          <cell r="AO252" t="str">
            <v/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</row>
        <row r="253">
          <cell r="AO253" t="str">
            <v/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</row>
        <row r="254">
          <cell r="AO254" t="str">
            <v/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</row>
        <row r="255">
          <cell r="AO255" t="str">
            <v/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</row>
        <row r="256">
          <cell r="AO256" t="str">
            <v/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</row>
        <row r="257">
          <cell r="AO257" t="str">
            <v/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</row>
        <row r="258">
          <cell r="AO258" t="str">
            <v/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</row>
        <row r="259">
          <cell r="AO259" t="str">
            <v/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</row>
        <row r="260">
          <cell r="AO260" t="str">
            <v/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</row>
        <row r="261">
          <cell r="AO261" t="str">
            <v/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</row>
        <row r="262">
          <cell r="AO262" t="str">
            <v/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</row>
        <row r="263">
          <cell r="AO263" t="str">
            <v/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</row>
        <row r="264">
          <cell r="AO264" t="str">
            <v/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</row>
        <row r="265">
          <cell r="AO265" t="str">
            <v/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</row>
        <row r="266">
          <cell r="AO266" t="str">
            <v/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</row>
        <row r="267">
          <cell r="AO267" t="str">
            <v/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</row>
        <row r="268">
          <cell r="AO268" t="str">
            <v/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</row>
        <row r="269">
          <cell r="AO269" t="str">
            <v/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</row>
        <row r="270">
          <cell r="AO270" t="str">
            <v/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</row>
        <row r="271">
          <cell r="AO271" t="str">
            <v/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</row>
        <row r="272">
          <cell r="AO272" t="str">
            <v/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</row>
        <row r="273">
          <cell r="AO273" t="str">
            <v/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</row>
        <row r="274">
          <cell r="AO274" t="str">
            <v/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</row>
        <row r="275">
          <cell r="AO275" t="str">
            <v/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</row>
        <row r="276">
          <cell r="AO276" t="str">
            <v/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</row>
        <row r="277">
          <cell r="AO277" t="str">
            <v/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</row>
        <row r="278">
          <cell r="AO278" t="str">
            <v/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</row>
        <row r="279">
          <cell r="AO279" t="str">
            <v/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</row>
        <row r="280">
          <cell r="AO280" t="str">
            <v/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</row>
        <row r="281">
          <cell r="AO281" t="str">
            <v/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</row>
        <row r="282">
          <cell r="AO282" t="str">
            <v/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</row>
        <row r="283">
          <cell r="AO283" t="str">
            <v/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</row>
        <row r="284">
          <cell r="AO284" t="str">
            <v/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</row>
        <row r="285">
          <cell r="AO285" t="str">
            <v/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</row>
        <row r="286">
          <cell r="AO286" t="str">
            <v/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</row>
        <row r="287">
          <cell r="AO287" t="str">
            <v/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</row>
        <row r="288">
          <cell r="AO288" t="str">
            <v/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</row>
        <row r="289">
          <cell r="AO289" t="str">
            <v/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</row>
        <row r="290">
          <cell r="AO290" t="str">
            <v/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</row>
        <row r="291">
          <cell r="AO291" t="str">
            <v/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</row>
        <row r="292">
          <cell r="AO292" t="str">
            <v/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</row>
        <row r="293">
          <cell r="AO293" t="str">
            <v/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</row>
        <row r="294">
          <cell r="AO294" t="str">
            <v/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</row>
        <row r="295">
          <cell r="AO295" t="str">
            <v/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</row>
        <row r="296">
          <cell r="AO296" t="str">
            <v/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</row>
        <row r="297">
          <cell r="AO297" t="str">
            <v/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</row>
        <row r="298">
          <cell r="AO298" t="str">
            <v/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</row>
        <row r="299">
          <cell r="AO299" t="str">
            <v/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</row>
        <row r="300">
          <cell r="AO300" t="str">
            <v/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</row>
      </sheetData>
      <sheetData sheetId="5"/>
      <sheetData sheetId="6"/>
      <sheetData sheetId="7">
        <row r="1">
          <cell r="A1" t="str">
            <v>Famille Vehicule</v>
          </cell>
          <cell r="H1" t="str">
            <v>Centre UT</v>
          </cell>
          <cell r="K1" t="str">
            <v>Usine Terminale</v>
          </cell>
          <cell r="O1" t="str">
            <v>Ressources</v>
          </cell>
        </row>
        <row r="2">
          <cell r="A2" t="str">
            <v>1PA0</v>
          </cell>
          <cell r="B2">
            <v>1007</v>
          </cell>
          <cell r="H2" t="str">
            <v>76</v>
          </cell>
          <cell r="I2" t="str">
            <v>TRNAVA</v>
          </cell>
          <cell r="K2" t="str">
            <v>1CB1</v>
          </cell>
          <cell r="L2" t="str">
            <v>UT</v>
          </cell>
          <cell r="N2" t="str">
            <v>concatenation</v>
          </cell>
          <cell r="O2" t="str">
            <v>Ressources R2D2</v>
          </cell>
          <cell r="P2" t="str">
            <v>Ressources COBRA</v>
          </cell>
        </row>
        <row r="3">
          <cell r="A3" t="str">
            <v>1CA3</v>
          </cell>
          <cell r="B3" t="str">
            <v>C3 RESTILAGE</v>
          </cell>
          <cell r="H3" t="str">
            <v>77</v>
          </cell>
          <cell r="I3" t="str">
            <v>BUENOS AIRE</v>
          </cell>
          <cell r="K3" t="str">
            <v>1CB6</v>
          </cell>
          <cell r="L3">
            <v>76</v>
          </cell>
          <cell r="N3" t="str">
            <v>1CB6B0P23B0RFR</v>
          </cell>
          <cell r="O3" t="str">
            <v>STB6P001</v>
          </cell>
        </row>
        <row r="4">
          <cell r="A4" t="str">
            <v>1CA4</v>
          </cell>
          <cell r="B4" t="str">
            <v>C3 PLURIEL</v>
          </cell>
          <cell r="H4" t="str">
            <v>78</v>
          </cell>
          <cell r="I4" t="str">
            <v>PORTO REAL</v>
          </cell>
          <cell r="K4" t="str">
            <v>1CB7</v>
          </cell>
          <cell r="L4">
            <v>88</v>
          </cell>
          <cell r="N4" t="str">
            <v>1CB6B0P50B0RFT</v>
          </cell>
          <cell r="O4" t="str">
            <v>STB6P002</v>
          </cell>
        </row>
        <row r="5">
          <cell r="A5" t="str">
            <v>1CA6</v>
          </cell>
          <cell r="B5" t="str">
            <v>C2.</v>
          </cell>
          <cell r="H5" t="str">
            <v>81</v>
          </cell>
          <cell r="I5" t="str">
            <v>POISSY</v>
          </cell>
          <cell r="K5" t="str">
            <v>1CB8</v>
          </cell>
          <cell r="L5">
            <v>89</v>
          </cell>
          <cell r="N5" t="str">
            <v>1CB6B0P51B0RFX</v>
          </cell>
          <cell r="O5" t="str">
            <v>STB6P003</v>
          </cell>
        </row>
        <row r="6">
          <cell r="A6" t="str">
            <v>1CA8</v>
          </cell>
          <cell r="B6" t="str">
            <v>A8  C3</v>
          </cell>
          <cell r="H6" t="str">
            <v>82</v>
          </cell>
          <cell r="I6" t="str">
            <v>MADRID</v>
          </cell>
          <cell r="K6" t="str">
            <v>1CB9</v>
          </cell>
          <cell r="L6" t="str">
            <v>FV/FL</v>
          </cell>
          <cell r="N6" t="str">
            <v>1CB6B0P52B0RFE</v>
          </cell>
          <cell r="O6" t="str">
            <v>STB6P004</v>
          </cell>
        </row>
        <row r="7">
          <cell r="A7" t="str">
            <v>1CA9</v>
          </cell>
          <cell r="B7" t="str">
            <v>MCV NEMO VP</v>
          </cell>
          <cell r="C7" t="str">
            <v>UO</v>
          </cell>
          <cell r="H7" t="str">
            <v>88</v>
          </cell>
          <cell r="I7" t="str">
            <v>MULHOUSE</v>
          </cell>
          <cell r="K7" t="str">
            <v>1CBI</v>
          </cell>
          <cell r="N7" t="str">
            <v>1CB7B0P28B0RFX</v>
          </cell>
          <cell r="O7" t="str">
            <v>STB7P135</v>
          </cell>
        </row>
        <row r="8">
          <cell r="A8" t="str">
            <v>2CA9</v>
          </cell>
          <cell r="B8" t="str">
            <v>MCV NEMO VU</v>
          </cell>
          <cell r="C8" t="str">
            <v>UO</v>
          </cell>
          <cell r="H8" t="str">
            <v>89</v>
          </cell>
          <cell r="I8" t="str">
            <v>SOCHAUX</v>
          </cell>
          <cell r="K8" t="str">
            <v>1CBO</v>
          </cell>
          <cell r="L8" t="str">
            <v>BO</v>
          </cell>
          <cell r="N8" t="str">
            <v>1CB7B0P3IB0RFH</v>
          </cell>
          <cell r="O8" t="str">
            <v>STB7P185</v>
          </cell>
        </row>
        <row r="9">
          <cell r="A9" t="str">
            <v>1PA9</v>
          </cell>
          <cell r="B9" t="str">
            <v>MCV BIPPER VP</v>
          </cell>
          <cell r="C9" t="str">
            <v>UO</v>
          </cell>
          <cell r="H9" t="str">
            <v>BO</v>
          </cell>
          <cell r="I9" t="str">
            <v>BOLLORE</v>
          </cell>
          <cell r="K9" t="str">
            <v>1CBR</v>
          </cell>
          <cell r="N9" t="str">
            <v>1CB7B0P3IB0RFX</v>
          </cell>
          <cell r="O9" t="str">
            <v>STB7P186</v>
          </cell>
        </row>
        <row r="10">
          <cell r="A10" t="str">
            <v>2PA9</v>
          </cell>
          <cell r="B10" t="str">
            <v>MCV BIPPER VU</v>
          </cell>
          <cell r="C10" t="str">
            <v>UO</v>
          </cell>
          <cell r="H10" t="str">
            <v>CJ</v>
          </cell>
          <cell r="I10" t="str">
            <v>RENNES</v>
          </cell>
          <cell r="K10" t="str">
            <v>1CC8</v>
          </cell>
          <cell r="L10" t="str">
            <v>UW4</v>
          </cell>
          <cell r="N10" t="str">
            <v>1CB7B0P3PB0RFX</v>
          </cell>
          <cell r="O10" t="str">
            <v>STB7P146</v>
          </cell>
        </row>
        <row r="11">
          <cell r="A11" t="str">
            <v>1CBI</v>
          </cell>
          <cell r="B11" t="str">
            <v>B618 IRAN New C3 Iran</v>
          </cell>
          <cell r="C11">
            <v>0</v>
          </cell>
          <cell r="H11" t="str">
            <v>FL</v>
          </cell>
          <cell r="I11" t="str">
            <v>MANGUALDE</v>
          </cell>
          <cell r="K11" t="str">
            <v>1CEA</v>
          </cell>
          <cell r="N11" t="str">
            <v>1CB7B0P4IB0RFF</v>
          </cell>
          <cell r="O11" t="str">
            <v>STB7P188</v>
          </cell>
        </row>
        <row r="12">
          <cell r="A12" t="str">
            <v>1CBO</v>
          </cell>
          <cell r="B12" t="str">
            <v>B  E-MEHARI</v>
          </cell>
          <cell r="C12" t="str">
            <v>BO</v>
          </cell>
          <cell r="H12" t="str">
            <v>FV</v>
          </cell>
          <cell r="I12" t="str">
            <v>VIGO</v>
          </cell>
          <cell r="K12" t="str">
            <v>1CE3</v>
          </cell>
          <cell r="L12">
            <v>82</v>
          </cell>
          <cell r="N12" t="str">
            <v>1CB7B0P4IB0RFH</v>
          </cell>
          <cell r="O12" t="str">
            <v>STB7P125</v>
          </cell>
        </row>
        <row r="13">
          <cell r="A13" t="str">
            <v>1CBR</v>
          </cell>
          <cell r="B13" t="str">
            <v>B754 RUSSIE</v>
          </cell>
          <cell r="C13">
            <v>0</v>
          </cell>
          <cell r="H13" t="str">
            <v>U8</v>
          </cell>
          <cell r="I13" t="str">
            <v>VAL DI ANGRO</v>
          </cell>
          <cell r="K13" t="str">
            <v>1CG9</v>
          </cell>
          <cell r="L13" t="str">
            <v>U9</v>
          </cell>
          <cell r="N13" t="str">
            <v>1CB7B0P4IB0RFV</v>
          </cell>
          <cell r="O13" t="str">
            <v>STB7P188</v>
          </cell>
        </row>
        <row r="14">
          <cell r="A14" t="str">
            <v>1CB0</v>
          </cell>
          <cell r="B14" t="str">
            <v>B0  C1</v>
          </cell>
          <cell r="H14" t="str">
            <v>U9</v>
          </cell>
          <cell r="I14" t="str">
            <v>SEVELNORD</v>
          </cell>
          <cell r="K14" t="str">
            <v>1CH5</v>
          </cell>
          <cell r="L14" t="str">
            <v>FV</v>
          </cell>
          <cell r="N14" t="str">
            <v>1CB7B0P4IB0RFX</v>
          </cell>
          <cell r="O14" t="str">
            <v>STB7P189</v>
          </cell>
        </row>
        <row r="15">
          <cell r="A15" t="str">
            <v>1PB0</v>
          </cell>
          <cell r="B15" t="str">
            <v>B0  107</v>
          </cell>
          <cell r="H15" t="str">
            <v>UE2</v>
          </cell>
          <cell r="I15" t="str">
            <v>SHENZEN 2</v>
          </cell>
          <cell r="K15" t="str">
            <v>1CH7</v>
          </cell>
          <cell r="N15" t="str">
            <v>1CB7B0P4WB0RFX</v>
          </cell>
          <cell r="O15" t="str">
            <v>STB7P136</v>
          </cell>
        </row>
        <row r="16">
          <cell r="A16" t="str">
            <v>1CB1</v>
          </cell>
          <cell r="B16" t="str">
            <v>B3/B4 EUROPE C1</v>
          </cell>
          <cell r="C16" t="str">
            <v>UT</v>
          </cell>
          <cell r="H16" t="str">
            <v>UH</v>
          </cell>
          <cell r="I16" t="str">
            <v>KALUGA</v>
          </cell>
          <cell r="K16" t="str">
            <v>1CK0</v>
          </cell>
          <cell r="L16" t="str">
            <v>U9</v>
          </cell>
          <cell r="N16" t="str">
            <v>1CB7B0P4ZB0RFX</v>
          </cell>
          <cell r="O16" t="str">
            <v>STB7P150</v>
          </cell>
        </row>
        <row r="17">
          <cell r="A17" t="str">
            <v>1PB1</v>
          </cell>
          <cell r="B17" t="str">
            <v>B3/B4 EUROPE 108</v>
          </cell>
          <cell r="C17" t="str">
            <v>UT</v>
          </cell>
          <cell r="H17" t="str">
            <v>UM</v>
          </cell>
          <cell r="I17" t="str">
            <v>MIZUSHIMA</v>
          </cell>
          <cell r="K17" t="str">
            <v>1CK9</v>
          </cell>
          <cell r="L17" t="str">
            <v>FV</v>
          </cell>
          <cell r="N17" t="str">
            <v>1CB7B0P6VB0RFH</v>
          </cell>
          <cell r="O17" t="str">
            <v>STB7P153</v>
          </cell>
        </row>
        <row r="18">
          <cell r="A18" t="str">
            <v>1CB3</v>
          </cell>
          <cell r="B18" t="str">
            <v>BX3  C QUATRE</v>
          </cell>
          <cell r="H18" t="str">
            <v>UO</v>
          </cell>
          <cell r="I18" t="str">
            <v>TOFAS</v>
          </cell>
          <cell r="K18" t="str">
            <v>1CKR</v>
          </cell>
          <cell r="N18" t="str">
            <v>1CB7B0P6VB0RFL</v>
          </cell>
          <cell r="O18" t="str">
            <v>STB7P187</v>
          </cell>
        </row>
        <row r="19">
          <cell r="A19" t="str">
            <v>1PB4</v>
          </cell>
          <cell r="B19" t="str">
            <v>A84 EUROPE</v>
          </cell>
          <cell r="H19" t="str">
            <v>UT</v>
          </cell>
          <cell r="I19" t="str">
            <v>KOLIN</v>
          </cell>
          <cell r="K19" t="str">
            <v>1CLA</v>
          </cell>
          <cell r="L19">
            <v>78</v>
          </cell>
          <cell r="N19" t="str">
            <v>1CB7B0P6VB0RFY</v>
          </cell>
          <cell r="O19" t="str">
            <v>STB7P155</v>
          </cell>
        </row>
        <row r="20">
          <cell r="A20" t="str">
            <v>1CB5</v>
          </cell>
          <cell r="B20" t="str">
            <v>B5  C4</v>
          </cell>
          <cell r="H20" t="str">
            <v>UW</v>
          </cell>
          <cell r="I20" t="str">
            <v>WUHAN</v>
          </cell>
          <cell r="K20" t="str">
            <v>1CM3</v>
          </cell>
          <cell r="L20" t="str">
            <v>FV</v>
          </cell>
          <cell r="N20" t="str">
            <v>1CB7B0PI4B0RFX</v>
          </cell>
          <cell r="O20" t="str">
            <v>STB7P210</v>
          </cell>
        </row>
        <row r="21">
          <cell r="A21" t="str">
            <v>1CB6</v>
          </cell>
          <cell r="B21" t="str">
            <v>B618 NOUVELLE C3 EUROPE</v>
          </cell>
          <cell r="C21">
            <v>76</v>
          </cell>
          <cell r="H21" t="str">
            <v>UW2</v>
          </cell>
          <cell r="I21" t="str">
            <v>WUHAN 2</v>
          </cell>
          <cell r="K21" t="str">
            <v>1CM5</v>
          </cell>
          <cell r="L21">
            <v>77</v>
          </cell>
          <cell r="N21" t="str">
            <v>1CB7B0PIMB0RFX</v>
          </cell>
          <cell r="O21" t="str">
            <v>STB7P177</v>
          </cell>
        </row>
        <row r="22">
          <cell r="A22" t="str">
            <v>1CB7</v>
          </cell>
          <cell r="B22" t="str">
            <v>B7  C4 DS4</v>
          </cell>
          <cell r="C22">
            <v>88</v>
          </cell>
          <cell r="H22" t="str">
            <v>UW3</v>
          </cell>
          <cell r="I22" t="str">
            <v>WUHAN 3</v>
          </cell>
          <cell r="K22" t="str">
            <v>1CM7</v>
          </cell>
          <cell r="L22">
            <v>77</v>
          </cell>
          <cell r="N22" t="str">
            <v>1CB7B0PXSB0RFC</v>
          </cell>
          <cell r="O22" t="str">
            <v>STB7P144</v>
          </cell>
        </row>
        <row r="23">
          <cell r="A23" t="str">
            <v>1CB8</v>
          </cell>
          <cell r="B23" t="str">
            <v>B81  DS5</v>
          </cell>
          <cell r="C23">
            <v>89</v>
          </cell>
          <cell r="H23" t="str">
            <v>UW4</v>
          </cell>
          <cell r="I23" t="str">
            <v>CHENGDU</v>
          </cell>
          <cell r="K23" t="str">
            <v>1CMC</v>
          </cell>
          <cell r="L23" t="str">
            <v>UW3</v>
          </cell>
          <cell r="N23" t="str">
            <v>1CB7B0PXSB0RFX</v>
          </cell>
          <cell r="O23" t="str">
            <v>STB7P145</v>
          </cell>
        </row>
        <row r="24">
          <cell r="A24" t="str">
            <v>1CB9</v>
          </cell>
          <cell r="B24" t="str">
            <v>B9  BERLINGO VP</v>
          </cell>
          <cell r="C24" t="str">
            <v>FV/FL</v>
          </cell>
          <cell r="H24" t="str">
            <v>VB</v>
          </cell>
          <cell r="I24" t="str">
            <v>SARAGOSSE</v>
          </cell>
          <cell r="K24" t="str">
            <v>1CMI</v>
          </cell>
          <cell r="N24" t="str">
            <v>1CB8B0P07B0RFE</v>
          </cell>
          <cell r="O24" t="str">
            <v>STB8P070</v>
          </cell>
        </row>
        <row r="25">
          <cell r="A25" t="str">
            <v>2CB9</v>
          </cell>
          <cell r="B25" t="str">
            <v>B9  BERLINGO VU</v>
          </cell>
          <cell r="C25" t="str">
            <v>FV/FL</v>
          </cell>
          <cell r="H25" t="str">
            <v>YN</v>
          </cell>
          <cell r="I25" t="str">
            <v>IKCO</v>
          </cell>
          <cell r="K25" t="str">
            <v>1CMJ</v>
          </cell>
          <cell r="L25" t="str">
            <v>UM</v>
          </cell>
          <cell r="N25" t="str">
            <v>1CB8B0P07B0RFF</v>
          </cell>
          <cell r="O25" t="str">
            <v>STB8P071</v>
          </cell>
        </row>
        <row r="26">
          <cell r="A26" t="str">
            <v>1PB9</v>
          </cell>
          <cell r="B26" t="str">
            <v>B9  PARTNER VP</v>
          </cell>
          <cell r="C26" t="str">
            <v>FV/FL</v>
          </cell>
          <cell r="H26" t="str">
            <v>YN</v>
          </cell>
          <cell r="I26" t="str">
            <v>IRAN KODRO</v>
          </cell>
          <cell r="K26" t="str">
            <v>1CMM</v>
          </cell>
          <cell r="N26" t="str">
            <v>1CB8B0P07B0RFJ</v>
          </cell>
          <cell r="O26" t="str">
            <v>STB8P072</v>
          </cell>
        </row>
        <row r="27">
          <cell r="A27" t="str">
            <v>2PB9</v>
          </cell>
          <cell r="B27" t="str">
            <v>B9  PARTNER VU</v>
          </cell>
          <cell r="C27" t="str">
            <v>FV/FL</v>
          </cell>
          <cell r="H27" t="str">
            <v>YT</v>
          </cell>
          <cell r="I27" t="str">
            <v>NORDEX</v>
          </cell>
          <cell r="K27" t="str">
            <v>1CNA</v>
          </cell>
          <cell r="L27">
            <v>78</v>
          </cell>
          <cell r="N27" t="str">
            <v>1CB8B0P3HB0RFZ</v>
          </cell>
          <cell r="O27" t="str">
            <v>STB8P007</v>
          </cell>
        </row>
        <row r="28">
          <cell r="A28" t="str">
            <v>1CCE</v>
          </cell>
          <cell r="B28" t="str">
            <v>C84 EUROPE</v>
          </cell>
          <cell r="H28" t="str">
            <v>ZNA</v>
          </cell>
          <cell r="I28" t="str">
            <v>DONGFENG NISSAN</v>
          </cell>
          <cell r="K28" t="str">
            <v>1CWA</v>
          </cell>
          <cell r="L28">
            <v>76</v>
          </cell>
          <cell r="N28" t="str">
            <v>1CB8B0P3IB0RFZ</v>
          </cell>
          <cell r="O28" t="str">
            <v>STB8P008</v>
          </cell>
        </row>
        <row r="29">
          <cell r="A29" t="str">
            <v>1PC4</v>
          </cell>
          <cell r="B29">
            <v>309</v>
          </cell>
          <cell r="H29" t="str">
            <v>FV/FL</v>
          </cell>
          <cell r="I29" t="str">
            <v>VIGO/MANGUALDE</v>
          </cell>
          <cell r="K29" t="str">
            <v>1CX7</v>
          </cell>
          <cell r="L29" t="str">
            <v>CJ</v>
          </cell>
          <cell r="N29" t="str">
            <v>1CB8B0P3JB0RFC</v>
          </cell>
          <cell r="O29" t="str">
            <v>STB8P009</v>
          </cell>
        </row>
        <row r="30">
          <cell r="A30" t="str">
            <v>1CC8</v>
          </cell>
          <cell r="B30" t="str">
            <v>C84 CHINE</v>
          </cell>
          <cell r="C30" t="str">
            <v>UW4</v>
          </cell>
          <cell r="H30" t="str">
            <v>76/81</v>
          </cell>
          <cell r="I30" t="str">
            <v>TRNAVA/POISSY</v>
          </cell>
          <cell r="K30" t="str">
            <v>1CXA</v>
          </cell>
          <cell r="L30">
            <v>81</v>
          </cell>
          <cell r="N30" t="str">
            <v>1CB8B0P3JB0RFZ</v>
          </cell>
          <cell r="O30" t="str">
            <v>STB8P010</v>
          </cell>
        </row>
        <row r="31">
          <cell r="A31" t="str">
            <v>1PD2</v>
          </cell>
          <cell r="B31" t="str">
            <v>D2  407</v>
          </cell>
          <cell r="K31" t="str">
            <v>1CYA</v>
          </cell>
          <cell r="L31">
            <v>81</v>
          </cell>
          <cell r="N31" t="str">
            <v>1CB8B0P4HB0RFL</v>
          </cell>
          <cell r="O31" t="str">
            <v>STB8P078</v>
          </cell>
        </row>
        <row r="32">
          <cell r="A32" t="str">
            <v>1CD3</v>
          </cell>
          <cell r="B32" t="str">
            <v>D34 EUROPE</v>
          </cell>
          <cell r="K32" t="str">
            <v>1MK0</v>
          </cell>
          <cell r="L32" t="str">
            <v>U9</v>
          </cell>
          <cell r="N32" t="str">
            <v>1CB8B0P4HB0RFV</v>
          </cell>
          <cell r="O32" t="str">
            <v>STB8P075</v>
          </cell>
        </row>
        <row r="33">
          <cell r="A33" t="str">
            <v>1PD3</v>
          </cell>
          <cell r="B33" t="str">
            <v>D34 EUROPE</v>
          </cell>
          <cell r="K33" t="str">
            <v>1PB9</v>
          </cell>
          <cell r="L33" t="str">
            <v>FV/FL</v>
          </cell>
          <cell r="N33" t="str">
            <v>1CB8B0P4HB0RFW</v>
          </cell>
          <cell r="O33" t="str">
            <v>STB8P076</v>
          </cell>
        </row>
        <row r="34">
          <cell r="A34" t="str">
            <v>1PD6</v>
          </cell>
          <cell r="B34">
            <v>405</v>
          </cell>
          <cell r="K34" t="str">
            <v>1PI4</v>
          </cell>
          <cell r="L34">
            <v>88</v>
          </cell>
          <cell r="N34" t="str">
            <v>1CB8B0PI4B0RFZ</v>
          </cell>
          <cell r="O34" t="str">
            <v>STB8P098</v>
          </cell>
        </row>
        <row r="35">
          <cell r="A35" t="str">
            <v>1PD8</v>
          </cell>
          <cell r="B35">
            <v>406</v>
          </cell>
          <cell r="K35" t="str">
            <v>1PI5</v>
          </cell>
          <cell r="L35" t="str">
            <v>YN</v>
          </cell>
          <cell r="N35" t="str">
            <v>1CB9B0P19B0RFE</v>
          </cell>
          <cell r="O35" t="str">
            <v>STC9P130</v>
          </cell>
        </row>
        <row r="36">
          <cell r="A36" t="str">
            <v>1PD9</v>
          </cell>
          <cell r="B36" t="str">
            <v>406 (RESTYLAGE)</v>
          </cell>
          <cell r="K36" t="str">
            <v>1PIA</v>
          </cell>
          <cell r="L36" t="str">
            <v>76/81</v>
          </cell>
          <cell r="N36" t="str">
            <v>1CB9B0P69B0RFE</v>
          </cell>
          <cell r="O36" t="str">
            <v>STC9P175</v>
          </cell>
        </row>
        <row r="37">
          <cell r="A37" t="str">
            <v>1CEA</v>
          </cell>
          <cell r="B37" t="str">
            <v>E3 AMLAT</v>
          </cell>
          <cell r="C37">
            <v>0</v>
          </cell>
          <cell r="K37" t="str">
            <v>1PIM</v>
          </cell>
          <cell r="L37">
            <v>78</v>
          </cell>
          <cell r="N37" t="str">
            <v>1CB9B0P9VB0RFZ</v>
          </cell>
          <cell r="O37" t="str">
            <v>STC9P141</v>
          </cell>
        </row>
        <row r="38">
          <cell r="A38" t="str">
            <v>1CE3</v>
          </cell>
          <cell r="B38" t="str">
            <v>E3 EUROPE  C4 CACTUS</v>
          </cell>
          <cell r="C38">
            <v>82</v>
          </cell>
          <cell r="K38" t="str">
            <v>1PIN</v>
          </cell>
          <cell r="L38">
            <v>78</v>
          </cell>
          <cell r="N38" t="str">
            <v>1CB9B0P9XB0RFC</v>
          </cell>
          <cell r="O38" t="str">
            <v>STC9P135</v>
          </cell>
        </row>
        <row r="39">
          <cell r="A39" t="str">
            <v>1DG2</v>
          </cell>
          <cell r="B39" t="str">
            <v>G25 CHINE  FENGSHEN L60</v>
          </cell>
          <cell r="K39" t="str">
            <v>1PIR</v>
          </cell>
          <cell r="L39" t="str">
            <v>YN</v>
          </cell>
          <cell r="N39" t="str">
            <v>1CB9B0P9XB0RFX</v>
          </cell>
          <cell r="O39" t="str">
            <v>STC9P151</v>
          </cell>
        </row>
        <row r="40">
          <cell r="A40" t="str">
            <v>1DG3</v>
          </cell>
          <cell r="B40" t="str">
            <v>G3.</v>
          </cell>
          <cell r="K40" t="str">
            <v>1PK0</v>
          </cell>
          <cell r="L40" t="str">
            <v>U9</v>
          </cell>
          <cell r="N40" t="str">
            <v>1CB9B0PI9B0RFR</v>
          </cell>
          <cell r="O40" t="str">
            <v>STC9P182</v>
          </cell>
        </row>
        <row r="41">
          <cell r="A41" t="str">
            <v>1DG5</v>
          </cell>
          <cell r="B41" t="str">
            <v>G95 CHINE</v>
          </cell>
          <cell r="K41" t="str">
            <v>1PK9</v>
          </cell>
          <cell r="L41" t="str">
            <v>FV</v>
          </cell>
          <cell r="N41" t="str">
            <v>1CB9B0PIMB0RFY</v>
          </cell>
          <cell r="O41" t="str">
            <v>STC9P150</v>
          </cell>
        </row>
        <row r="42">
          <cell r="A42" t="str">
            <v>1CG9</v>
          </cell>
          <cell r="B42" t="str">
            <v>G9  JUMPY VP</v>
          </cell>
          <cell r="C42" t="str">
            <v>U9</v>
          </cell>
          <cell r="K42" t="str">
            <v>1PKR</v>
          </cell>
          <cell r="N42" t="str">
            <v>1CB9B0PO1B0RFP</v>
          </cell>
          <cell r="O42" t="str">
            <v>STC9P176</v>
          </cell>
        </row>
        <row r="43">
          <cell r="A43" t="str">
            <v>2CG9</v>
          </cell>
          <cell r="B43" t="str">
            <v>G9  JUMPY VU</v>
          </cell>
          <cell r="C43" t="str">
            <v>U9</v>
          </cell>
          <cell r="K43" t="str">
            <v>1PM3</v>
          </cell>
          <cell r="L43" t="str">
            <v>FV</v>
          </cell>
          <cell r="N43" t="str">
            <v>1CB9B0PO1B0RFT</v>
          </cell>
          <cell r="O43" t="str">
            <v>STC9P177</v>
          </cell>
        </row>
        <row r="44">
          <cell r="A44" t="str">
            <v>1PG9</v>
          </cell>
          <cell r="B44" t="str">
            <v>G9  EXPERT VP</v>
          </cell>
          <cell r="K44" t="str">
            <v>1PMC</v>
          </cell>
          <cell r="L44" t="str">
            <v>UW3</v>
          </cell>
          <cell r="N44" t="str">
            <v>1CE3B0P23B0RFK</v>
          </cell>
          <cell r="O44" t="str">
            <v>STE3P047</v>
          </cell>
        </row>
        <row r="45">
          <cell r="A45" t="str">
            <v>2PG9</v>
          </cell>
          <cell r="B45" t="str">
            <v>G9  EXPERT VU</v>
          </cell>
          <cell r="C45" t="str">
            <v>U9</v>
          </cell>
          <cell r="K45" t="str">
            <v>1PMI</v>
          </cell>
          <cell r="N45" t="str">
            <v>1CE3B0P23B0RFL</v>
          </cell>
          <cell r="O45" t="str">
            <v>STE3P020</v>
          </cell>
        </row>
        <row r="46">
          <cell r="A46" t="str">
            <v>1CH5</v>
          </cell>
          <cell r="B46" t="str">
            <v>B78 EUROPE  C4 PICASSO</v>
          </cell>
          <cell r="C46" t="str">
            <v>FV</v>
          </cell>
          <cell r="K46" t="str">
            <v>1PMJ</v>
          </cell>
          <cell r="L46" t="str">
            <v>UM</v>
          </cell>
          <cell r="N46" t="str">
            <v>1CE3B0P23B0RFM</v>
          </cell>
          <cell r="O46" t="str">
            <v>STE3P068</v>
          </cell>
        </row>
        <row r="47">
          <cell r="A47" t="str">
            <v>1SH7</v>
          </cell>
          <cell r="B47" t="str">
            <v>X84 CHINE</v>
          </cell>
          <cell r="K47" t="str">
            <v>1PMM</v>
          </cell>
          <cell r="N47" t="str">
            <v>1CE3B0P23B0RFR</v>
          </cell>
          <cell r="O47" t="str">
            <v>STE3P022</v>
          </cell>
        </row>
        <row r="48">
          <cell r="A48" t="str">
            <v>1PIA</v>
          </cell>
          <cell r="B48" t="str">
            <v>A9  208</v>
          </cell>
          <cell r="C48" t="str">
            <v>76/81</v>
          </cell>
          <cell r="K48" t="str">
            <v>1PM5</v>
          </cell>
          <cell r="L48">
            <v>77</v>
          </cell>
          <cell r="N48" t="str">
            <v>1CE3B0P24B0RFE</v>
          </cell>
          <cell r="O48" t="str">
            <v>STE3P024</v>
          </cell>
        </row>
        <row r="49">
          <cell r="A49" t="str">
            <v>1PIC</v>
          </cell>
          <cell r="B49" t="str">
            <v>A97 EUROPE</v>
          </cell>
          <cell r="K49" t="str">
            <v>1PP7</v>
          </cell>
          <cell r="L49" t="str">
            <v>CJ</v>
          </cell>
          <cell r="N49" t="str">
            <v>1CE3B0P25B0RFE</v>
          </cell>
          <cell r="O49" t="str">
            <v>STE3P030</v>
          </cell>
        </row>
        <row r="50">
          <cell r="A50" t="str">
            <v>1PIM</v>
          </cell>
          <cell r="B50" t="str">
            <v>A9 AMLAT  208 AMLAT</v>
          </cell>
          <cell r="C50">
            <v>78</v>
          </cell>
          <cell r="K50" t="str">
            <v>1PP8</v>
          </cell>
          <cell r="L50">
            <v>89</v>
          </cell>
          <cell r="N50" t="str">
            <v>1CE3B0P25B0RFJ</v>
          </cell>
          <cell r="O50" t="str">
            <v>STE3P043</v>
          </cell>
        </row>
        <row r="51">
          <cell r="A51" t="str">
            <v>1PIN</v>
          </cell>
          <cell r="B51" t="str">
            <v>A94 AMLAT</v>
          </cell>
          <cell r="C51">
            <v>78</v>
          </cell>
          <cell r="K51" t="str">
            <v>1PT3</v>
          </cell>
          <cell r="L51">
            <v>77</v>
          </cell>
          <cell r="N51" t="str">
            <v>1CE3B0P25B0RFR</v>
          </cell>
          <cell r="O51" t="str">
            <v>STE3P043</v>
          </cell>
        </row>
        <row r="52">
          <cell r="A52" t="str">
            <v>1PIR</v>
          </cell>
          <cell r="B52" t="str">
            <v>A9 IRAN</v>
          </cell>
          <cell r="C52" t="str">
            <v>YN</v>
          </cell>
          <cell r="K52" t="str">
            <v>1PT9</v>
          </cell>
          <cell r="L52">
            <v>89</v>
          </cell>
          <cell r="N52" t="str">
            <v>1CE3B0P26B0RFJ</v>
          </cell>
          <cell r="O52" t="str">
            <v>STE3P033</v>
          </cell>
        </row>
        <row r="53">
          <cell r="A53" t="str">
            <v>1PI4</v>
          </cell>
          <cell r="B53" t="str">
            <v>A94  2008</v>
          </cell>
          <cell r="C53">
            <v>88</v>
          </cell>
          <cell r="K53" t="str">
            <v>1PTB</v>
          </cell>
          <cell r="L53">
            <v>89</v>
          </cell>
          <cell r="N53" t="str">
            <v>1CH5B0P1HB0RFR</v>
          </cell>
          <cell r="O53" t="str">
            <v>STH5P060</v>
          </cell>
        </row>
        <row r="54">
          <cell r="A54" t="str">
            <v>1PI5</v>
          </cell>
          <cell r="B54" t="str">
            <v>A94 IRAN</v>
          </cell>
          <cell r="C54" t="str">
            <v>YN</v>
          </cell>
          <cell r="K54" t="str">
            <v>1PTC</v>
          </cell>
          <cell r="L54">
            <v>89</v>
          </cell>
          <cell r="N54" t="str">
            <v>1CH5B0P23B0RFT</v>
          </cell>
          <cell r="O54" t="str">
            <v>STH5P132</v>
          </cell>
        </row>
        <row r="55">
          <cell r="A55" t="str">
            <v>1CKR</v>
          </cell>
          <cell r="B55" t="str">
            <v>K0 RUSSIE Citroen VP</v>
          </cell>
          <cell r="C55">
            <v>0</v>
          </cell>
          <cell r="K55" t="str">
            <v>1PTM</v>
          </cell>
          <cell r="L55">
            <v>77</v>
          </cell>
          <cell r="N55" t="str">
            <v>1CH5B0P26B0RFY</v>
          </cell>
          <cell r="O55" t="str">
            <v>STH5P120</v>
          </cell>
        </row>
        <row r="56">
          <cell r="A56" t="str">
            <v>2CKR</v>
          </cell>
          <cell r="B56" t="str">
            <v>K0 RUSSIE Citroen VU</v>
          </cell>
          <cell r="C56">
            <v>0</v>
          </cell>
          <cell r="K56" t="str">
            <v>1PW2</v>
          </cell>
          <cell r="L56" t="str">
            <v>CJ</v>
          </cell>
          <cell r="N56" t="str">
            <v>1CH5B0P8LB0RFT</v>
          </cell>
          <cell r="O56" t="str">
            <v>STH5P061</v>
          </cell>
        </row>
        <row r="57">
          <cell r="A57" t="str">
            <v>1PKR</v>
          </cell>
          <cell r="B57" t="str">
            <v>K0 RUSSIE Peugeot VP</v>
          </cell>
          <cell r="C57">
            <v>0</v>
          </cell>
          <cell r="K57" t="str">
            <v>2CB9</v>
          </cell>
          <cell r="L57" t="str">
            <v>FV/FL</v>
          </cell>
          <cell r="N57" t="str">
            <v>1CH5B0P8PB0RFC</v>
          </cell>
          <cell r="O57" t="str">
            <v>STH5P121</v>
          </cell>
        </row>
        <row r="58">
          <cell r="A58" t="str">
            <v>2PKR</v>
          </cell>
          <cell r="B58" t="str">
            <v>K0 RUSSIE Peugeot VU</v>
          </cell>
          <cell r="C58">
            <v>0</v>
          </cell>
          <cell r="K58" t="str">
            <v>2CG9</v>
          </cell>
          <cell r="L58" t="str">
            <v>U9</v>
          </cell>
          <cell r="N58" t="str">
            <v>1CH5B0P8PB0RFR</v>
          </cell>
          <cell r="O58" t="str">
            <v>STH5P122</v>
          </cell>
        </row>
        <row r="59">
          <cell r="A59" t="str">
            <v>1CK0</v>
          </cell>
          <cell r="B59" t="str">
            <v>K0 EUROPE Citroen VP</v>
          </cell>
          <cell r="C59" t="str">
            <v>U9</v>
          </cell>
          <cell r="K59" t="str">
            <v>2CK0</v>
          </cell>
          <cell r="L59" t="str">
            <v>U9</v>
          </cell>
          <cell r="N59" t="str">
            <v>1CH5B0P8PB0RFY</v>
          </cell>
          <cell r="O59" t="str">
            <v>STH5P123</v>
          </cell>
        </row>
        <row r="60">
          <cell r="A60" t="str">
            <v>2CK0</v>
          </cell>
          <cell r="B60" t="str">
            <v>K0 EUROPE Citroen VU</v>
          </cell>
          <cell r="C60" t="str">
            <v>U9</v>
          </cell>
          <cell r="K60" t="str">
            <v>2CKR</v>
          </cell>
          <cell r="N60" t="str">
            <v>1CH5B0P8QB0RFC</v>
          </cell>
          <cell r="O60" t="str">
            <v>STH5P124</v>
          </cell>
        </row>
        <row r="61">
          <cell r="A61" t="str">
            <v>1PK0</v>
          </cell>
          <cell r="B61" t="str">
            <v>K0 EUROPE Peugeot VP</v>
          </cell>
          <cell r="C61" t="str">
            <v>U9</v>
          </cell>
          <cell r="K61" t="str">
            <v>2CM5</v>
          </cell>
          <cell r="L61">
            <v>77</v>
          </cell>
          <cell r="N61" t="str">
            <v>1CH5B0PIXB0RFC</v>
          </cell>
          <cell r="O61" t="str">
            <v>STH5P125</v>
          </cell>
        </row>
        <row r="62">
          <cell r="A62" t="str">
            <v>2PK0</v>
          </cell>
          <cell r="B62" t="str">
            <v>K0 EUROPE Peugeot VU</v>
          </cell>
          <cell r="C62" t="str">
            <v>U9</v>
          </cell>
          <cell r="K62" t="str">
            <v>2IG9</v>
          </cell>
          <cell r="L62" t="str">
            <v>U9</v>
          </cell>
          <cell r="N62" t="str">
            <v>1CK0B0P42B0RFR</v>
          </cell>
          <cell r="O62" t="str">
            <v>STK0P021</v>
          </cell>
        </row>
        <row r="63">
          <cell r="A63" t="str">
            <v>1MK0</v>
          </cell>
          <cell r="B63" t="str">
            <v>K0 EUROPE Toyota VP</v>
          </cell>
          <cell r="C63" t="str">
            <v>U9</v>
          </cell>
          <cell r="K63" t="str">
            <v>2MG9</v>
          </cell>
          <cell r="L63" t="str">
            <v>U9</v>
          </cell>
          <cell r="N63" t="str">
            <v>1CK0B0P43B0RFT</v>
          </cell>
          <cell r="O63" t="str">
            <v>STK0P022</v>
          </cell>
        </row>
        <row r="64">
          <cell r="A64" t="str">
            <v>2MK0</v>
          </cell>
          <cell r="B64" t="str">
            <v>K0 EUROPE Toyota VU</v>
          </cell>
          <cell r="C64" t="str">
            <v>U9</v>
          </cell>
          <cell r="K64" t="str">
            <v>2MK0</v>
          </cell>
          <cell r="L64" t="str">
            <v>U9</v>
          </cell>
          <cell r="N64" t="str">
            <v>1CK0B0P45B0RFY</v>
          </cell>
          <cell r="O64" t="str">
            <v>STK0P023</v>
          </cell>
        </row>
        <row r="65">
          <cell r="A65" t="str">
            <v>1CK9</v>
          </cell>
          <cell r="B65" t="str">
            <v>K9 EUROPE Citroen VP</v>
          </cell>
          <cell r="C65" t="str">
            <v>FV</v>
          </cell>
          <cell r="K65" t="str">
            <v>2PB9</v>
          </cell>
          <cell r="L65" t="str">
            <v>FV/FL</v>
          </cell>
          <cell r="N65" t="str">
            <v>1CK0B0P46B0RFX</v>
          </cell>
          <cell r="O65" t="str">
            <v>STK0P024</v>
          </cell>
        </row>
        <row r="66">
          <cell r="A66" t="str">
            <v>2CK9</v>
          </cell>
          <cell r="B66" t="str">
            <v>K9 EUROPE Citroen VU</v>
          </cell>
          <cell r="C66" t="str">
            <v>FV</v>
          </cell>
          <cell r="K66" t="str">
            <v>2PG9</v>
          </cell>
          <cell r="L66" t="str">
            <v>U9</v>
          </cell>
          <cell r="N66" t="str">
            <v>1CK0B0PCYB0RFX</v>
          </cell>
          <cell r="O66" t="str">
            <v>STK0P026</v>
          </cell>
        </row>
        <row r="67">
          <cell r="A67" t="str">
            <v>1PK9</v>
          </cell>
          <cell r="B67" t="str">
            <v>K9 EUROPE Peugeot VP</v>
          </cell>
          <cell r="C67" t="str">
            <v>FV</v>
          </cell>
          <cell r="K67" t="str">
            <v>2PK0</v>
          </cell>
          <cell r="L67" t="str">
            <v>U9</v>
          </cell>
          <cell r="N67" t="str">
            <v>1CLAB0P0GB0RFX</v>
          </cell>
          <cell r="O67" t="e">
            <v>#N/A</v>
          </cell>
        </row>
        <row r="68">
          <cell r="A68" t="str">
            <v>2PK9</v>
          </cell>
          <cell r="B68" t="str">
            <v>K9 EUROPE Peugeot VU</v>
          </cell>
          <cell r="C68" t="str">
            <v>FV</v>
          </cell>
          <cell r="K68" t="str">
            <v>2PKR</v>
          </cell>
          <cell r="N68" t="str">
            <v>1CLAB0P0HB0RFX</v>
          </cell>
          <cell r="O68" t="e">
            <v>#N/A</v>
          </cell>
        </row>
        <row r="69">
          <cell r="A69" t="str">
            <v>1GK9</v>
          </cell>
          <cell r="B69" t="str">
            <v>K9 EUROPE GM VP</v>
          </cell>
          <cell r="C69" t="str">
            <v>FV</v>
          </cell>
          <cell r="K69" t="str">
            <v>2PM5</v>
          </cell>
          <cell r="L69">
            <v>77</v>
          </cell>
          <cell r="N69" t="str">
            <v>1CM3B0P04B0RFX</v>
          </cell>
          <cell r="O69" t="str">
            <v>STM3P067</v>
          </cell>
        </row>
        <row r="70">
          <cell r="A70" t="str">
            <v>2GK9</v>
          </cell>
          <cell r="B70" t="str">
            <v>K9 EUROPE GM VU</v>
          </cell>
          <cell r="C70" t="str">
            <v>FV</v>
          </cell>
          <cell r="K70" t="str">
            <v>1CMS</v>
          </cell>
          <cell r="L70" t="str">
            <v>UM</v>
          </cell>
          <cell r="N70" t="str">
            <v>1CM3B0P27B0RFX</v>
          </cell>
          <cell r="O70" t="str">
            <v>STM3P049</v>
          </cell>
        </row>
        <row r="71">
          <cell r="A71" t="str">
            <v>1CLA</v>
          </cell>
          <cell r="B71" t="str">
            <v>A58  C3 AIRCROSS/C3 PICASSO</v>
          </cell>
          <cell r="C71">
            <v>78</v>
          </cell>
          <cell r="K71" t="str">
            <v>1PMS</v>
          </cell>
          <cell r="L71" t="str">
            <v>UM</v>
          </cell>
          <cell r="N71" t="str">
            <v>1CM3B0P27B0RFZ</v>
          </cell>
          <cell r="O71" t="str">
            <v>STM3P020</v>
          </cell>
        </row>
        <row r="72">
          <cell r="A72" t="str">
            <v>1CMC</v>
          </cell>
          <cell r="B72" t="str">
            <v>M3/M4 CHINE C-ELYSEE CHINE</v>
          </cell>
          <cell r="C72" t="str">
            <v>UW3</v>
          </cell>
          <cell r="K72" t="str">
            <v>1SX8</v>
          </cell>
          <cell r="L72">
            <v>88</v>
          </cell>
          <cell r="N72" t="str">
            <v>1CM3B0P8GB0RFX</v>
          </cell>
          <cell r="O72" t="str">
            <v>STM3P021</v>
          </cell>
        </row>
        <row r="73">
          <cell r="A73" t="str">
            <v>1PMC</v>
          </cell>
          <cell r="B73" t="str">
            <v>M3/M4 CHINE 301 CHINE</v>
          </cell>
          <cell r="C73" t="str">
            <v>UW3</v>
          </cell>
          <cell r="K73" t="str">
            <v>1PR8</v>
          </cell>
          <cell r="L73">
            <v>88</v>
          </cell>
          <cell r="N73" t="str">
            <v>1CM3B0P8JB0RFX</v>
          </cell>
          <cell r="O73" t="str">
            <v>STM3P022</v>
          </cell>
        </row>
        <row r="74">
          <cell r="A74" t="str">
            <v>1CMD</v>
          </cell>
          <cell r="B74" t="str">
            <v>M43/M44 IRAN</v>
          </cell>
          <cell r="K74" t="str">
            <v>1GUO</v>
          </cell>
          <cell r="L74">
            <v>89</v>
          </cell>
          <cell r="N74" t="str">
            <v>1CM3B0P8JB0RFZ</v>
          </cell>
          <cell r="O74" t="str">
            <v>STM3P023</v>
          </cell>
        </row>
        <row r="75">
          <cell r="A75" t="str">
            <v>1PMD</v>
          </cell>
          <cell r="B75" t="str">
            <v>M43/M44 IRAN</v>
          </cell>
          <cell r="K75" t="str">
            <v>1PB1</v>
          </cell>
          <cell r="L75" t="str">
            <v>UT</v>
          </cell>
          <cell r="N75" t="str">
            <v>1CM5B0P5HB0RFT</v>
          </cell>
          <cell r="O75" t="e">
            <v>#N/A</v>
          </cell>
        </row>
        <row r="76">
          <cell r="A76" t="str">
            <v>1PMO</v>
          </cell>
          <cell r="B76" t="str">
            <v>G1MO</v>
          </cell>
          <cell r="K76" t="str">
            <v>2CU9</v>
          </cell>
          <cell r="L76" t="str">
            <v>U8</v>
          </cell>
          <cell r="N76" t="str">
            <v>1CM5B0PI0B0RFT</v>
          </cell>
          <cell r="O76" t="e">
            <v>#N/A</v>
          </cell>
        </row>
        <row r="77">
          <cell r="A77" t="str">
            <v>1CMI</v>
          </cell>
          <cell r="B77" t="str">
            <v>M33 IRAN</v>
          </cell>
          <cell r="C77">
            <v>0</v>
          </cell>
          <cell r="K77" t="str">
            <v>2PU9</v>
          </cell>
          <cell r="L77" t="str">
            <v>U8</v>
          </cell>
          <cell r="N77" t="str">
            <v>1CM5B0PI2B0RFT</v>
          </cell>
          <cell r="O77" t="e">
            <v>#N/A</v>
          </cell>
        </row>
        <row r="78">
          <cell r="A78" t="str">
            <v>1PMI</v>
          </cell>
          <cell r="B78" t="str">
            <v>M33 IRAN</v>
          </cell>
          <cell r="C78">
            <v>0</v>
          </cell>
          <cell r="K78" t="str">
            <v>2IU9</v>
          </cell>
          <cell r="L78" t="str">
            <v>U8</v>
          </cell>
          <cell r="N78" t="str">
            <v>1CM7B0P1KB0RFR</v>
          </cell>
          <cell r="O78" t="e">
            <v>#N/A</v>
          </cell>
        </row>
        <row r="79">
          <cell r="A79" t="str">
            <v>1CMJ</v>
          </cell>
          <cell r="B79" t="str">
            <v>J3/J4  C4 AIRCROSS</v>
          </cell>
          <cell r="C79" t="str">
            <v>UM</v>
          </cell>
          <cell r="K79" t="str">
            <v>1CA9</v>
          </cell>
          <cell r="L79" t="str">
            <v>UO</v>
          </cell>
          <cell r="N79" t="str">
            <v>1CM7B0P1NB0RFR</v>
          </cell>
          <cell r="O79" t="e">
            <v>#N/A</v>
          </cell>
        </row>
        <row r="80">
          <cell r="A80" t="str">
            <v>1PMJ</v>
          </cell>
          <cell r="B80" t="str">
            <v>J3/J4  4008</v>
          </cell>
          <cell r="C80" t="str">
            <v>UM</v>
          </cell>
          <cell r="K80" t="str">
            <v>2CA9</v>
          </cell>
          <cell r="L80" t="str">
            <v>UO</v>
          </cell>
          <cell r="N80" t="str">
            <v>1CNAB0P0XB0RFR</v>
          </cell>
          <cell r="O80" t="e">
            <v>#N/A</v>
          </cell>
        </row>
        <row r="81">
          <cell r="A81" t="str">
            <v>1CMM</v>
          </cell>
          <cell r="B81" t="str">
            <v>M3/M4 C-ELYSEE AMLAT</v>
          </cell>
          <cell r="C81">
            <v>0</v>
          </cell>
          <cell r="K81" t="str">
            <v>1PA9</v>
          </cell>
          <cell r="L81" t="str">
            <v>UO</v>
          </cell>
          <cell r="N81" t="str">
            <v>1CNAB0P31B0RFR</v>
          </cell>
          <cell r="O81" t="e">
            <v>#N/A</v>
          </cell>
        </row>
        <row r="82">
          <cell r="A82" t="str">
            <v>1PMM</v>
          </cell>
          <cell r="B82" t="str">
            <v>M3/M4 301 AMLAT</v>
          </cell>
          <cell r="C82">
            <v>0</v>
          </cell>
          <cell r="K82" t="str">
            <v>2PA9</v>
          </cell>
          <cell r="L82" t="str">
            <v>UO</v>
          </cell>
          <cell r="N82" t="str">
            <v>1CNAB0P8TB0RFR</v>
          </cell>
          <cell r="O82" t="e">
            <v>#N/A</v>
          </cell>
        </row>
        <row r="83">
          <cell r="A83" t="str">
            <v>1CMP</v>
          </cell>
          <cell r="B83" t="str">
            <v>I3/I4  C CROSSER</v>
          </cell>
          <cell r="K83" t="str">
            <v>1CW8</v>
          </cell>
          <cell r="L83" t="str">
            <v>VB</v>
          </cell>
          <cell r="N83" t="str">
            <v>1CNAB0PO4B0RFR</v>
          </cell>
          <cell r="O83" t="e">
            <v>#N/A</v>
          </cell>
        </row>
        <row r="84">
          <cell r="A84" t="str">
            <v>1PMP</v>
          </cell>
          <cell r="B84" t="str">
            <v>I3/I4  4007</v>
          </cell>
          <cell r="K84" t="str">
            <v>1CBO</v>
          </cell>
          <cell r="L84" t="str">
            <v>BO</v>
          </cell>
          <cell r="N84" t="str">
            <v>1CWAB0P0YB0RFN</v>
          </cell>
          <cell r="O84" t="str">
            <v>STCWP091</v>
          </cell>
        </row>
        <row r="85">
          <cell r="A85" t="str">
            <v>1CMS</v>
          </cell>
          <cell r="B85" t="str">
            <v>S3/S4  C-ZERO</v>
          </cell>
          <cell r="C85" t="str">
            <v>UM</v>
          </cell>
          <cell r="K85" t="str">
            <v>1CWB</v>
          </cell>
          <cell r="L85" t="str">
            <v>UW</v>
          </cell>
          <cell r="N85" t="str">
            <v>1CWAB0P2OB0RFX</v>
          </cell>
          <cell r="O85" t="str">
            <v>STCWP007</v>
          </cell>
        </row>
        <row r="86">
          <cell r="A86" t="str">
            <v>1PMS</v>
          </cell>
          <cell r="B86" t="str">
            <v>S3/S4  ION</v>
          </cell>
          <cell r="C86" t="str">
            <v>UM</v>
          </cell>
          <cell r="K86" t="str">
            <v>1PTD</v>
          </cell>
          <cell r="L86" t="str">
            <v>UW</v>
          </cell>
          <cell r="N86" t="str">
            <v>1CWAB0P3PB0RFX</v>
          </cell>
          <cell r="O86" t="str">
            <v>STCWP068</v>
          </cell>
        </row>
        <row r="87">
          <cell r="A87" t="str">
            <v>1CMU</v>
          </cell>
          <cell r="B87" t="str">
            <v>M44 RUSSIE</v>
          </cell>
          <cell r="K87" t="str">
            <v>1CZ3</v>
          </cell>
          <cell r="L87" t="str">
            <v>UW</v>
          </cell>
          <cell r="N87" t="str">
            <v>1CWAB0PIMB0RFY</v>
          </cell>
          <cell r="O87" t="str">
            <v>STCWP088</v>
          </cell>
        </row>
        <row r="88">
          <cell r="A88" t="str">
            <v>1PMU</v>
          </cell>
          <cell r="B88" t="str">
            <v>M44 RUSSIE</v>
          </cell>
          <cell r="K88" t="str">
            <v>1CXW</v>
          </cell>
          <cell r="L88" t="str">
            <v>UW2</v>
          </cell>
          <cell r="N88" t="str">
            <v>1CX7B0P10B0RFX</v>
          </cell>
          <cell r="O88" t="str">
            <v>STC7P193</v>
          </cell>
        </row>
        <row r="89">
          <cell r="A89" t="str">
            <v>1CM3</v>
          </cell>
          <cell r="B89" t="str">
            <v>M3/M4  C-ELYSEE</v>
          </cell>
          <cell r="C89" t="str">
            <v>FV</v>
          </cell>
          <cell r="K89" t="str">
            <v>1PWW</v>
          </cell>
          <cell r="L89" t="str">
            <v>UW2</v>
          </cell>
          <cell r="N89" t="str">
            <v>1CX7B0P6MB0RFC</v>
          </cell>
          <cell r="O89" t="str">
            <v>STC7P190</v>
          </cell>
        </row>
        <row r="90">
          <cell r="A90" t="str">
            <v>1PM3</v>
          </cell>
          <cell r="B90" t="str">
            <v>M3/M4  301</v>
          </cell>
          <cell r="C90" t="str">
            <v>FV</v>
          </cell>
          <cell r="K90" t="str">
            <v>1CYW</v>
          </cell>
          <cell r="L90" t="str">
            <v>UW2</v>
          </cell>
          <cell r="N90" t="str">
            <v>1CX7B0PQRB0RFX</v>
          </cell>
          <cell r="O90" t="str">
            <v>STC7P192</v>
          </cell>
        </row>
        <row r="91">
          <cell r="A91" t="str">
            <v>1CM5</v>
          </cell>
          <cell r="B91" t="str">
            <v>M59  BERLINGO VP</v>
          </cell>
          <cell r="C91">
            <v>77</v>
          </cell>
          <cell r="K91" t="str">
            <v>1PWJ</v>
          </cell>
          <cell r="L91" t="str">
            <v>UW3</v>
          </cell>
          <cell r="N91" t="str">
            <v>1CX7B0PQSB0RFE</v>
          </cell>
          <cell r="O91" t="str">
            <v>STC7P195</v>
          </cell>
        </row>
        <row r="92">
          <cell r="A92" t="str">
            <v>2CM5</v>
          </cell>
          <cell r="B92" t="str">
            <v>M59  BERLINGO VU</v>
          </cell>
          <cell r="C92">
            <v>77</v>
          </cell>
          <cell r="K92" t="str">
            <v>1CWC</v>
          </cell>
          <cell r="L92" t="str">
            <v>UW3</v>
          </cell>
          <cell r="N92" t="str">
            <v>1CX7B0PRSB0RFC</v>
          </cell>
          <cell r="O92" t="str">
            <v>STC7P196</v>
          </cell>
        </row>
        <row r="93">
          <cell r="A93" t="str">
            <v>1PM5</v>
          </cell>
          <cell r="B93" t="str">
            <v>M59  PARTNER VP</v>
          </cell>
          <cell r="C93">
            <v>77</v>
          </cell>
          <cell r="K93" t="str">
            <v>1PPW</v>
          </cell>
          <cell r="L93" t="str">
            <v>UW4</v>
          </cell>
          <cell r="N93" t="str">
            <v>1CX7B0PRSB0RFX</v>
          </cell>
          <cell r="O93" t="str">
            <v>STC7P180</v>
          </cell>
        </row>
        <row r="94">
          <cell r="A94" t="str">
            <v>2PM5</v>
          </cell>
          <cell r="B94" t="str">
            <v>M59  PARTNER VU</v>
          </cell>
          <cell r="C94">
            <v>77</v>
          </cell>
          <cell r="K94" t="str">
            <v>1PPX</v>
          </cell>
          <cell r="L94" t="str">
            <v>UW4</v>
          </cell>
          <cell r="N94" t="str">
            <v>1CX7B0PXPB0RFX</v>
          </cell>
          <cell r="O94" t="str">
            <v>STC7P197</v>
          </cell>
        </row>
        <row r="95">
          <cell r="A95" t="str">
            <v>1CM7</v>
          </cell>
          <cell r="B95" t="str">
            <v>B7 AMLAT  C4 LOUNGE</v>
          </cell>
          <cell r="C95">
            <v>77</v>
          </cell>
          <cell r="K95" t="str">
            <v>1CC8</v>
          </cell>
          <cell r="L95" t="str">
            <v>UW4</v>
          </cell>
          <cell r="N95" t="str">
            <v>1CX7B0PXSB0RFX</v>
          </cell>
          <cell r="O95" t="str">
            <v>STC7P019</v>
          </cell>
        </row>
        <row r="96">
          <cell r="A96" t="str">
            <v>1CNA</v>
          </cell>
          <cell r="B96" t="str">
            <v>A51 C3 AMLAT</v>
          </cell>
          <cell r="C96">
            <v>78</v>
          </cell>
          <cell r="K96" t="str">
            <v>1SWF</v>
          </cell>
          <cell r="L96" t="str">
            <v>UE2</v>
          </cell>
          <cell r="N96" t="str">
            <v>1CX7B0PXTB0RFC</v>
          </cell>
          <cell r="O96" t="str">
            <v>STC7P194</v>
          </cell>
        </row>
        <row r="97">
          <cell r="A97" t="str">
            <v>1CN2</v>
          </cell>
          <cell r="B97" t="str">
            <v>ZX.</v>
          </cell>
          <cell r="K97" t="str">
            <v>1SWG</v>
          </cell>
          <cell r="L97" t="str">
            <v>UE2</v>
          </cell>
          <cell r="N97" t="str">
            <v>1CXAB0P0YB0RFN</v>
          </cell>
          <cell r="O97" t="str">
            <v>STCXP103</v>
          </cell>
        </row>
        <row r="98">
          <cell r="A98" t="str">
            <v>1PN3</v>
          </cell>
          <cell r="B98">
            <v>306</v>
          </cell>
          <cell r="K98" t="str">
            <v>1CR7</v>
          </cell>
          <cell r="L98" t="str">
            <v>UH</v>
          </cell>
          <cell r="N98" t="str">
            <v>1CXAB0P3LB0RFT</v>
          </cell>
          <cell r="O98" t="str">
            <v>STCXP012</v>
          </cell>
        </row>
        <row r="99">
          <cell r="A99" t="str">
            <v>1PN5</v>
          </cell>
          <cell r="B99" t="str">
            <v>306 ( RESTYLAGE )</v>
          </cell>
          <cell r="K99" t="str">
            <v>1PTK</v>
          </cell>
          <cell r="L99" t="str">
            <v>UH</v>
          </cell>
          <cell r="N99" t="str">
            <v>1CXAB0P3PB0RFR</v>
          </cell>
          <cell r="O99" t="str">
            <v>STCXP018</v>
          </cell>
        </row>
        <row r="100">
          <cell r="A100" t="str">
            <v>1CN6</v>
          </cell>
          <cell r="B100" t="str">
            <v>XSARA</v>
          </cell>
          <cell r="K100" t="str">
            <v>1YMR</v>
          </cell>
          <cell r="L100" t="str">
            <v>UH</v>
          </cell>
          <cell r="N100" t="str">
            <v>1CXAB0PIMB0RFY</v>
          </cell>
          <cell r="O100" t="str">
            <v>STCXP099</v>
          </cell>
        </row>
        <row r="101">
          <cell r="A101" t="str">
            <v>1CN7</v>
          </cell>
          <cell r="B101" t="str">
            <v>XSARA ( RESTYLAGE )</v>
          </cell>
          <cell r="K101" t="str">
            <v>1GK9</v>
          </cell>
          <cell r="L101" t="str">
            <v>FV</v>
          </cell>
          <cell r="N101" t="str">
            <v>1CYAB0P3QB0RFZ</v>
          </cell>
          <cell r="O101" t="str">
            <v>STCYP011</v>
          </cell>
        </row>
        <row r="102">
          <cell r="A102" t="str">
            <v>1CN8</v>
          </cell>
          <cell r="B102" t="str">
            <v>N78  XSARA PICASSO AMLAT</v>
          </cell>
          <cell r="K102" t="str">
            <v>1PK9</v>
          </cell>
          <cell r="L102" t="str">
            <v>FV</v>
          </cell>
          <cell r="N102" t="str">
            <v>1CYAB0P3RB0RFW</v>
          </cell>
          <cell r="O102" t="str">
            <v>STCYP012</v>
          </cell>
        </row>
        <row r="103">
          <cell r="A103" t="str">
            <v>1CPA</v>
          </cell>
          <cell r="B103" t="str">
            <v>P21 AMLAT</v>
          </cell>
          <cell r="K103" t="str">
            <v>1CK9</v>
          </cell>
          <cell r="L103" t="str">
            <v>FV</v>
          </cell>
          <cell r="N103" t="str">
            <v>1CYAB0P3SB0RFF</v>
          </cell>
          <cell r="O103" t="str">
            <v>STCYP096</v>
          </cell>
        </row>
        <row r="104">
          <cell r="A104" t="str">
            <v>1PCA</v>
          </cell>
          <cell r="B104" t="str">
            <v>P21 AMLAT</v>
          </cell>
          <cell r="K104" t="str">
            <v>2GK9</v>
          </cell>
          <cell r="L104" t="str">
            <v>FV</v>
          </cell>
          <cell r="N104" t="str">
            <v>1CYAB0P3SB0RFT</v>
          </cell>
          <cell r="O104" t="str">
            <v>STCYP066</v>
          </cell>
        </row>
        <row r="105">
          <cell r="A105" t="str">
            <v>1CPB</v>
          </cell>
          <cell r="B105" t="str">
            <v>P23 AMLAT</v>
          </cell>
          <cell r="K105" t="str">
            <v>2PK9</v>
          </cell>
          <cell r="L105" t="str">
            <v>FV</v>
          </cell>
          <cell r="N105" t="str">
            <v>1CYAB0P3SB0RFU</v>
          </cell>
          <cell r="O105" t="str">
            <v>STCYP114</v>
          </cell>
        </row>
        <row r="106">
          <cell r="A106" t="str">
            <v>1PPB</v>
          </cell>
          <cell r="B106" t="str">
            <v>P23 AMLAT</v>
          </cell>
          <cell r="K106" t="str">
            <v>2CK9</v>
          </cell>
          <cell r="L106" t="str">
            <v>FV</v>
          </cell>
          <cell r="N106" t="str">
            <v>1CYAB0P3UB0RFC</v>
          </cell>
          <cell r="O106" t="str">
            <v>STCYP025</v>
          </cell>
        </row>
        <row r="107">
          <cell r="A107" t="str">
            <v>1CPC</v>
          </cell>
          <cell r="B107" t="str">
            <v>P24 AMLAT</v>
          </cell>
          <cell r="N107" t="str">
            <v>1CYAB0P3UB0RFN</v>
          </cell>
          <cell r="O107" t="str">
            <v>STCYP077</v>
          </cell>
        </row>
        <row r="108">
          <cell r="A108" t="str">
            <v>1PPC</v>
          </cell>
          <cell r="B108" t="str">
            <v>P24 AMLAT</v>
          </cell>
          <cell r="N108" t="str">
            <v>1CYAB0P3UB0RFT</v>
          </cell>
          <cell r="O108" t="str">
            <v>STCYP016</v>
          </cell>
        </row>
        <row r="109">
          <cell r="A109" t="str">
            <v>1CPU</v>
          </cell>
          <cell r="B109" t="str">
            <v>P23 CHINE</v>
          </cell>
          <cell r="N109" t="str">
            <v>1CYAB0P4VB0RFT</v>
          </cell>
          <cell r="O109" t="str">
            <v>STCYP118</v>
          </cell>
        </row>
        <row r="110">
          <cell r="A110" t="str">
            <v>1PPU</v>
          </cell>
          <cell r="B110" t="str">
            <v>P23 CHINE</v>
          </cell>
          <cell r="N110" t="str">
            <v>1CYAB0P6ZB0RFQ</v>
          </cell>
          <cell r="O110" t="str">
            <v>STCYP101</v>
          </cell>
        </row>
        <row r="111">
          <cell r="A111" t="str">
            <v>1CPV</v>
          </cell>
          <cell r="B111" t="str">
            <v>P24 CHINE</v>
          </cell>
          <cell r="N111" t="str">
            <v>1CYAB0P86B0RFO</v>
          </cell>
          <cell r="O111" t="str">
            <v>STCYP127</v>
          </cell>
        </row>
        <row r="112">
          <cell r="A112" t="str">
            <v>1PPV</v>
          </cell>
          <cell r="B112" t="str">
            <v>P24 CHINE</v>
          </cell>
          <cell r="N112" t="str">
            <v>1CYAB0P8DB0RFD</v>
          </cell>
          <cell r="O112" t="str">
            <v>STCYP061</v>
          </cell>
        </row>
        <row r="113">
          <cell r="A113" t="str">
            <v>1PPW</v>
          </cell>
          <cell r="B113" t="str">
            <v>P84 CHINE</v>
          </cell>
          <cell r="C113" t="str">
            <v>UW4</v>
          </cell>
          <cell r="N113" t="str">
            <v>1CYAB0P8DB0RFG</v>
          </cell>
          <cell r="O113" t="str">
            <v>STCYP116</v>
          </cell>
        </row>
        <row r="114">
          <cell r="A114" t="str">
            <v>1PPX</v>
          </cell>
          <cell r="B114" t="str">
            <v>P87 CHINE</v>
          </cell>
          <cell r="C114" t="str">
            <v>UW4</v>
          </cell>
          <cell r="N114" t="str">
            <v>1CYAB0PI6B0RFT</v>
          </cell>
          <cell r="O114" t="str">
            <v>STCYP136</v>
          </cell>
        </row>
        <row r="115">
          <cell r="A115" t="str">
            <v>1CP1</v>
          </cell>
          <cell r="B115" t="str">
            <v>P24 EUROPE</v>
          </cell>
          <cell r="N115" t="str">
            <v>1MK0B0P0UB0RFY</v>
          </cell>
          <cell r="O115" t="e">
            <v>#N/A</v>
          </cell>
        </row>
        <row r="116">
          <cell r="A116" t="str">
            <v>1PP1</v>
          </cell>
          <cell r="B116" t="str">
            <v>P24 EUROPE</v>
          </cell>
          <cell r="N116" t="str">
            <v>1MK0B0P42B0RFR</v>
          </cell>
          <cell r="O116" t="e">
            <v>#N/A</v>
          </cell>
        </row>
        <row r="117">
          <cell r="A117" t="str">
            <v>1CP2</v>
          </cell>
          <cell r="B117" t="str">
            <v>P21 EUROPE</v>
          </cell>
          <cell r="N117" t="str">
            <v>1MK0B0P43B0RFT</v>
          </cell>
          <cell r="O117" t="e">
            <v>#N/A</v>
          </cell>
        </row>
        <row r="118">
          <cell r="A118" t="str">
            <v>1PP2</v>
          </cell>
          <cell r="B118" t="str">
            <v>P21 EUROPE</v>
          </cell>
          <cell r="N118" t="str">
            <v>1MK0B0P46B0RFX</v>
          </cell>
          <cell r="O118" t="e">
            <v>#N/A</v>
          </cell>
        </row>
        <row r="119">
          <cell r="A119" t="str">
            <v>1CP3</v>
          </cell>
          <cell r="B119" t="str">
            <v>P23 EUROPE</v>
          </cell>
          <cell r="N119" t="str">
            <v>1MK0B0PCYB0RFX</v>
          </cell>
          <cell r="O119" t="e">
            <v>#N/A</v>
          </cell>
        </row>
        <row r="120">
          <cell r="A120" t="str">
            <v>1PP3</v>
          </cell>
          <cell r="B120" t="str">
            <v>P23 EUROPE</v>
          </cell>
          <cell r="N120" t="str">
            <v>1PB9B0P9WB0RFZ</v>
          </cell>
          <cell r="O120" t="str">
            <v>STP9P125</v>
          </cell>
        </row>
        <row r="121">
          <cell r="A121" t="str">
            <v>1CP4</v>
          </cell>
          <cell r="B121" t="str">
            <v>P4.</v>
          </cell>
          <cell r="N121" t="str">
            <v>1PB9B0P9YB0RFK</v>
          </cell>
          <cell r="O121" t="str">
            <v>STP9P123</v>
          </cell>
        </row>
        <row r="122">
          <cell r="A122" t="str">
            <v>1PP4</v>
          </cell>
          <cell r="B122" t="str">
            <v>P4.</v>
          </cell>
          <cell r="N122" t="str">
            <v>1PB9B0P9YB0RFM</v>
          </cell>
          <cell r="O122" t="str">
            <v>STP9P109</v>
          </cell>
        </row>
        <row r="123">
          <cell r="A123" t="str">
            <v>1PP7</v>
          </cell>
          <cell r="B123" t="str">
            <v>P87 EUROPE</v>
          </cell>
          <cell r="C123" t="str">
            <v>CJ</v>
          </cell>
          <cell r="N123" t="str">
            <v>1PB9B0PO1B0RFT</v>
          </cell>
          <cell r="O123" t="str">
            <v>STP9P157</v>
          </cell>
        </row>
        <row r="124">
          <cell r="A124" t="str">
            <v>1PP8</v>
          </cell>
          <cell r="B124" t="str">
            <v>P84 EUROPE</v>
          </cell>
          <cell r="C124">
            <v>89</v>
          </cell>
          <cell r="N124" t="str">
            <v>1PB9B0PO2B0RFR</v>
          </cell>
          <cell r="O124" t="str">
            <v>STP9P158</v>
          </cell>
        </row>
        <row r="125">
          <cell r="A125" t="str">
            <v>1CR2</v>
          </cell>
          <cell r="B125" t="str">
            <v>ELYSEE (ZX)</v>
          </cell>
          <cell r="N125" t="str">
            <v>1PB9B0PYPB0RFV</v>
          </cell>
          <cell r="O125" t="str">
            <v>STP9P136</v>
          </cell>
        </row>
        <row r="126">
          <cell r="A126" t="str">
            <v>1CR3</v>
          </cell>
          <cell r="B126" t="str">
            <v>R3  ELYSEE</v>
          </cell>
          <cell r="N126" t="str">
            <v>1PI4B0P0NB0RFS</v>
          </cell>
          <cell r="O126" t="str">
            <v>STI4P112</v>
          </cell>
        </row>
        <row r="127">
          <cell r="A127" t="str">
            <v>1CR7</v>
          </cell>
          <cell r="B127" t="str">
            <v>B7 RUSSIE  C4 SEDAN</v>
          </cell>
          <cell r="C127" t="str">
            <v>UH</v>
          </cell>
          <cell r="N127" t="str">
            <v>1PI4B0P18B0RFQ</v>
          </cell>
          <cell r="O127" t="str">
            <v>STI4P030</v>
          </cell>
        </row>
        <row r="128">
          <cell r="A128" t="str">
            <v>1PR8</v>
          </cell>
          <cell r="B128" t="str">
            <v>R8 EUROPE</v>
          </cell>
          <cell r="C128">
            <v>88</v>
          </cell>
          <cell r="N128" t="str">
            <v>1PI4B0P3UB0RFS</v>
          </cell>
          <cell r="O128" t="str">
            <v>STI4P119</v>
          </cell>
        </row>
        <row r="129">
          <cell r="A129" t="str">
            <v>1PS1</v>
          </cell>
          <cell r="B129">
            <v>106</v>
          </cell>
          <cell r="N129" t="str">
            <v>1PI4B0P3UB0RFX</v>
          </cell>
          <cell r="O129" t="str">
            <v>STI4P031</v>
          </cell>
        </row>
        <row r="130">
          <cell r="A130" t="str">
            <v>1PS2</v>
          </cell>
          <cell r="B130" t="str">
            <v>106 ( RESTYLAGE )</v>
          </cell>
          <cell r="N130" t="str">
            <v>1PI4B0P59B0RFX</v>
          </cell>
          <cell r="O130" t="str">
            <v>STI4P113</v>
          </cell>
        </row>
        <row r="131">
          <cell r="A131" t="str">
            <v>1CS8</v>
          </cell>
          <cell r="B131" t="str">
            <v>SAXO</v>
          </cell>
          <cell r="N131" t="str">
            <v>1PI4B0P60B0RFY</v>
          </cell>
          <cell r="O131" t="str">
            <v>STI4P114</v>
          </cell>
        </row>
        <row r="132">
          <cell r="A132" t="str">
            <v>1CS9</v>
          </cell>
          <cell r="B132" t="str">
            <v>AX.</v>
          </cell>
          <cell r="N132" t="str">
            <v>1PI4B0P61B0RFX</v>
          </cell>
          <cell r="O132" t="str">
            <v>STI4P115</v>
          </cell>
        </row>
        <row r="133">
          <cell r="A133" t="str">
            <v>1PTB</v>
          </cell>
          <cell r="B133" t="str">
            <v>T84  OLD 3008</v>
          </cell>
          <cell r="C133">
            <v>89</v>
          </cell>
          <cell r="N133" t="str">
            <v>1PI4B0P9AB0RFX</v>
          </cell>
          <cell r="O133" t="str">
            <v>STI4P032</v>
          </cell>
        </row>
        <row r="134">
          <cell r="A134" t="str">
            <v>1PTC</v>
          </cell>
          <cell r="B134" t="str">
            <v>T87  5008</v>
          </cell>
          <cell r="C134">
            <v>89</v>
          </cell>
          <cell r="N134" t="str">
            <v>1PI4B0P9BB0RFQ</v>
          </cell>
          <cell r="O134" t="str">
            <v>STI4P033</v>
          </cell>
        </row>
        <row r="135">
          <cell r="A135" t="str">
            <v>1PTD</v>
          </cell>
          <cell r="B135" t="str">
            <v>T88  3008 CHINE</v>
          </cell>
          <cell r="C135" t="str">
            <v>UW</v>
          </cell>
          <cell r="N135" t="str">
            <v>1PI4B0P9BB0RFX</v>
          </cell>
          <cell r="O135" t="str">
            <v>STI4P034</v>
          </cell>
        </row>
        <row r="136">
          <cell r="A136" t="str">
            <v>1PTE</v>
          </cell>
          <cell r="B136" t="str">
            <v>T3E  206+</v>
          </cell>
          <cell r="N136" t="str">
            <v>1PI4B0P9DB0RFU</v>
          </cell>
          <cell r="O136" t="str">
            <v>STI4P075</v>
          </cell>
        </row>
        <row r="137">
          <cell r="A137" t="str">
            <v>1PTK</v>
          </cell>
          <cell r="B137" t="str">
            <v>T73  408 RUSSIE</v>
          </cell>
          <cell r="C137" t="str">
            <v>UH</v>
          </cell>
          <cell r="N137" t="str">
            <v>1PI4B0P9DB0RFX</v>
          </cell>
          <cell r="O137" t="str">
            <v>STI4P035</v>
          </cell>
        </row>
        <row r="138">
          <cell r="A138" t="str">
            <v>1PTM</v>
          </cell>
          <cell r="B138" t="str">
            <v>T7 AMLAT 308 HATCH-408 SEDAN</v>
          </cell>
          <cell r="C138">
            <v>77</v>
          </cell>
          <cell r="N138" t="str">
            <v>1PI4B0P9EB0RFJ</v>
          </cell>
          <cell r="O138" t="str">
            <v>STI4P072</v>
          </cell>
        </row>
        <row r="139">
          <cell r="A139" t="str">
            <v>1PTR</v>
          </cell>
          <cell r="B139" t="str">
            <v>T3 IRAN  206 IRAN</v>
          </cell>
          <cell r="N139" t="str">
            <v>1PI4B0P9EB0RFQ</v>
          </cell>
          <cell r="O139" t="str">
            <v>STI4P036</v>
          </cell>
        </row>
        <row r="140">
          <cell r="A140" t="str">
            <v>1PTU</v>
          </cell>
          <cell r="B140" t="str">
            <v>T9 RUSSIE</v>
          </cell>
          <cell r="N140" t="str">
            <v>1PIAB0P0DB0RFL</v>
          </cell>
          <cell r="O140" t="str">
            <v>STPIP175</v>
          </cell>
        </row>
        <row r="141">
          <cell r="A141" t="str">
            <v>1PTW</v>
          </cell>
          <cell r="B141" t="str">
            <v>T7 CHINE  408 CHINE</v>
          </cell>
          <cell r="N141" t="str">
            <v>1PIAB0P0JB0RFS</v>
          </cell>
          <cell r="O141" t="str">
            <v>STPIP177</v>
          </cell>
        </row>
        <row r="142">
          <cell r="A142" t="str">
            <v>1PTX</v>
          </cell>
          <cell r="B142" t="str">
            <v>TX3  308 CHINE</v>
          </cell>
          <cell r="N142" t="str">
            <v>1PIAB0P0LB0RFX</v>
          </cell>
          <cell r="O142" t="str">
            <v>STPIP201</v>
          </cell>
        </row>
        <row r="143">
          <cell r="A143" t="str">
            <v>1PTZ</v>
          </cell>
          <cell r="B143" t="str">
            <v>T75  RCZ</v>
          </cell>
          <cell r="N143" t="str">
            <v>1PIAB0P0MB0RFX</v>
          </cell>
          <cell r="O143" t="str">
            <v>STPIP273</v>
          </cell>
        </row>
        <row r="144">
          <cell r="A144" t="str">
            <v>1PT1</v>
          </cell>
          <cell r="B144" t="str">
            <v>T1  206</v>
          </cell>
          <cell r="N144" t="str">
            <v>1PIAB0P0NB0RFS</v>
          </cell>
          <cell r="O144" t="str">
            <v>STPIP200</v>
          </cell>
        </row>
        <row r="145">
          <cell r="A145" t="str">
            <v>1CT2</v>
          </cell>
          <cell r="B145" t="str">
            <v>T21  C2 CHINE</v>
          </cell>
          <cell r="N145" t="str">
            <v>1PIAB0P0OB0RFN</v>
          </cell>
          <cell r="O145" t="str">
            <v>STPIP189</v>
          </cell>
        </row>
        <row r="146">
          <cell r="A146" t="str">
            <v>1PT3</v>
          </cell>
          <cell r="B146" t="str">
            <v>T3  207 AMLAT</v>
          </cell>
          <cell r="C146">
            <v>77</v>
          </cell>
          <cell r="N146" t="str">
            <v>1PIAB0P0PB0RFY</v>
          </cell>
          <cell r="O146" t="str">
            <v>STPIP190</v>
          </cell>
        </row>
        <row r="147">
          <cell r="A147" t="str">
            <v>1PT5</v>
          </cell>
          <cell r="B147">
            <v>307</v>
          </cell>
          <cell r="N147" t="str">
            <v>1PIAB0P21B0RFS</v>
          </cell>
          <cell r="O147" t="str">
            <v>STPIP147</v>
          </cell>
        </row>
        <row r="148">
          <cell r="A148" t="str">
            <v>1PT6</v>
          </cell>
          <cell r="B148" t="str">
            <v>T6  307</v>
          </cell>
          <cell r="N148" t="str">
            <v>1PIAB0P3UB0RFX</v>
          </cell>
          <cell r="O148" t="str">
            <v>STPIP050</v>
          </cell>
        </row>
        <row r="149">
          <cell r="A149" t="str">
            <v>1PT7</v>
          </cell>
          <cell r="B149" t="str">
            <v>T7  308</v>
          </cell>
          <cell r="N149" t="str">
            <v>1PIAB0P40B0RFM</v>
          </cell>
          <cell r="O149" t="str">
            <v>STPIP271</v>
          </cell>
        </row>
        <row r="150">
          <cell r="A150" t="str">
            <v>1PT8</v>
          </cell>
          <cell r="B150" t="str">
            <v>T8.</v>
          </cell>
          <cell r="N150" t="str">
            <v>1PIAB0P40B0RFX</v>
          </cell>
          <cell r="O150" t="str">
            <v>STPIP165</v>
          </cell>
        </row>
        <row r="151">
          <cell r="A151" t="str">
            <v>1PT9</v>
          </cell>
          <cell r="B151" t="str">
            <v>T9 EUROPE  NOUVELLE 308</v>
          </cell>
          <cell r="C151">
            <v>89</v>
          </cell>
          <cell r="N151" t="str">
            <v>1PIAB0P53B0RFX</v>
          </cell>
          <cell r="O151" t="str">
            <v>STPIP235</v>
          </cell>
        </row>
        <row r="152">
          <cell r="A152" t="str">
            <v>1CU5</v>
          </cell>
          <cell r="B152" t="str">
            <v>X2/44  JUMPER/BOXER</v>
          </cell>
          <cell r="N152" t="str">
            <v>1PIAB0P54B0RFX</v>
          </cell>
          <cell r="O152" t="str">
            <v>STPIP236</v>
          </cell>
        </row>
        <row r="153">
          <cell r="A153" t="str">
            <v>2CU5</v>
          </cell>
          <cell r="B153" t="str">
            <v>X2/44  JUMPER/BOXER</v>
          </cell>
          <cell r="N153" t="str">
            <v>1PIAB0P7AB0RFX</v>
          </cell>
          <cell r="O153" t="str">
            <v>STPIP054</v>
          </cell>
        </row>
        <row r="154">
          <cell r="A154" t="str">
            <v>1PU5</v>
          </cell>
          <cell r="B154" t="str">
            <v>X2/44  JUMPER/BOXER</v>
          </cell>
          <cell r="N154" t="str">
            <v>1PIAB0P8KB0RFS</v>
          </cell>
          <cell r="O154" t="str">
            <v>STPIP274</v>
          </cell>
        </row>
        <row r="155">
          <cell r="A155" t="str">
            <v>2PU5</v>
          </cell>
          <cell r="B155" t="str">
            <v>X2/44  JUMPER/BOXER</v>
          </cell>
          <cell r="N155" t="str">
            <v>1PIAB0PIVB0RFU</v>
          </cell>
          <cell r="O155" t="str">
            <v>STPIP199</v>
          </cell>
        </row>
        <row r="156">
          <cell r="A156" t="str">
            <v>1CU9</v>
          </cell>
          <cell r="B156" t="str">
            <v>X2/50  JUMPER/BOXER</v>
          </cell>
          <cell r="N156" t="str">
            <v>1PIMB0P1LB0RFR</v>
          </cell>
          <cell r="O156" t="e">
            <v>#N/A</v>
          </cell>
        </row>
        <row r="157">
          <cell r="A157" t="str">
            <v>2CU9</v>
          </cell>
          <cell r="B157" t="str">
            <v>X2/50  JUMPER/BOXER</v>
          </cell>
          <cell r="C157" t="str">
            <v>U8</v>
          </cell>
          <cell r="N157" t="str">
            <v>1PIMB0P39B0RFR</v>
          </cell>
          <cell r="O157" t="e">
            <v>#N/A</v>
          </cell>
        </row>
        <row r="158">
          <cell r="A158" t="str">
            <v>1PU9</v>
          </cell>
          <cell r="B158" t="str">
            <v>X2/50  JUMPER/BOXER</v>
          </cell>
          <cell r="N158" t="str">
            <v>1PIMB0PXMB0RFR</v>
          </cell>
          <cell r="O158" t="e">
            <v>#N/A</v>
          </cell>
        </row>
        <row r="159">
          <cell r="A159" t="str">
            <v>2PU9</v>
          </cell>
          <cell r="B159" t="str">
            <v>X2/50  JUMPER/BOXER</v>
          </cell>
          <cell r="C159" t="str">
            <v>U8</v>
          </cell>
          <cell r="N159" t="str">
            <v>1PIMB0PXOB0RFR</v>
          </cell>
          <cell r="O159" t="e">
            <v>#N/A</v>
          </cell>
        </row>
        <row r="160">
          <cell r="A160" t="str">
            <v>1CUA</v>
          </cell>
          <cell r="B160" t="str">
            <v>X2/50 AMLAT CITROEN VP</v>
          </cell>
          <cell r="N160" t="str">
            <v>1PINB0P11B0RFR</v>
          </cell>
          <cell r="O160" t="e">
            <v>#N/A</v>
          </cell>
        </row>
        <row r="161">
          <cell r="A161" t="str">
            <v>2CUA</v>
          </cell>
          <cell r="B161" t="str">
            <v>X2/50 AMLAT CITROEN VU</v>
          </cell>
          <cell r="N161" t="str">
            <v>1PINB0P12B0RFR</v>
          </cell>
          <cell r="O161" t="e">
            <v>#N/A</v>
          </cell>
        </row>
        <row r="162">
          <cell r="A162" t="str">
            <v>1PUA</v>
          </cell>
          <cell r="B162" t="str">
            <v>X2/50 AMLAT PEUGEOT VP</v>
          </cell>
          <cell r="N162" t="str">
            <v>1PINB0P13B0RFR</v>
          </cell>
          <cell r="O162" t="e">
            <v>#N/A</v>
          </cell>
        </row>
        <row r="163">
          <cell r="A163" t="str">
            <v>2PUA</v>
          </cell>
          <cell r="B163" t="str">
            <v>X2/50 AMLAT PEUGEOT VU</v>
          </cell>
          <cell r="N163" t="str">
            <v>1PK0B0P42B0RFR</v>
          </cell>
          <cell r="O163" t="str">
            <v>STK0P008</v>
          </cell>
        </row>
        <row r="164">
          <cell r="A164" t="str">
            <v>1GUO</v>
          </cell>
          <cell r="B164" t="str">
            <v>P1UO EUROPE</v>
          </cell>
          <cell r="C164">
            <v>89</v>
          </cell>
          <cell r="N164" t="str">
            <v>1PK0B0P43B0RFT</v>
          </cell>
          <cell r="O164" t="str">
            <v>STK0P015</v>
          </cell>
        </row>
        <row r="165">
          <cell r="A165" t="str">
            <v>1CWA</v>
          </cell>
          <cell r="B165" t="str">
            <v>A58  C3 PICASSO</v>
          </cell>
          <cell r="C165">
            <v>76</v>
          </cell>
          <cell r="N165" t="str">
            <v>1PK0B0P44B0RFY</v>
          </cell>
          <cell r="O165" t="str">
            <v>STK0P016</v>
          </cell>
        </row>
        <row r="166">
          <cell r="A166" t="str">
            <v>1CWB</v>
          </cell>
          <cell r="B166" t="str">
            <v>B7 CHINE C4L</v>
          </cell>
          <cell r="C166" t="str">
            <v>UW</v>
          </cell>
          <cell r="N166" t="str">
            <v>1PK0B0P46B0RFX</v>
          </cell>
          <cell r="O166" t="str">
            <v>STK0P017</v>
          </cell>
        </row>
        <row r="167">
          <cell r="A167" t="str">
            <v>1CWC</v>
          </cell>
          <cell r="B167" t="str">
            <v>A88 CHINE</v>
          </cell>
          <cell r="C167" t="str">
            <v>UW3</v>
          </cell>
          <cell r="N167" t="str">
            <v>1PK0B0PCYB0RFX</v>
          </cell>
          <cell r="O167" t="str">
            <v>STK0P018</v>
          </cell>
        </row>
        <row r="168">
          <cell r="A168" t="str">
            <v>1CWD</v>
          </cell>
          <cell r="B168" t="str">
            <v>A51 CHINE</v>
          </cell>
          <cell r="N168" t="str">
            <v>1PM3B0P04B0RFX</v>
          </cell>
          <cell r="O168" t="str">
            <v>STM3P045</v>
          </cell>
        </row>
        <row r="169">
          <cell r="A169" t="str">
            <v>1CWE</v>
          </cell>
          <cell r="B169" t="str">
            <v>A58 CHINE</v>
          </cell>
          <cell r="N169" t="str">
            <v>1PM3B0P1VB0RFY</v>
          </cell>
          <cell r="O169" t="str">
            <v>STM3P068</v>
          </cell>
        </row>
        <row r="170">
          <cell r="A170" t="str">
            <v>1CWF</v>
          </cell>
          <cell r="B170" t="str">
            <v>B75 CHINE DS5 LS DS6 CHINE</v>
          </cell>
          <cell r="N170" t="str">
            <v>1PM3B0P8EB0RFX</v>
          </cell>
          <cell r="O170" t="str">
            <v>STM3P024</v>
          </cell>
        </row>
        <row r="171">
          <cell r="A171" t="str">
            <v>1CWG</v>
          </cell>
          <cell r="B171" t="str">
            <v>B8 CHINE  DS5 CHINE</v>
          </cell>
          <cell r="N171" t="str">
            <v>1PM3B0P8GB0RFX</v>
          </cell>
          <cell r="O171" t="str">
            <v>STM3P061</v>
          </cell>
        </row>
        <row r="172">
          <cell r="A172" t="str">
            <v>1CWH</v>
          </cell>
          <cell r="B172" t="str">
            <v>G9 CHINE CITROEN VP</v>
          </cell>
          <cell r="N172" t="str">
            <v>1PM3B0P8HB0RFR</v>
          </cell>
          <cell r="O172" t="str">
            <v>STM3P062</v>
          </cell>
        </row>
        <row r="173">
          <cell r="A173" t="str">
            <v>2CWH</v>
          </cell>
          <cell r="B173" t="str">
            <v>G9 CHINE CITROEN VU</v>
          </cell>
          <cell r="N173" t="str">
            <v>1PM3B0P8HB0RFX</v>
          </cell>
          <cell r="O173" t="str">
            <v>STM3P025</v>
          </cell>
        </row>
        <row r="174">
          <cell r="A174" t="str">
            <v>1PWH</v>
          </cell>
          <cell r="B174" t="str">
            <v>G9 CHINE PEUGEOT VP</v>
          </cell>
          <cell r="N174" t="str">
            <v>1PM3B0P8HB0RFZ</v>
          </cell>
          <cell r="O174" t="str">
            <v>STM3P026</v>
          </cell>
        </row>
        <row r="175">
          <cell r="A175" t="str">
            <v>2PWH</v>
          </cell>
          <cell r="B175" t="str">
            <v>G9 CHINE PEUGEOT VU</v>
          </cell>
          <cell r="N175" t="str">
            <v>1PM3B0P8WB0RFX</v>
          </cell>
          <cell r="O175" t="str">
            <v>STM3P027</v>
          </cell>
        </row>
        <row r="176">
          <cell r="A176" t="str">
            <v>1PWJ</v>
          </cell>
          <cell r="B176" t="str">
            <v>A94 CHINE  2008 CHINE</v>
          </cell>
          <cell r="C176" t="str">
            <v>UW3</v>
          </cell>
          <cell r="N176" t="str">
            <v>1PM3B0P8WB0RFZ</v>
          </cell>
          <cell r="O176" t="str">
            <v>STM3P028</v>
          </cell>
        </row>
        <row r="177">
          <cell r="A177" t="str">
            <v>1PWR</v>
          </cell>
          <cell r="B177" t="str">
            <v>R83 CHINE</v>
          </cell>
          <cell r="N177" t="str">
            <v>1PM3B0PO8B0RFZ</v>
          </cell>
          <cell r="O177" t="str">
            <v>STM3P063</v>
          </cell>
        </row>
        <row r="178">
          <cell r="A178" t="str">
            <v>1PWT</v>
          </cell>
          <cell r="B178" t="str">
            <v>T9 CHINE  NEW 408 CHINE</v>
          </cell>
          <cell r="N178" t="str">
            <v>1PM5B0P5IB0RFT</v>
          </cell>
          <cell r="O178" t="e">
            <v>#N/A</v>
          </cell>
        </row>
        <row r="179">
          <cell r="A179" t="str">
            <v>1PWW</v>
          </cell>
          <cell r="B179" t="str">
            <v>W2 CHINE  508 CHINE</v>
          </cell>
          <cell r="C179" t="str">
            <v>UW2</v>
          </cell>
          <cell r="N179" t="str">
            <v>1PM5B0P5KB0RFT</v>
          </cell>
          <cell r="O179" t="e">
            <v>#N/A</v>
          </cell>
        </row>
        <row r="180">
          <cell r="A180" t="str">
            <v>1CWZ</v>
          </cell>
          <cell r="B180" t="str">
            <v>BZ3/Z1 CHINE NEW C4 CHINE</v>
          </cell>
          <cell r="N180" t="str">
            <v>1PM5B0PI0B0RFT</v>
          </cell>
          <cell r="O180" t="e">
            <v>#N/A</v>
          </cell>
        </row>
        <row r="181">
          <cell r="A181" t="str">
            <v>1PW2</v>
          </cell>
          <cell r="B181" t="str">
            <v>W2  508</v>
          </cell>
          <cell r="C181" t="str">
            <v>CJ</v>
          </cell>
          <cell r="N181" t="str">
            <v>1PM5B0PI1B0RFT</v>
          </cell>
          <cell r="O181" t="e">
            <v>#N/A</v>
          </cell>
        </row>
        <row r="182">
          <cell r="A182" t="str">
            <v>1CW3</v>
          </cell>
          <cell r="B182" t="str">
            <v>W31</v>
          </cell>
          <cell r="N182" t="str">
            <v>1PP7B0P0JB0RFH</v>
          </cell>
          <cell r="O182" t="str">
            <v>STP7P001</v>
          </cell>
        </row>
        <row r="183">
          <cell r="A183" t="str">
            <v>1PW3</v>
          </cell>
          <cell r="B183" t="str">
            <v>W31</v>
          </cell>
          <cell r="N183" t="str">
            <v>1PP7B0P47B0RFX</v>
          </cell>
          <cell r="O183" t="str">
            <v>STP7P002</v>
          </cell>
        </row>
        <row r="184">
          <cell r="A184" t="str">
            <v>1CW4</v>
          </cell>
          <cell r="B184" t="str">
            <v>W35</v>
          </cell>
          <cell r="N184" t="str">
            <v>1PP7B0P48B0RFH</v>
          </cell>
          <cell r="O184" t="str">
            <v>STP7P003</v>
          </cell>
        </row>
        <row r="185">
          <cell r="A185" t="str">
            <v>1PW4</v>
          </cell>
          <cell r="B185" t="str">
            <v>W35</v>
          </cell>
          <cell r="N185" t="str">
            <v>1PP7B0P48B0RFR</v>
          </cell>
          <cell r="O185" t="str">
            <v>STP7P004</v>
          </cell>
        </row>
        <row r="186">
          <cell r="A186" t="str">
            <v>1CW8</v>
          </cell>
          <cell r="B186" t="str">
            <v>A88</v>
          </cell>
          <cell r="C186" t="str">
            <v>VB</v>
          </cell>
          <cell r="N186" t="str">
            <v>1PP7B0P48B0RFX</v>
          </cell>
          <cell r="O186" t="str">
            <v>STP7P005</v>
          </cell>
        </row>
        <row r="187">
          <cell r="A187" t="str">
            <v>1CXA</v>
          </cell>
          <cell r="B187" t="str">
            <v>A51  C3</v>
          </cell>
          <cell r="C187">
            <v>81</v>
          </cell>
          <cell r="N187" t="str">
            <v>1PP7B0P61B0RFX</v>
          </cell>
          <cell r="O187" t="str">
            <v>STP7P024</v>
          </cell>
        </row>
        <row r="188">
          <cell r="A188" t="str">
            <v>1CXB</v>
          </cell>
          <cell r="B188" t="str">
            <v>BX.</v>
          </cell>
          <cell r="N188" t="str">
            <v>1PP7B0P8DB0RFH</v>
          </cell>
          <cell r="O188" t="str">
            <v>STP7P006</v>
          </cell>
        </row>
        <row r="189">
          <cell r="B189" t="str">
            <v>X83 CHINE</v>
          </cell>
          <cell r="N189" t="str">
            <v>1PP7B0PQRB0RFX</v>
          </cell>
          <cell r="O189" t="str">
            <v>STP7P007</v>
          </cell>
        </row>
        <row r="190">
          <cell r="A190" t="str">
            <v>1CXW</v>
          </cell>
          <cell r="B190" t="str">
            <v>X7 CHINE  C5 CHINE</v>
          </cell>
          <cell r="C190" t="str">
            <v>UW2</v>
          </cell>
          <cell r="N190" t="str">
            <v>1PP8B0P0JB0RFH</v>
          </cell>
          <cell r="O190" t="str">
            <v>STP8P259</v>
          </cell>
        </row>
        <row r="191">
          <cell r="A191" t="str">
            <v>1CX1</v>
          </cell>
          <cell r="B191" t="str">
            <v>XANTIA</v>
          </cell>
          <cell r="N191" t="str">
            <v>1PP8B0P0JB0RFX</v>
          </cell>
          <cell r="O191" t="str">
            <v>STP8P260</v>
          </cell>
        </row>
        <row r="192">
          <cell r="B192" t="str">
            <v>X2-12</v>
          </cell>
          <cell r="N192" t="str">
            <v>1PP8B0P47B0RFX</v>
          </cell>
          <cell r="O192" t="str">
            <v>STP8P261</v>
          </cell>
        </row>
        <row r="193">
          <cell r="A193" t="str">
            <v>1CX3</v>
          </cell>
          <cell r="B193" t="str">
            <v>C5 RESTILAGE</v>
          </cell>
          <cell r="N193" t="str">
            <v>1PP8B0P48B0RFH</v>
          </cell>
          <cell r="O193" t="str">
            <v>STP8P262</v>
          </cell>
        </row>
        <row r="194">
          <cell r="A194" t="str">
            <v>1CX4</v>
          </cell>
          <cell r="B194" t="str">
            <v>C5.</v>
          </cell>
          <cell r="N194" t="str">
            <v>1PP8B0P48B0RFJ</v>
          </cell>
          <cell r="O194" t="str">
            <v>STP8P263</v>
          </cell>
        </row>
        <row r="195">
          <cell r="A195" t="str">
            <v>1CX5</v>
          </cell>
          <cell r="B195" t="str">
            <v>X5.</v>
          </cell>
          <cell r="N195" t="str">
            <v>1PP8B0P48B0RFR</v>
          </cell>
          <cell r="O195" t="str">
            <v>STP8P264</v>
          </cell>
        </row>
        <row r="196">
          <cell r="A196" t="str">
            <v>1CX6</v>
          </cell>
          <cell r="B196" t="str">
            <v>X6  C6</v>
          </cell>
          <cell r="N196" t="str">
            <v>1PP8B0P48B0RFX</v>
          </cell>
          <cell r="O196" t="str">
            <v>STP8P265</v>
          </cell>
        </row>
        <row r="197">
          <cell r="A197" t="str">
            <v>1CX7</v>
          </cell>
          <cell r="B197" t="str">
            <v>X7  C5</v>
          </cell>
          <cell r="C197" t="str">
            <v>CJ</v>
          </cell>
          <cell r="N197" t="str">
            <v>1PP8B0P61B0RFX</v>
          </cell>
          <cell r="O197" t="str">
            <v>STP8P314</v>
          </cell>
        </row>
        <row r="198">
          <cell r="A198" t="str">
            <v>1SX8</v>
          </cell>
          <cell r="B198" t="str">
            <v>X84 EUROPE</v>
          </cell>
          <cell r="C198">
            <v>88</v>
          </cell>
          <cell r="N198" t="str">
            <v>1PP8B0P8DB0RFH</v>
          </cell>
          <cell r="O198" t="str">
            <v>STP8P266</v>
          </cell>
        </row>
        <row r="199">
          <cell r="A199" t="str">
            <v>1PX9</v>
          </cell>
          <cell r="B199" t="str">
            <v>TX9 CHINE</v>
          </cell>
          <cell r="N199" t="str">
            <v>1PP8B0P8DB0RFX</v>
          </cell>
          <cell r="O199" t="str">
            <v>STP8P267</v>
          </cell>
        </row>
        <row r="200">
          <cell r="A200" t="str">
            <v>1CYA</v>
          </cell>
          <cell r="B200" t="str">
            <v>A55/A56  DS3/DS3 CABRIO</v>
          </cell>
          <cell r="C200">
            <v>81</v>
          </cell>
          <cell r="N200" t="str">
            <v>1PP8B0PQRB0RFX</v>
          </cell>
          <cell r="O200" t="str">
            <v>STP8P268</v>
          </cell>
        </row>
        <row r="201">
          <cell r="A201" t="str">
            <v>1CYW</v>
          </cell>
          <cell r="B201" t="str">
            <v>X81 CHINE</v>
          </cell>
          <cell r="C201" t="str">
            <v>UW2</v>
          </cell>
          <cell r="N201" t="str">
            <v>1PT9B0P0IB0RFX</v>
          </cell>
          <cell r="O201" t="e">
            <v>#N/A</v>
          </cell>
        </row>
        <row r="202">
          <cell r="B202" t="str">
            <v>Y5.</v>
          </cell>
          <cell r="N202" t="str">
            <v>1PT9B0P0JB0RFJ</v>
          </cell>
          <cell r="O202" t="e">
            <v>#N/A</v>
          </cell>
        </row>
        <row r="203">
          <cell r="B203" t="str">
            <v>71NO</v>
          </cell>
          <cell r="N203" t="str">
            <v>1PT9B0P0NB0RFJ</v>
          </cell>
          <cell r="O203" t="e">
            <v>#N/A</v>
          </cell>
        </row>
        <row r="204">
          <cell r="B204" t="str">
            <v>Z8P.</v>
          </cell>
          <cell r="N204" t="str">
            <v>1PT9B0P1PB0RFX</v>
          </cell>
          <cell r="O204" t="e">
            <v>#N/A</v>
          </cell>
        </row>
        <row r="205">
          <cell r="A205" t="str">
            <v>1PZ6</v>
          </cell>
          <cell r="B205">
            <v>605</v>
          </cell>
          <cell r="N205" t="str">
            <v>1PT9B0P1RB0RFX</v>
          </cell>
          <cell r="O205" t="e">
            <v>#N/A</v>
          </cell>
        </row>
        <row r="206">
          <cell r="A206" t="str">
            <v>1PZ8</v>
          </cell>
          <cell r="B206">
            <v>607</v>
          </cell>
          <cell r="N206" t="str">
            <v>1PT9B0P1SB0RFR</v>
          </cell>
          <cell r="O206" t="e">
            <v>#N/A</v>
          </cell>
        </row>
        <row r="207">
          <cell r="A207" t="str">
            <v>1PZ9</v>
          </cell>
          <cell r="B207" t="str">
            <v>Z9  607</v>
          </cell>
          <cell r="N207" t="str">
            <v>1PT9B0P1TB0RFX</v>
          </cell>
          <cell r="O207" t="e">
            <v>#N/A</v>
          </cell>
        </row>
        <row r="208">
          <cell r="N208" t="str">
            <v>1PT9B0P1UB0RFJ</v>
          </cell>
          <cell r="O208" t="e">
            <v>#N/A</v>
          </cell>
        </row>
        <row r="209">
          <cell r="N209" t="str">
            <v>1PT9B0P1UB0RFX</v>
          </cell>
          <cell r="O209" t="e">
            <v>#N/A</v>
          </cell>
        </row>
        <row r="210">
          <cell r="N210" t="str">
            <v>1PT9B0P1VB0RFX</v>
          </cell>
          <cell r="O210" t="e">
            <v>#N/A</v>
          </cell>
        </row>
        <row r="211">
          <cell r="N211" t="str">
            <v>1PT9B0P66B0RFX</v>
          </cell>
          <cell r="O211" t="e">
            <v>#N/A</v>
          </cell>
        </row>
        <row r="212">
          <cell r="N212" t="str">
            <v>1PT9B0P67B0RFX</v>
          </cell>
          <cell r="O212" t="e">
            <v>#N/A</v>
          </cell>
        </row>
        <row r="213">
          <cell r="N213" t="str">
            <v>1PT9B0P8DB0RFJ</v>
          </cell>
          <cell r="O213" t="e">
            <v>#N/A</v>
          </cell>
        </row>
        <row r="214">
          <cell r="N214" t="str">
            <v>1PT9B0P8DB0RFR</v>
          </cell>
          <cell r="O214" t="e">
            <v>#N/A</v>
          </cell>
        </row>
        <row r="215">
          <cell r="N215" t="str">
            <v>1PT9B0P8DB0RFX</v>
          </cell>
          <cell r="O215" t="e">
            <v>#N/A</v>
          </cell>
        </row>
        <row r="216">
          <cell r="N216" t="str">
            <v>1PTBB0P05B0RFX</v>
          </cell>
          <cell r="O216" t="str">
            <v>STPBP087</v>
          </cell>
        </row>
        <row r="217">
          <cell r="N217" t="str">
            <v>1PTBB0P06B0RFR</v>
          </cell>
          <cell r="O217" t="str">
            <v>STPBP088</v>
          </cell>
        </row>
        <row r="218">
          <cell r="N218" t="str">
            <v>1PTBB0P3ZB0RFJ</v>
          </cell>
          <cell r="O218" t="str">
            <v>STPBP076</v>
          </cell>
        </row>
        <row r="219">
          <cell r="N219" t="str">
            <v>1PTBB0P9QB0RFX</v>
          </cell>
          <cell r="O219" t="str">
            <v>STPBP057</v>
          </cell>
        </row>
        <row r="220">
          <cell r="N220" t="str">
            <v>1PTBB0PISB0RFF</v>
          </cell>
          <cell r="O220" t="str">
            <v>STPBP082</v>
          </cell>
        </row>
        <row r="221">
          <cell r="N221" t="str">
            <v>1PTBB0PISB0RFX</v>
          </cell>
          <cell r="O221" t="str">
            <v>STPBP084</v>
          </cell>
        </row>
        <row r="222">
          <cell r="N222" t="str">
            <v>1PTBB0PITB0RFR</v>
          </cell>
          <cell r="O222" t="str">
            <v>STPBP086</v>
          </cell>
        </row>
        <row r="223">
          <cell r="N223" t="str">
            <v>1PTBB0PQ1B0RFP</v>
          </cell>
          <cell r="O223" t="str">
            <v>STPBP045</v>
          </cell>
        </row>
        <row r="224">
          <cell r="N224" t="str">
            <v>1PTBB0PQ1B0RFR</v>
          </cell>
          <cell r="O224" t="str">
            <v>STPBP001</v>
          </cell>
        </row>
        <row r="225">
          <cell r="N225" t="str">
            <v>1PTBB0PQ1B0RFX</v>
          </cell>
          <cell r="O225" t="str">
            <v>STPBP002</v>
          </cell>
        </row>
        <row r="226">
          <cell r="N226" t="str">
            <v>1PTBB0PQ3B0RFX</v>
          </cell>
          <cell r="O226" t="str">
            <v>STPBP004</v>
          </cell>
        </row>
        <row r="227">
          <cell r="N227" t="str">
            <v>1PTCB0P9NB0RFX</v>
          </cell>
          <cell r="O227" t="str">
            <v>STPCP047</v>
          </cell>
        </row>
        <row r="228">
          <cell r="N228" t="str">
            <v>1PTCB0P9UB0RFX</v>
          </cell>
          <cell r="O228" t="str">
            <v>STPCP049</v>
          </cell>
        </row>
        <row r="229">
          <cell r="N229" t="str">
            <v>1PTCB0PQ1B0RFX</v>
          </cell>
          <cell r="O229" t="str">
            <v>STPCP009</v>
          </cell>
        </row>
        <row r="230">
          <cell r="N230" t="str">
            <v>1PTMB0P0TB0RFT</v>
          </cell>
          <cell r="O230" t="e">
            <v>#N/A</v>
          </cell>
        </row>
        <row r="231">
          <cell r="N231" t="str">
            <v>1PTMB0P1NB0RFT</v>
          </cell>
          <cell r="O231" t="e">
            <v>#N/A</v>
          </cell>
        </row>
        <row r="232">
          <cell r="N232" t="str">
            <v>1PTMB0P37B0RFT</v>
          </cell>
          <cell r="O232" t="e">
            <v>#N/A</v>
          </cell>
        </row>
        <row r="233">
          <cell r="N233" t="str">
            <v>1PW2B0P3BB0RFX</v>
          </cell>
          <cell r="O233" t="str">
            <v>STW2P050</v>
          </cell>
        </row>
        <row r="234">
          <cell r="N234" t="str">
            <v>1PW2B0P3DB0RFX</v>
          </cell>
          <cell r="O234" t="str">
            <v>STW2P004</v>
          </cell>
        </row>
        <row r="235">
          <cell r="N235" t="str">
            <v>1PW2B0P3FB0RFB</v>
          </cell>
          <cell r="O235" t="str">
            <v>STW2P197</v>
          </cell>
        </row>
        <row r="236">
          <cell r="N236" t="str">
            <v>1PW2B0P3FB0RFJ</v>
          </cell>
          <cell r="O236" t="str">
            <v>STW2P184</v>
          </cell>
        </row>
        <row r="237">
          <cell r="N237" t="str">
            <v>1PW2B0P3FB0RFX</v>
          </cell>
          <cell r="O237" t="str">
            <v>STW2P006</v>
          </cell>
        </row>
        <row r="238">
          <cell r="N238" t="str">
            <v>1PW2B0P4HB0RFJ</v>
          </cell>
          <cell r="O238" t="str">
            <v>STW2P200</v>
          </cell>
        </row>
        <row r="239">
          <cell r="N239" t="str">
            <v>1PW2B0P4HB0RFV</v>
          </cell>
          <cell r="O239" t="str">
            <v>STW2P007</v>
          </cell>
        </row>
        <row r="240">
          <cell r="N240" t="str">
            <v>1PW2B0P4HB0RFX</v>
          </cell>
          <cell r="O240" t="str">
            <v>STW2P190</v>
          </cell>
        </row>
        <row r="241">
          <cell r="N241" t="str">
            <v>1PW2B0P4QB0RFJ</v>
          </cell>
          <cell r="O241" t="str">
            <v>STW2P124</v>
          </cell>
        </row>
        <row r="242">
          <cell r="N242" t="str">
            <v>1PW2B0P5LB0RFD</v>
          </cell>
          <cell r="O242" t="str">
            <v>STW2P051</v>
          </cell>
        </row>
        <row r="243">
          <cell r="N243" t="str">
            <v>1PW2B0P7ZB0RFP</v>
          </cell>
          <cell r="O243" t="str">
            <v>STW2P039</v>
          </cell>
        </row>
        <row r="244">
          <cell r="N244" t="str">
            <v>1PW2B0P7ZB0RFX</v>
          </cell>
          <cell r="O244" t="str">
            <v>STW2P040</v>
          </cell>
        </row>
        <row r="245">
          <cell r="N245" t="str">
            <v>1PW2B0P8BB0RFE</v>
          </cell>
          <cell r="O245" t="str">
            <v>STW2P198</v>
          </cell>
        </row>
        <row r="246">
          <cell r="N246" t="str">
            <v>1PW2B0P8BB0RFM</v>
          </cell>
          <cell r="O246" t="str">
            <v>STW2P042</v>
          </cell>
        </row>
        <row r="247">
          <cell r="N247" t="str">
            <v>1PW2B0P8BB0RFX</v>
          </cell>
          <cell r="O247" t="str">
            <v>STW2P043</v>
          </cell>
        </row>
        <row r="248">
          <cell r="N248" t="str">
            <v>1PW2B0P8CB0RFA</v>
          </cell>
          <cell r="O248" t="str">
            <v>STW2P079</v>
          </cell>
        </row>
        <row r="249">
          <cell r="N249" t="str">
            <v>1PW2B0PIOB0RFR</v>
          </cell>
          <cell r="O249" t="str">
            <v>STW2P119</v>
          </cell>
        </row>
        <row r="250">
          <cell r="N250" t="str">
            <v>1PW2B0PQ1B0RFC</v>
          </cell>
          <cell r="O250" t="str">
            <v>STW2P199</v>
          </cell>
        </row>
        <row r="251">
          <cell r="N251" t="str">
            <v>1PW2B0PQ1B0RFD</v>
          </cell>
          <cell r="O251" t="str">
            <v>STW2P001</v>
          </cell>
        </row>
        <row r="252">
          <cell r="N252" t="str">
            <v>1PW2B0PQ1B0RFX</v>
          </cell>
          <cell r="O252" t="str">
            <v>STW2P002</v>
          </cell>
        </row>
        <row r="253">
          <cell r="N253" t="str">
            <v>2CB9B0P9VB0RFZ</v>
          </cell>
          <cell r="O253" t="str">
            <v>STC9P141</v>
          </cell>
        </row>
        <row r="254">
          <cell r="N254" t="str">
            <v>2CB9B0P9YB0RFA</v>
          </cell>
          <cell r="O254" t="str">
            <v>STC9P156</v>
          </cell>
        </row>
        <row r="255">
          <cell r="N255" t="str">
            <v>2CB9B0PO1B0RFT</v>
          </cell>
          <cell r="O255" t="str">
            <v>STC9P177</v>
          </cell>
        </row>
        <row r="256">
          <cell r="N256" t="str">
            <v>2CB9B0PO2B0RFR</v>
          </cell>
          <cell r="O256" t="str">
            <v>STC9P179</v>
          </cell>
        </row>
        <row r="257">
          <cell r="N257" t="str">
            <v>2CG9B0P7NB0RFR</v>
          </cell>
          <cell r="O257" t="str">
            <v>STC8P099</v>
          </cell>
        </row>
        <row r="258">
          <cell r="N258" t="str">
            <v>2CG9B0PDOB0RFR</v>
          </cell>
          <cell r="O258" t="str">
            <v>STC8P075</v>
          </cell>
        </row>
        <row r="259">
          <cell r="N259" t="str">
            <v>2CG9B0PKOB0RFT</v>
          </cell>
          <cell r="O259" t="str">
            <v>STC8P084</v>
          </cell>
        </row>
        <row r="260">
          <cell r="N260" t="str">
            <v>2CK0B0P42B0RFR</v>
          </cell>
          <cell r="O260" t="str">
            <v>STK0P021</v>
          </cell>
        </row>
        <row r="261">
          <cell r="N261" t="str">
            <v>2CK0B0P43B0RFT</v>
          </cell>
          <cell r="O261" t="str">
            <v>STK0P022</v>
          </cell>
        </row>
        <row r="262">
          <cell r="N262" t="str">
            <v>2CK0B0P46B0RFX</v>
          </cell>
          <cell r="O262" t="str">
            <v>STK0P024</v>
          </cell>
        </row>
        <row r="263">
          <cell r="N263" t="str">
            <v>2CK0B0POVB0RFX</v>
          </cell>
          <cell r="O263" t="str">
            <v>STK0P025</v>
          </cell>
        </row>
        <row r="264">
          <cell r="N264" t="str">
            <v>2CM5B0P5IB0RFT</v>
          </cell>
          <cell r="O264" t="e">
            <v>#N/A</v>
          </cell>
        </row>
        <row r="265">
          <cell r="N265" t="str">
            <v>2MK0B0P42B0RFR</v>
          </cell>
          <cell r="O265" t="e">
            <v>#N/A</v>
          </cell>
        </row>
        <row r="266">
          <cell r="N266" t="str">
            <v>2MK0B0P43B0RFT</v>
          </cell>
          <cell r="O266" t="e">
            <v>#N/A</v>
          </cell>
        </row>
        <row r="267">
          <cell r="N267" t="str">
            <v>2MK0B0P46B0RFX</v>
          </cell>
          <cell r="O267" t="e">
            <v>#N/A</v>
          </cell>
        </row>
        <row r="268">
          <cell r="N268" t="str">
            <v>2MK0B0POVB0RFX</v>
          </cell>
          <cell r="O268" t="e">
            <v>#N/A</v>
          </cell>
        </row>
        <row r="269">
          <cell r="N269" t="str">
            <v>2PB9B0P9WB0RFZ</v>
          </cell>
          <cell r="O269" t="str">
            <v>STP9P125</v>
          </cell>
        </row>
        <row r="270">
          <cell r="N270" t="str">
            <v>2PB9B0P9YB0RFA</v>
          </cell>
          <cell r="O270" t="str">
            <v>STP9P138</v>
          </cell>
        </row>
        <row r="271">
          <cell r="N271" t="str">
            <v>2PB9B0PO1B0RFT</v>
          </cell>
          <cell r="O271" t="str">
            <v>STP9P157</v>
          </cell>
        </row>
        <row r="272">
          <cell r="N272" t="str">
            <v>2PB9B0PO2B0RFR</v>
          </cell>
          <cell r="O272" t="str">
            <v>STP9P158</v>
          </cell>
        </row>
        <row r="273">
          <cell r="N273" t="str">
            <v>2PG9B0P7NB0RFR</v>
          </cell>
          <cell r="O273" t="str">
            <v>STP8P242</v>
          </cell>
        </row>
        <row r="274">
          <cell r="N274" t="str">
            <v>2PG9B0PDOB0RFR</v>
          </cell>
          <cell r="O274" t="str">
            <v>STP8P211</v>
          </cell>
        </row>
        <row r="275">
          <cell r="N275" t="str">
            <v>2PG9B0PKOB0RFT</v>
          </cell>
          <cell r="O275" t="str">
            <v>STP8P210</v>
          </cell>
        </row>
        <row r="276">
          <cell r="N276" t="str">
            <v>2PK0B0P42B0RFR</v>
          </cell>
          <cell r="O276" t="str">
            <v>STK0P008</v>
          </cell>
        </row>
        <row r="277">
          <cell r="N277" t="str">
            <v>2PK0B0P43B0RFT</v>
          </cell>
          <cell r="O277" t="str">
            <v>STK0P015</v>
          </cell>
        </row>
        <row r="278">
          <cell r="N278" t="str">
            <v>2PK0B0P46B0RFX</v>
          </cell>
          <cell r="O278" t="str">
            <v>STK0P017</v>
          </cell>
        </row>
        <row r="279">
          <cell r="N279" t="str">
            <v>2PK0B0POVB0RFX</v>
          </cell>
          <cell r="O279" t="str">
            <v>STK0P019</v>
          </cell>
        </row>
        <row r="280">
          <cell r="N280" t="str">
            <v>2PM5B0P5IB0RFT</v>
          </cell>
          <cell r="O280" t="e">
            <v>#N/A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2:AC294" totalsRowShown="0" headerRowDxfId="61" dataDxfId="60">
  <tableColumns count="29">
    <tableColumn id="1" name="concatenation" dataDxfId="59">
      <calculatedColumnFormula>+D3&amp;"B0P"&amp;H3&amp;"B0R"&amp;I3</calculatedColumnFormula>
    </tableColumn>
    <tableColumn id="2" name="Ressources R2D2" dataDxfId="58">
      <calculatedColumnFormula>VLOOKUP(A3,[1]Infos!N:P,2,FALSE)</calculatedColumnFormula>
    </tableColumn>
    <tableColumn id="3" name="Ressources COBRA" dataDxfId="57"/>
    <tableColumn id="4" name="Famille1" dataDxfId="56"/>
    <tableColumn id="5" name="Famille2" dataDxfId="55"/>
    <tableColumn id="6" name="Code Usine" dataDxfId="54">
      <calculatedColumnFormula>VLOOKUP(D3,[1]Infos!K:L,2,FALSE)</calculatedColumnFormula>
    </tableColumn>
    <tableColumn id="7" name="Usine" dataDxfId="53">
      <calculatedColumnFormula>VLOOKUP((VLOOKUP(D3,[1]Infos!A:C,3,FALSE)),[1]Infos!H:I,2,FALSE)</calculatedColumnFormula>
    </tableColumn>
    <tableColumn id="8" name="Garnissage1" dataDxfId="52"/>
    <tableColumn id="9" name="Garnissage2" dataDxfId="51"/>
    <tableColumn id="10" name="Garnissage3" dataDxfId="50"/>
    <tableColumn id="11" name="Designation" dataDxfId="49"/>
    <tableColumn id="12" name="info textile" dataDxfId="48"/>
    <tableColumn id="13" name="FRN 1" dataDxfId="47"/>
    <tableColumn id="14" name="Textile 2" dataDxfId="46"/>
    <tableColumn id="15" name="FRN 2" dataDxfId="45"/>
    <tableColumn id="16" name="Textile 3" dataDxfId="44"/>
    <tableColumn id="17" name="FRN 3" dataDxfId="43"/>
    <tableColumn id="18" name="Textile 4" dataDxfId="42"/>
    <tableColumn id="19" name="FRN 4" dataDxfId="41"/>
    <tableColumn id="20" name="Textile 5" dataDxfId="40"/>
    <tableColumn id="21" name="FRN 5" dataDxfId="39"/>
    <tableColumn id="22" name="Colonne1" dataDxfId="38"/>
    <tableColumn id="23" name="Finition" dataDxfId="37"/>
    <tableColumn id="24" name="Colonne2" dataDxfId="36"/>
    <tableColumn id="25" name="N" dataDxfId="35">
      <calculatedColumnFormula>IFERROR(VLOOKUP(A3,[1]ImportBO!AO:AT,2,FALSE),0)</calculatedColumnFormula>
    </tableColumn>
    <tableColumn id="26" name="N+1" dataDxfId="34">
      <calculatedColumnFormula>IFERROR(VLOOKUP(A3,[1]ImportBO!AO:AT,3,FALSE),0)</calculatedColumnFormula>
    </tableColumn>
    <tableColumn id="27" name="N+2" dataDxfId="33">
      <calculatedColumnFormula>IFERROR(VLOOKUP(A3,[1]ImportBO!AO:AT,4,FALSE),0)</calculatedColumnFormula>
    </tableColumn>
    <tableColumn id="28" name="N+3" dataDxfId="32">
      <calculatedColumnFormula>IFERROR(VLOOKUP(A3,[1]ImportBO!AO:AT,5,FALSE),0)</calculatedColumnFormula>
    </tableColumn>
    <tableColumn id="29" name="Colonne3" dataDxfId="3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C6" totalsRowShown="0" headerRowDxfId="30" dataDxfId="29">
  <autoFilter ref="A1:AC6"/>
  <tableColumns count="29">
    <tableColumn id="1" name="concatenation" dataDxfId="28"/>
    <tableColumn id="2" name="Ressources R2D2" dataDxfId="27"/>
    <tableColumn id="3" name="Ressources COBRA" dataDxfId="26"/>
    <tableColumn id="4" name="Famille1" dataDxfId="25"/>
    <tableColumn id="5" name="Famille2" dataDxfId="24"/>
    <tableColumn id="6" name="Code Usine" dataDxfId="23"/>
    <tableColumn id="7" name="Usine" dataDxfId="22"/>
    <tableColumn id="8" name="Garnissage1" dataDxfId="21"/>
    <tableColumn id="9" name="Garnissage2" dataDxfId="20"/>
    <tableColumn id="10" name="Garnissage3" dataDxfId="19"/>
    <tableColumn id="11" name="Designation" dataDxfId="18"/>
    <tableColumn id="12" name="info textile" dataDxfId="17"/>
    <tableColumn id="13" name="FRN 1" dataDxfId="16"/>
    <tableColumn id="14" name="Textile 2" dataDxfId="15"/>
    <tableColumn id="15" name="FRN 2" dataDxfId="14"/>
    <tableColumn id="16" name="Textile 3" dataDxfId="13"/>
    <tableColumn id="17" name="FRN 3" dataDxfId="12"/>
    <tableColumn id="18" name="Textile 4" dataDxfId="11"/>
    <tableColumn id="19" name="FRN 4" dataDxfId="10"/>
    <tableColumn id="20" name="Textile 5" dataDxfId="9"/>
    <tableColumn id="21" name="FRN 5" dataDxfId="8"/>
    <tableColumn id="22" name="Colonne1" dataDxfId="7"/>
    <tableColumn id="23" name="Finition" dataDxfId="6"/>
    <tableColumn id="24" name="Colonne2" dataDxfId="5"/>
    <tableColumn id="25" name="N" dataDxfId="4"/>
    <tableColumn id="26" name="N+1" dataDxfId="3"/>
    <tableColumn id="27" name="N+2" dataDxfId="2"/>
    <tableColumn id="28" name="N+3" dataDxfId="1"/>
    <tableColumn id="29" name="Colonne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D296"/>
  <sheetViews>
    <sheetView zoomScale="85" zoomScaleNormal="85" workbookViewId="0">
      <pane ySplit="2" topLeftCell="A3" activePane="bottomLeft" state="frozen"/>
      <selection activeCell="A9" sqref="A9"/>
      <selection pane="bottomLeft" activeCell="A3" sqref="A3"/>
    </sheetView>
  </sheetViews>
  <sheetFormatPr baseColWidth="10" defaultColWidth="0" defaultRowHeight="14.5" x14ac:dyDescent="0.35"/>
  <cols>
    <col min="1" max="1" width="18.81640625" style="1" bestFit="1" customWidth="1"/>
    <col min="2" max="2" width="22" style="29" bestFit="1" customWidth="1"/>
    <col min="3" max="3" width="23.7265625" style="1" bestFit="1" customWidth="1"/>
    <col min="4" max="4" width="13.26953125" style="1" bestFit="1" customWidth="1"/>
    <col min="5" max="5" width="26.54296875" style="1" bestFit="1" customWidth="1"/>
    <col min="6" max="7" width="26.54296875" style="1" customWidth="1"/>
    <col min="8" max="10" width="17" style="1" bestFit="1" customWidth="1"/>
    <col min="11" max="11" width="52.453125" style="1" bestFit="1" customWidth="1"/>
    <col min="12" max="12" width="47" style="1" bestFit="1" customWidth="1"/>
    <col min="13" max="13" width="11.81640625" style="1" bestFit="1" customWidth="1"/>
    <col min="14" max="14" width="43.54296875" style="1" bestFit="1" customWidth="1"/>
    <col min="15" max="15" width="11.81640625" style="1" bestFit="1" customWidth="1"/>
    <col min="16" max="16" width="58.26953125" style="1" bestFit="1" customWidth="1"/>
    <col min="17" max="17" width="15.7265625" style="1" bestFit="1" customWidth="1"/>
    <col min="18" max="18" width="38" style="1" bestFit="1" customWidth="1"/>
    <col min="19" max="19" width="11.26953125" style="1" customWidth="1"/>
    <col min="20" max="20" width="27" style="1" bestFit="1" customWidth="1"/>
    <col min="21" max="21" width="11.54296875" style="1" customWidth="1"/>
    <col min="22" max="22" width="11" style="1" customWidth="1"/>
    <col min="23" max="23" width="84.7265625" style="1" bestFit="1" customWidth="1"/>
    <col min="24" max="24" width="16.81640625" style="1" bestFit="1" customWidth="1"/>
    <col min="25" max="28" width="16.81640625" style="29" bestFit="1" customWidth="1"/>
    <col min="29" max="29" width="16.81640625" style="1" bestFit="1" customWidth="1"/>
    <col min="30" max="30" width="11" style="1" customWidth="1"/>
    <col min="31" max="16384" width="11" style="1" hidden="1"/>
  </cols>
  <sheetData>
    <row r="1" spans="1:29" ht="15" thickBot="1" x14ac:dyDescent="0.4">
      <c r="A1" s="29"/>
      <c r="B1" s="47" t="s">
        <v>0</v>
      </c>
      <c r="C1" s="48"/>
      <c r="D1" s="47" t="s">
        <v>1</v>
      </c>
      <c r="E1" s="49"/>
      <c r="F1" s="50" t="s">
        <v>2</v>
      </c>
      <c r="G1" s="51"/>
      <c r="H1" s="49" t="s">
        <v>3</v>
      </c>
      <c r="I1" s="49"/>
      <c r="J1" s="49"/>
      <c r="K1" s="49"/>
      <c r="L1" s="52" t="s">
        <v>4</v>
      </c>
      <c r="M1" s="53"/>
      <c r="N1" s="53"/>
      <c r="O1" s="53"/>
      <c r="P1" s="53"/>
      <c r="Q1" s="53"/>
      <c r="R1" s="53"/>
      <c r="S1" s="53"/>
      <c r="T1" s="53"/>
      <c r="U1" s="54"/>
      <c r="V1" s="30"/>
      <c r="W1" s="31" t="s">
        <v>5</v>
      </c>
      <c r="Y1" s="44" t="s">
        <v>6</v>
      </c>
      <c r="Z1" s="45"/>
      <c r="AA1" s="45"/>
      <c r="AB1" s="46"/>
      <c r="AC1" s="1" t="s">
        <v>7</v>
      </c>
    </row>
    <row r="2" spans="1:29" ht="15" thickBot="1" x14ac:dyDescent="0.4">
      <c r="A2" s="29" t="s">
        <v>8</v>
      </c>
      <c r="B2" s="32" t="s">
        <v>9</v>
      </c>
      <c r="C2" s="2" t="s">
        <v>10</v>
      </c>
      <c r="D2" s="2" t="s">
        <v>11</v>
      </c>
      <c r="E2" s="3" t="s">
        <v>12</v>
      </c>
      <c r="F2" s="4" t="s">
        <v>13</v>
      </c>
      <c r="G2" s="5" t="s">
        <v>14</v>
      </c>
      <c r="H2" s="3" t="s">
        <v>15</v>
      </c>
      <c r="I2" s="3" t="s">
        <v>16</v>
      </c>
      <c r="J2" s="3" t="s">
        <v>17</v>
      </c>
      <c r="K2" s="3" t="s">
        <v>18</v>
      </c>
      <c r="L2" s="6" t="s">
        <v>4</v>
      </c>
      <c r="M2" s="7" t="s">
        <v>19</v>
      </c>
      <c r="N2" s="7" t="s">
        <v>20</v>
      </c>
      <c r="O2" s="7" t="s">
        <v>21</v>
      </c>
      <c r="P2" s="7" t="s">
        <v>22</v>
      </c>
      <c r="Q2" s="7" t="s">
        <v>23</v>
      </c>
      <c r="R2" s="7" t="s">
        <v>24</v>
      </c>
      <c r="S2" s="7" t="s">
        <v>25</v>
      </c>
      <c r="T2" s="7" t="s">
        <v>26</v>
      </c>
      <c r="U2" s="8" t="s">
        <v>27</v>
      </c>
      <c r="V2" s="30" t="s">
        <v>1358</v>
      </c>
      <c r="W2" s="33" t="s">
        <v>5</v>
      </c>
      <c r="X2" s="1" t="s">
        <v>1359</v>
      </c>
      <c r="Y2" s="34" t="s">
        <v>28</v>
      </c>
      <c r="Z2" s="35" t="s">
        <v>29</v>
      </c>
      <c r="AA2" s="35" t="s">
        <v>30</v>
      </c>
      <c r="AB2" s="36" t="s">
        <v>31</v>
      </c>
      <c r="AC2" s="1" t="s">
        <v>1360</v>
      </c>
    </row>
    <row r="3" spans="1:29" x14ac:dyDescent="0.35">
      <c r="A3" s="37" t="s">
        <v>32</v>
      </c>
      <c r="B3" s="32" t="e">
        <f>VLOOKUP(A3,[1]Infos!N:P,2,FALSE)</f>
        <v>#N/A</v>
      </c>
      <c r="C3" s="2"/>
      <c r="D3" s="2" t="s">
        <v>33</v>
      </c>
      <c r="E3" s="3" t="str">
        <f>+VLOOKUP(D3,[1]Infos!A:C,2,FALSE)</f>
        <v>B3/B4 EUROPE C1</v>
      </c>
      <c r="F3" s="4" t="str">
        <f>VLOOKUP(D3,[1]Infos!K:L,2,FALSE)</f>
        <v>UT</v>
      </c>
      <c r="G3" s="5" t="s">
        <v>34</v>
      </c>
      <c r="H3" s="3" t="s">
        <v>35</v>
      </c>
      <c r="I3" s="3" t="s">
        <v>36</v>
      </c>
      <c r="J3" s="3" t="s">
        <v>37</v>
      </c>
      <c r="K3" s="3" t="s">
        <v>38</v>
      </c>
      <c r="L3" s="9"/>
      <c r="M3" s="10"/>
      <c r="N3" s="11"/>
      <c r="O3" s="10"/>
      <c r="P3" s="11"/>
      <c r="Q3" s="10"/>
      <c r="R3" s="10"/>
      <c r="S3" s="10"/>
      <c r="T3" s="10"/>
      <c r="U3" s="12"/>
      <c r="W3" s="38"/>
      <c r="Y3" s="39">
        <f>IFERROR(VLOOKUP(A3,[1]ImportBO!AO:AT,2,FALSE),0)</f>
        <v>0</v>
      </c>
      <c r="Z3" s="40">
        <f>IFERROR(VLOOKUP(A3,[1]ImportBO!AO:AT,3,FALSE),0)</f>
        <v>0</v>
      </c>
      <c r="AA3" s="40">
        <f>IFERROR(VLOOKUP(A3,[1]ImportBO!AO:AT,4,FALSE),0)</f>
        <v>0</v>
      </c>
      <c r="AB3" s="41">
        <f>IFERROR(VLOOKUP(A3,[1]ImportBO!AO:AT,5,FALSE),0)</f>
        <v>0</v>
      </c>
      <c r="AC3" s="1" t="str">
        <f>IF(ISNUMBER(SEARCH(critere,M3:Y3)),ROW(A$1),"")</f>
        <v/>
      </c>
    </row>
    <row r="4" spans="1:29" x14ac:dyDescent="0.35">
      <c r="A4" s="37" t="s">
        <v>39</v>
      </c>
      <c r="B4" s="32" t="e">
        <f>VLOOKUP(A4,[1]Infos!N:P,2,FALSE)</f>
        <v>#N/A</v>
      </c>
      <c r="C4" s="2"/>
      <c r="D4" s="2" t="s">
        <v>33</v>
      </c>
      <c r="E4" s="3" t="str">
        <f>+VLOOKUP(D4,[1]Infos!A:C,2,FALSE)</f>
        <v>B3/B4 EUROPE C1</v>
      </c>
      <c r="F4" s="4" t="str">
        <f>VLOOKUP(D4,[1]Infos!K:L,2,FALSE)</f>
        <v>UT</v>
      </c>
      <c r="G4" s="5" t="s">
        <v>34</v>
      </c>
      <c r="H4" s="3" t="s">
        <v>40</v>
      </c>
      <c r="I4" s="3" t="s">
        <v>41</v>
      </c>
      <c r="J4" s="3" t="s">
        <v>42</v>
      </c>
      <c r="K4" s="3" t="s">
        <v>43</v>
      </c>
      <c r="L4" s="9"/>
      <c r="M4" s="10"/>
      <c r="N4" s="11"/>
      <c r="O4" s="10"/>
      <c r="P4" s="11"/>
      <c r="Q4" s="10"/>
      <c r="R4" s="10"/>
      <c r="S4" s="10"/>
      <c r="T4" s="10"/>
      <c r="U4" s="12"/>
      <c r="W4" s="38"/>
      <c r="Y4" s="39">
        <f>IFERROR(VLOOKUP(A4,[1]ImportBO!AO:AT,2,FALSE),0)</f>
        <v>0</v>
      </c>
      <c r="Z4" s="40">
        <f>IFERROR(VLOOKUP(A4,[1]ImportBO!AO:AT,3,FALSE),0)</f>
        <v>0</v>
      </c>
      <c r="AA4" s="40">
        <f>IFERROR(VLOOKUP(A4,[1]ImportBO!AO:AT,4,FALSE),0)</f>
        <v>0</v>
      </c>
      <c r="AB4" s="41">
        <f>IFERROR(VLOOKUP(A4,[1]ImportBO!AO:AT,5,FALSE),0)</f>
        <v>0</v>
      </c>
      <c r="AC4" s="1" t="str">
        <f>IF(ISNUMBER(SEARCH(critere,M4:Y4)),ROW(A$1),"")</f>
        <v/>
      </c>
    </row>
    <row r="5" spans="1:29" x14ac:dyDescent="0.35">
      <c r="A5" s="37" t="s">
        <v>44</v>
      </c>
      <c r="B5" s="32" t="e">
        <f>VLOOKUP(A5,[1]Infos!N:P,2,FALSE)</f>
        <v>#N/A</v>
      </c>
      <c r="C5" s="2"/>
      <c r="D5" s="2" t="s">
        <v>33</v>
      </c>
      <c r="E5" s="3" t="str">
        <f>+VLOOKUP(D5,[1]Infos!A:C,2,FALSE)</f>
        <v>B3/B4 EUROPE C1</v>
      </c>
      <c r="F5" s="4" t="str">
        <f>VLOOKUP(D5,[1]Infos!K:L,2,FALSE)</f>
        <v>UT</v>
      </c>
      <c r="G5" s="5" t="s">
        <v>34</v>
      </c>
      <c r="H5" s="3" t="s">
        <v>45</v>
      </c>
      <c r="I5" s="3" t="s">
        <v>46</v>
      </c>
      <c r="J5" s="3" t="s">
        <v>47</v>
      </c>
      <c r="K5" s="3" t="s">
        <v>48</v>
      </c>
      <c r="L5" s="9"/>
      <c r="M5" s="10"/>
      <c r="N5" s="11"/>
      <c r="O5" s="10"/>
      <c r="P5" s="11"/>
      <c r="Q5" s="10"/>
      <c r="R5" s="10"/>
      <c r="S5" s="10"/>
      <c r="T5" s="10"/>
      <c r="U5" s="12"/>
      <c r="W5" s="38"/>
      <c r="Y5" s="39">
        <f>IFERROR(VLOOKUP(A5,[1]ImportBO!AO:AT,2,FALSE),0)</f>
        <v>0</v>
      </c>
      <c r="Z5" s="40">
        <f>IFERROR(VLOOKUP(A5,[1]ImportBO!AO:AT,3,FALSE),0)</f>
        <v>0</v>
      </c>
      <c r="AA5" s="40">
        <f>IFERROR(VLOOKUP(A5,[1]ImportBO!AO:AT,4,FALSE),0)</f>
        <v>0</v>
      </c>
      <c r="AB5" s="41">
        <f>IFERROR(VLOOKUP(A5,[1]ImportBO!AO:AT,5,FALSE),0)</f>
        <v>0</v>
      </c>
      <c r="AC5" s="1" t="str">
        <f>IF(ISNUMBER(SEARCH(critere,M5:Y5)),ROW(A$1),"")</f>
        <v/>
      </c>
    </row>
    <row r="6" spans="1:29" x14ac:dyDescent="0.35">
      <c r="A6" s="37" t="s">
        <v>49</v>
      </c>
      <c r="B6" s="32" t="e">
        <f>VLOOKUP(A6,[1]Infos!N:P,2,FALSE)</f>
        <v>#N/A</v>
      </c>
      <c r="C6" s="2"/>
      <c r="D6" s="2" t="s">
        <v>33</v>
      </c>
      <c r="E6" s="3" t="str">
        <f>+VLOOKUP(D6,[1]Infos!A:C,2,FALSE)</f>
        <v>B3/B4 EUROPE C1</v>
      </c>
      <c r="F6" s="4" t="str">
        <f>VLOOKUP(D6,[1]Infos!K:L,2,FALSE)</f>
        <v>UT</v>
      </c>
      <c r="G6" s="5" t="s">
        <v>34</v>
      </c>
      <c r="H6" s="3" t="s">
        <v>50</v>
      </c>
      <c r="I6" s="3" t="s">
        <v>51</v>
      </c>
      <c r="J6" s="3" t="s">
        <v>52</v>
      </c>
      <c r="K6" s="3" t="s">
        <v>53</v>
      </c>
      <c r="L6" s="9"/>
      <c r="M6" s="10"/>
      <c r="N6" s="11"/>
      <c r="O6" s="10"/>
      <c r="P6" s="11"/>
      <c r="Q6" s="10"/>
      <c r="R6" s="10"/>
      <c r="S6" s="10"/>
      <c r="T6" s="10"/>
      <c r="U6" s="12"/>
      <c r="W6" s="38"/>
      <c r="Y6" s="39">
        <f>IFERROR(VLOOKUP(A6,[1]ImportBO!AO:AT,2,FALSE),0)</f>
        <v>0</v>
      </c>
      <c r="Z6" s="40">
        <f>IFERROR(VLOOKUP(A6,[1]ImportBO!AO:AT,3,FALSE),0)</f>
        <v>0</v>
      </c>
      <c r="AA6" s="40">
        <f>IFERROR(VLOOKUP(A6,[1]ImportBO!AO:AT,4,FALSE),0)</f>
        <v>0</v>
      </c>
      <c r="AB6" s="41">
        <f>IFERROR(VLOOKUP(A6,[1]ImportBO!AO:AT,5,FALSE),0)</f>
        <v>0</v>
      </c>
      <c r="AC6" s="1" t="str">
        <f>IF(ISNUMBER(SEARCH(critere,M6:Y6)),ROW(A$1),"")</f>
        <v/>
      </c>
    </row>
    <row r="7" spans="1:29" x14ac:dyDescent="0.35">
      <c r="A7" s="37" t="s">
        <v>54</v>
      </c>
      <c r="B7" s="32" t="e">
        <f>VLOOKUP(A7,[1]Infos!N:P,2,FALSE)</f>
        <v>#N/A</v>
      </c>
      <c r="C7" s="2"/>
      <c r="D7" s="2" t="s">
        <v>33</v>
      </c>
      <c r="E7" s="3" t="str">
        <f>+VLOOKUP(D7,[1]Infos!A:C,2,FALSE)</f>
        <v>B3/B4 EUROPE C1</v>
      </c>
      <c r="F7" s="4" t="str">
        <f>VLOOKUP(D7,[1]Infos!K:L,2,FALSE)</f>
        <v>UT</v>
      </c>
      <c r="G7" s="5" t="s">
        <v>34</v>
      </c>
      <c r="H7" s="3" t="s">
        <v>55</v>
      </c>
      <c r="I7" s="3" t="s">
        <v>56</v>
      </c>
      <c r="J7" s="3" t="s">
        <v>57</v>
      </c>
      <c r="K7" s="3" t="s">
        <v>58</v>
      </c>
      <c r="L7" s="13" t="s">
        <v>59</v>
      </c>
      <c r="M7" s="10"/>
      <c r="N7" s="11" t="s">
        <v>60</v>
      </c>
      <c r="O7" s="10"/>
      <c r="P7" s="11" t="s">
        <v>61</v>
      </c>
      <c r="Q7" s="10" t="s">
        <v>62</v>
      </c>
      <c r="R7" s="10"/>
      <c r="S7" s="10"/>
      <c r="T7" s="10"/>
      <c r="U7" s="12"/>
      <c r="W7" s="38"/>
      <c r="Y7" s="39">
        <f>IFERROR(VLOOKUP(A7,[1]ImportBO!AO:AT,2,FALSE),0)</f>
        <v>0</v>
      </c>
      <c r="Z7" s="40">
        <f>IFERROR(VLOOKUP(A7,[1]ImportBO!AO:AT,3,FALSE),0)</f>
        <v>0</v>
      </c>
      <c r="AA7" s="40">
        <f>IFERROR(VLOOKUP(A7,[1]ImportBO!AO:AT,4,FALSE),0)</f>
        <v>0</v>
      </c>
      <c r="AB7" s="41">
        <f>IFERROR(VLOOKUP(A7,[1]ImportBO!AO:AT,5,FALSE),0)</f>
        <v>0</v>
      </c>
      <c r="AC7" s="1" t="str">
        <f>IF(ISNUMBER(SEARCH(critere,M7:Y7)),ROW(A$1),"")</f>
        <v/>
      </c>
    </row>
    <row r="8" spans="1:29" x14ac:dyDescent="0.35">
      <c r="A8" s="37" t="s">
        <v>63</v>
      </c>
      <c r="B8" s="32" t="str">
        <f>VLOOKUP(A8,[1]Infos!N:P,2,FALSE)</f>
        <v>STB6P001</v>
      </c>
      <c r="C8" s="2"/>
      <c r="D8" s="2" t="s">
        <v>64</v>
      </c>
      <c r="E8" s="3" t="str">
        <f>+VLOOKUP(D8,[1]Infos!A:C,2,FALSE)</f>
        <v>B618 NOUVELLE C3 EUROPE</v>
      </c>
      <c r="F8" s="4">
        <f>VLOOKUP(D8,[1]Infos!K:L,2,FALSE)</f>
        <v>76</v>
      </c>
      <c r="G8" s="5" t="s">
        <v>65</v>
      </c>
      <c r="H8" s="3" t="s">
        <v>66</v>
      </c>
      <c r="I8" s="3" t="s">
        <v>51</v>
      </c>
      <c r="J8" s="3" t="s">
        <v>67</v>
      </c>
      <c r="K8" s="3" t="s">
        <v>68</v>
      </c>
      <c r="L8" s="9" t="s">
        <v>69</v>
      </c>
      <c r="M8" s="14" t="s">
        <v>62</v>
      </c>
      <c r="N8" s="10" t="s">
        <v>70</v>
      </c>
      <c r="O8" s="14" t="s">
        <v>71</v>
      </c>
      <c r="P8" s="10"/>
      <c r="Q8" s="10"/>
      <c r="R8" s="10"/>
      <c r="S8" s="10"/>
      <c r="T8" s="10"/>
      <c r="U8" s="12"/>
      <c r="V8" s="30"/>
      <c r="W8" s="33"/>
      <c r="Y8" s="39">
        <f>IFERROR(VLOOKUP(A8,[1]ImportBO!AO:AT,2,FALSE),0)</f>
        <v>10685</v>
      </c>
      <c r="Z8" s="40">
        <f>IFERROR(VLOOKUP(A8,[1]ImportBO!AO:AT,3,FALSE),0)</f>
        <v>13902</v>
      </c>
      <c r="AA8" s="40">
        <f>IFERROR(VLOOKUP(A8,[1]ImportBO!AO:AT,4,FALSE),0)</f>
        <v>17068</v>
      </c>
      <c r="AB8" s="41">
        <f>IFERROR(VLOOKUP(A8,[1]ImportBO!AO:AT,5,FALSE),0)</f>
        <v>12192</v>
      </c>
      <c r="AC8" s="1" t="str">
        <f>IF(ISNUMBER(SEARCH(critere,M8:Y8)),ROW(A$1),"")</f>
        <v/>
      </c>
    </row>
    <row r="9" spans="1:29" x14ac:dyDescent="0.35">
      <c r="A9" s="37" t="s">
        <v>72</v>
      </c>
      <c r="B9" s="32" t="str">
        <f>VLOOKUP(A9,[1]Infos!N:P,2,FALSE)</f>
        <v>STB6P002</v>
      </c>
      <c r="C9" s="2"/>
      <c r="D9" s="2" t="s">
        <v>64</v>
      </c>
      <c r="E9" s="3" t="str">
        <f>+VLOOKUP(D9,[1]Infos!A:C,2,FALSE)</f>
        <v>B618 NOUVELLE C3 EUROPE</v>
      </c>
      <c r="F9" s="4">
        <f>VLOOKUP(D9,[1]Infos!K:L,2,FALSE)</f>
        <v>76</v>
      </c>
      <c r="G9" s="5" t="s">
        <v>65</v>
      </c>
      <c r="H9" s="3" t="s">
        <v>73</v>
      </c>
      <c r="I9" s="3" t="s">
        <v>74</v>
      </c>
      <c r="J9" s="3" t="s">
        <v>75</v>
      </c>
      <c r="K9" s="3" t="s">
        <v>76</v>
      </c>
      <c r="L9" s="15" t="s">
        <v>77</v>
      </c>
      <c r="M9" s="14" t="s">
        <v>62</v>
      </c>
      <c r="N9" s="14" t="s">
        <v>78</v>
      </c>
      <c r="O9" s="14" t="s">
        <v>62</v>
      </c>
      <c r="P9" s="14" t="s">
        <v>79</v>
      </c>
      <c r="Q9" s="14" t="s">
        <v>62</v>
      </c>
      <c r="R9" s="14" t="s">
        <v>80</v>
      </c>
      <c r="S9" s="10" t="s">
        <v>71</v>
      </c>
      <c r="T9" s="10"/>
      <c r="U9" s="12"/>
      <c r="V9" s="30"/>
      <c r="W9" s="33"/>
      <c r="Y9" s="39">
        <f>IFERROR(VLOOKUP(A9,[1]ImportBO!AO:AT,2,FALSE),0)</f>
        <v>1780</v>
      </c>
      <c r="Z9" s="40">
        <f>IFERROR(VLOOKUP(A9,[1]ImportBO!AO:AT,3,FALSE),0)</f>
        <v>1433</v>
      </c>
      <c r="AA9" s="40">
        <f>IFERROR(VLOOKUP(A9,[1]ImportBO!AO:AT,4,FALSE),0)</f>
        <v>3232</v>
      </c>
      <c r="AB9" s="41">
        <f>IFERROR(VLOOKUP(A9,[1]ImportBO!AO:AT,5,FALSE),0)</f>
        <v>2307</v>
      </c>
      <c r="AC9" s="1" t="str">
        <f>IF(ISNUMBER(SEARCH(critere,M9:Y9)),ROW(A$1),"")</f>
        <v/>
      </c>
    </row>
    <row r="10" spans="1:29" x14ac:dyDescent="0.35">
      <c r="A10" s="37" t="s">
        <v>81</v>
      </c>
      <c r="B10" s="32" t="str">
        <f>VLOOKUP(A10,[1]Infos!N:P,2,FALSE)</f>
        <v>STB6P003</v>
      </c>
      <c r="C10" s="2"/>
      <c r="D10" s="2" t="s">
        <v>64</v>
      </c>
      <c r="E10" s="3" t="str">
        <f>+VLOOKUP(D10,[1]Infos!A:C,2,FALSE)</f>
        <v>B618 NOUVELLE C3 EUROPE</v>
      </c>
      <c r="F10" s="4">
        <f>VLOOKUP(D10,[1]Infos!K:L,2,FALSE)</f>
        <v>76</v>
      </c>
      <c r="G10" s="5" t="s">
        <v>65</v>
      </c>
      <c r="H10" s="3" t="s">
        <v>82</v>
      </c>
      <c r="I10" s="3" t="s">
        <v>56</v>
      </c>
      <c r="J10" s="3" t="s">
        <v>83</v>
      </c>
      <c r="K10" s="3" t="s">
        <v>84</v>
      </c>
      <c r="L10" s="13" t="s">
        <v>85</v>
      </c>
      <c r="M10" s="10" t="s">
        <v>62</v>
      </c>
      <c r="N10" s="10" t="s">
        <v>86</v>
      </c>
      <c r="O10" s="10" t="s">
        <v>62</v>
      </c>
      <c r="P10" s="14" t="s">
        <v>87</v>
      </c>
      <c r="Q10" s="10" t="s">
        <v>71</v>
      </c>
      <c r="R10" s="14" t="s">
        <v>88</v>
      </c>
      <c r="S10" s="10" t="s">
        <v>62</v>
      </c>
      <c r="T10" s="10"/>
      <c r="U10" s="12"/>
      <c r="V10" s="30"/>
      <c r="W10" s="33"/>
      <c r="Y10" s="39">
        <f>IFERROR(VLOOKUP(A10,[1]ImportBO!AO:AT,2,FALSE),0)</f>
        <v>3354</v>
      </c>
      <c r="Z10" s="40">
        <f>IFERROR(VLOOKUP(A10,[1]ImportBO!AO:AT,3,FALSE),0)</f>
        <v>4574</v>
      </c>
      <c r="AA10" s="40">
        <f>IFERROR(VLOOKUP(A10,[1]ImportBO!AO:AT,4,FALSE),0)</f>
        <v>6134</v>
      </c>
      <c r="AB10" s="41">
        <f>IFERROR(VLOOKUP(A10,[1]ImportBO!AO:AT,5,FALSE),0)</f>
        <v>4207</v>
      </c>
      <c r="AC10" s="1" t="str">
        <f>IF(ISNUMBER(SEARCH(critere,M10:Y10)),ROW(A$1),"")</f>
        <v/>
      </c>
    </row>
    <row r="11" spans="1:29" x14ac:dyDescent="0.35">
      <c r="A11" s="37" t="s">
        <v>89</v>
      </c>
      <c r="B11" s="32" t="str">
        <f>VLOOKUP(A11,[1]Infos!N:P,2,FALSE)</f>
        <v>STB6P004</v>
      </c>
      <c r="C11" s="2"/>
      <c r="D11" s="2" t="s">
        <v>64</v>
      </c>
      <c r="E11" s="3" t="str">
        <f>+VLOOKUP(D11,[1]Infos!A:C,2,FALSE)</f>
        <v>B618 NOUVELLE C3 EUROPE</v>
      </c>
      <c r="F11" s="4">
        <f>VLOOKUP(D11,[1]Infos!K:L,2,FALSE)</f>
        <v>76</v>
      </c>
      <c r="G11" s="5" t="s">
        <v>65</v>
      </c>
      <c r="H11" s="3" t="s">
        <v>90</v>
      </c>
      <c r="I11" s="3" t="s">
        <v>91</v>
      </c>
      <c r="J11" s="3" t="s">
        <v>92</v>
      </c>
      <c r="K11" s="3" t="s">
        <v>93</v>
      </c>
      <c r="L11" s="15" t="s">
        <v>94</v>
      </c>
      <c r="M11" s="10" t="s">
        <v>95</v>
      </c>
      <c r="N11" s="14" t="s">
        <v>96</v>
      </c>
      <c r="O11" s="10" t="s">
        <v>97</v>
      </c>
      <c r="P11" s="14" t="s">
        <v>87</v>
      </c>
      <c r="Q11" s="10" t="s">
        <v>71</v>
      </c>
      <c r="R11" s="10" t="s">
        <v>98</v>
      </c>
      <c r="S11" s="10" t="s">
        <v>99</v>
      </c>
      <c r="T11" s="10"/>
      <c r="U11" s="12"/>
      <c r="V11" s="30"/>
      <c r="W11" s="33"/>
      <c r="Y11" s="39">
        <f>IFERROR(VLOOKUP(A11,[1]ImportBO!AO:AT,2,FALSE),0)</f>
        <v>689</v>
      </c>
      <c r="Z11" s="40">
        <f>IFERROR(VLOOKUP(A11,[1]ImportBO!AO:AT,3,FALSE),0)</f>
        <v>761</v>
      </c>
      <c r="AA11" s="40">
        <f>IFERROR(VLOOKUP(A11,[1]ImportBO!AO:AT,4,FALSE),0)</f>
        <v>967</v>
      </c>
      <c r="AB11" s="41">
        <f>IFERROR(VLOOKUP(A11,[1]ImportBO!AO:AT,5,FALSE),0)</f>
        <v>665</v>
      </c>
      <c r="AC11" s="1" t="str">
        <f>IF(ISNUMBER(SEARCH(critere,M11:Y11)),ROW(A$1),"")</f>
        <v/>
      </c>
    </row>
    <row r="12" spans="1:29" x14ac:dyDescent="0.35">
      <c r="A12" s="37" t="s">
        <v>100</v>
      </c>
      <c r="B12" s="32" t="str">
        <f>VLOOKUP(A12,[1]Infos!N:P,2,FALSE)</f>
        <v>STB7P144</v>
      </c>
      <c r="C12" s="2"/>
      <c r="D12" s="2" t="s">
        <v>101</v>
      </c>
      <c r="E12" s="3" t="str">
        <f>+VLOOKUP(D12,[1]Infos!A:C,2,FALSE)</f>
        <v>B7  C4 DS4</v>
      </c>
      <c r="F12" s="4">
        <f>VLOOKUP(D12,[1]Infos!K:L,2,FALSE)</f>
        <v>88</v>
      </c>
      <c r="G12" s="5" t="s">
        <v>102</v>
      </c>
      <c r="H12" s="3" t="s">
        <v>103</v>
      </c>
      <c r="I12" s="3" t="s">
        <v>104</v>
      </c>
      <c r="J12" s="3" t="s">
        <v>105</v>
      </c>
      <c r="K12" s="3" t="s">
        <v>106</v>
      </c>
      <c r="L12" s="13" t="s">
        <v>107</v>
      </c>
      <c r="M12" s="10" t="s">
        <v>71</v>
      </c>
      <c r="N12" s="10" t="s">
        <v>96</v>
      </c>
      <c r="O12" s="10" t="s">
        <v>97</v>
      </c>
      <c r="P12" s="10" t="s">
        <v>108</v>
      </c>
      <c r="Q12" s="10"/>
      <c r="R12" s="10" t="s">
        <v>109</v>
      </c>
      <c r="S12" s="10" t="s">
        <v>99</v>
      </c>
      <c r="T12" s="10" t="s">
        <v>60</v>
      </c>
      <c r="U12" s="12" t="s">
        <v>99</v>
      </c>
      <c r="V12" s="42"/>
      <c r="W12" s="33" t="s">
        <v>110</v>
      </c>
      <c r="Y12" s="39">
        <f>IFERROR(VLOOKUP(A12,[1]ImportBO!AO:AT,2,FALSE),0)</f>
        <v>0</v>
      </c>
      <c r="Z12" s="40">
        <f>IFERROR(VLOOKUP(A12,[1]ImportBO!AO:AT,3,FALSE),0)</f>
        <v>0</v>
      </c>
      <c r="AA12" s="40">
        <f>IFERROR(VLOOKUP(A12,[1]ImportBO!AO:AT,4,FALSE),0)</f>
        <v>0</v>
      </c>
      <c r="AB12" s="41">
        <f>IFERROR(VLOOKUP(A12,[1]ImportBO!AO:AT,5,FALSE),0)</f>
        <v>0</v>
      </c>
      <c r="AC12" s="1" t="str">
        <f>IF(ISNUMBER(SEARCH(critere,M12:Y12)),ROW(A$1),"")</f>
        <v/>
      </c>
    </row>
    <row r="13" spans="1:29" x14ac:dyDescent="0.35">
      <c r="A13" s="37" t="s">
        <v>111</v>
      </c>
      <c r="B13" s="32" t="str">
        <f>VLOOKUP(A13,[1]Infos!N:P,2,FALSE)</f>
        <v>STB7P135</v>
      </c>
      <c r="C13" s="2"/>
      <c r="D13" s="2" t="s">
        <v>101</v>
      </c>
      <c r="E13" s="3" t="str">
        <f>+VLOOKUP(D13,[1]Infos!A:C,2,FALSE)</f>
        <v>B7  C4 DS4</v>
      </c>
      <c r="F13" s="4">
        <f>VLOOKUP(D13,[1]Infos!K:L,2,FALSE)</f>
        <v>88</v>
      </c>
      <c r="G13" s="5" t="s">
        <v>102</v>
      </c>
      <c r="H13" s="3" t="s">
        <v>112</v>
      </c>
      <c r="I13" s="3" t="s">
        <v>56</v>
      </c>
      <c r="J13" s="3" t="s">
        <v>113</v>
      </c>
      <c r="K13" s="3" t="s">
        <v>114</v>
      </c>
      <c r="L13" s="9" t="s">
        <v>115</v>
      </c>
      <c r="M13" s="10" t="s">
        <v>62</v>
      </c>
      <c r="N13" s="10" t="s">
        <v>116</v>
      </c>
      <c r="O13" s="10" t="s">
        <v>62</v>
      </c>
      <c r="P13" s="10" t="s">
        <v>117</v>
      </c>
      <c r="Q13" s="10" t="s">
        <v>62</v>
      </c>
      <c r="R13" s="10" t="s">
        <v>117</v>
      </c>
      <c r="S13" s="10" t="s">
        <v>62</v>
      </c>
      <c r="T13" s="10"/>
      <c r="U13" s="12"/>
      <c r="V13" s="42"/>
      <c r="W13" s="33"/>
      <c r="Y13" s="39">
        <f>IFERROR(VLOOKUP(A13,[1]ImportBO!AO:AT,2,FALSE),0)</f>
        <v>1932</v>
      </c>
      <c r="Z13" s="40">
        <f>IFERROR(VLOOKUP(A13,[1]ImportBO!AO:AT,3,FALSE),0)</f>
        <v>2317</v>
      </c>
      <c r="AA13" s="40">
        <f>IFERROR(VLOOKUP(A13,[1]ImportBO!AO:AT,4,FALSE),0)</f>
        <v>1944</v>
      </c>
      <c r="AB13" s="41">
        <f>IFERROR(VLOOKUP(A13,[1]ImportBO!AO:AT,5,FALSE),0)</f>
        <v>1666</v>
      </c>
      <c r="AC13" s="1" t="str">
        <f>IF(ISNUMBER(SEARCH(critere,M13:Y13)),ROW(A$1),"")</f>
        <v/>
      </c>
    </row>
    <row r="14" spans="1:29" x14ac:dyDescent="0.35">
      <c r="A14" s="37" t="s">
        <v>118</v>
      </c>
      <c r="B14" s="32" t="str">
        <f>VLOOKUP(A14,[1]Infos!N:P,2,FALSE)</f>
        <v>STB7P185</v>
      </c>
      <c r="C14" s="2"/>
      <c r="D14" s="2" t="s">
        <v>101</v>
      </c>
      <c r="E14" s="3" t="str">
        <f>+VLOOKUP(D14,[1]Infos!A:C,2,FALSE)</f>
        <v>B7  C4 DS4</v>
      </c>
      <c r="F14" s="4">
        <f>VLOOKUP(D14,[1]Infos!K:L,2,FALSE)</f>
        <v>88</v>
      </c>
      <c r="G14" s="5" t="s">
        <v>102</v>
      </c>
      <c r="H14" s="3" t="s">
        <v>119</v>
      </c>
      <c r="I14" s="3" t="s">
        <v>120</v>
      </c>
      <c r="J14" s="3" t="s">
        <v>121</v>
      </c>
      <c r="K14" s="3" t="s">
        <v>122</v>
      </c>
      <c r="L14" s="13" t="s">
        <v>123</v>
      </c>
      <c r="M14" s="16" t="s">
        <v>97</v>
      </c>
      <c r="N14" s="10" t="s">
        <v>124</v>
      </c>
      <c r="O14" s="10"/>
      <c r="P14" s="10" t="s">
        <v>125</v>
      </c>
      <c r="Q14" s="10"/>
      <c r="R14" s="16"/>
      <c r="S14" s="10"/>
      <c r="T14" s="10"/>
      <c r="U14" s="12"/>
      <c r="V14" s="42"/>
      <c r="W14" s="33"/>
      <c r="Y14" s="39">
        <f>IFERROR(VLOOKUP(A14,[1]ImportBO!AO:AT,2,FALSE),0)</f>
        <v>46</v>
      </c>
      <c r="Z14" s="40">
        <f>IFERROR(VLOOKUP(A14,[1]ImportBO!AO:AT,3,FALSE),0)</f>
        <v>46</v>
      </c>
      <c r="AA14" s="40">
        <f>IFERROR(VLOOKUP(A14,[1]ImportBO!AO:AT,4,FALSE),0)</f>
        <v>48</v>
      </c>
      <c r="AB14" s="41">
        <f>IFERROR(VLOOKUP(A14,[1]ImportBO!AO:AT,5,FALSE),0)</f>
        <v>43</v>
      </c>
      <c r="AC14" s="1" t="str">
        <f>IF(ISNUMBER(SEARCH(critere,M14:Y14)),ROW(A$1),"")</f>
        <v/>
      </c>
    </row>
    <row r="15" spans="1:29" x14ac:dyDescent="0.35">
      <c r="A15" s="37" t="s">
        <v>126</v>
      </c>
      <c r="B15" s="32" t="str">
        <f>VLOOKUP(A15,[1]Infos!N:P,2,FALSE)</f>
        <v>STB7P186</v>
      </c>
      <c r="C15" s="2"/>
      <c r="D15" s="2" t="s">
        <v>101</v>
      </c>
      <c r="E15" s="3" t="str">
        <f>+VLOOKUP(D15,[1]Infos!A:C,2,FALSE)</f>
        <v>B7  C4 DS4</v>
      </c>
      <c r="F15" s="4">
        <f>VLOOKUP(D15,[1]Infos!K:L,2,FALSE)</f>
        <v>88</v>
      </c>
      <c r="G15" s="5" t="s">
        <v>102</v>
      </c>
      <c r="H15" s="3" t="s">
        <v>119</v>
      </c>
      <c r="I15" s="3" t="s">
        <v>56</v>
      </c>
      <c r="J15" s="3" t="s">
        <v>127</v>
      </c>
      <c r="K15" s="3" t="s">
        <v>122</v>
      </c>
      <c r="L15" s="13" t="s">
        <v>123</v>
      </c>
      <c r="M15" s="16" t="s">
        <v>97</v>
      </c>
      <c r="N15" s="10" t="s">
        <v>124</v>
      </c>
      <c r="O15" s="10"/>
      <c r="P15" s="10" t="s">
        <v>128</v>
      </c>
      <c r="Q15" s="10"/>
      <c r="R15" s="10"/>
      <c r="S15" s="10"/>
      <c r="T15" s="10"/>
      <c r="U15" s="12"/>
      <c r="V15" s="42"/>
      <c r="W15" s="33"/>
      <c r="Y15" s="39">
        <f>IFERROR(VLOOKUP(A15,[1]ImportBO!AO:AT,2,FALSE),0)</f>
        <v>728</v>
      </c>
      <c r="Z15" s="40">
        <f>IFERROR(VLOOKUP(A15,[1]ImportBO!AO:AT,3,FALSE),0)</f>
        <v>693</v>
      </c>
      <c r="AA15" s="40">
        <f>IFERROR(VLOOKUP(A15,[1]ImportBO!AO:AT,4,FALSE),0)</f>
        <v>763</v>
      </c>
      <c r="AB15" s="41">
        <f>IFERROR(VLOOKUP(A15,[1]ImportBO!AO:AT,5,FALSE),0)</f>
        <v>523</v>
      </c>
      <c r="AC15" s="1" t="str">
        <f>IF(ISNUMBER(SEARCH(critere,M15:Y15)),ROW(A$1),"")</f>
        <v/>
      </c>
    </row>
    <row r="16" spans="1:29" x14ac:dyDescent="0.35">
      <c r="A16" s="37" t="s">
        <v>129</v>
      </c>
      <c r="B16" s="32" t="str">
        <f>VLOOKUP(A16,[1]Infos!N:P,2,FALSE)</f>
        <v>STB7P146</v>
      </c>
      <c r="C16" s="2"/>
      <c r="D16" s="2" t="s">
        <v>101</v>
      </c>
      <c r="E16" s="3" t="str">
        <f>+VLOOKUP(D16,[1]Infos!A:C,2,FALSE)</f>
        <v>B7  C4 DS4</v>
      </c>
      <c r="F16" s="4">
        <f>VLOOKUP(D16,[1]Infos!K:L,2,FALSE)</f>
        <v>88</v>
      </c>
      <c r="G16" s="5" t="s">
        <v>102</v>
      </c>
      <c r="H16" s="3" t="s">
        <v>130</v>
      </c>
      <c r="I16" s="3" t="s">
        <v>56</v>
      </c>
      <c r="J16" s="3" t="s">
        <v>131</v>
      </c>
      <c r="K16" s="3" t="s">
        <v>132</v>
      </c>
      <c r="L16" s="13" t="s">
        <v>124</v>
      </c>
      <c r="M16" s="10" t="s">
        <v>133</v>
      </c>
      <c r="N16" s="10" t="s">
        <v>134</v>
      </c>
      <c r="O16" s="10" t="s">
        <v>133</v>
      </c>
      <c r="P16" s="10" t="s">
        <v>60</v>
      </c>
      <c r="Q16" s="10" t="s">
        <v>99</v>
      </c>
      <c r="R16" s="10" t="s">
        <v>117</v>
      </c>
      <c r="S16" s="10" t="s">
        <v>62</v>
      </c>
      <c r="T16" s="10"/>
      <c r="U16" s="12"/>
      <c r="V16" s="42"/>
      <c r="W16" s="33" t="s">
        <v>135</v>
      </c>
      <c r="Y16" s="39">
        <f>IFERROR(VLOOKUP(A16,[1]ImportBO!AO:AT,2,FALSE),0)</f>
        <v>146</v>
      </c>
      <c r="Z16" s="40">
        <f>IFERROR(VLOOKUP(A16,[1]ImportBO!AO:AT,3,FALSE),0)</f>
        <v>181</v>
      </c>
      <c r="AA16" s="40">
        <f>IFERROR(VLOOKUP(A16,[1]ImportBO!AO:AT,4,FALSE),0)</f>
        <v>248</v>
      </c>
      <c r="AB16" s="41">
        <f>IFERROR(VLOOKUP(A16,[1]ImportBO!AO:AT,5,FALSE),0)</f>
        <v>205</v>
      </c>
      <c r="AC16" s="1" t="str">
        <f>IF(ISNUMBER(SEARCH(critere,M16:Y16)),ROW(A$1),"")</f>
        <v/>
      </c>
    </row>
    <row r="17" spans="1:29" x14ac:dyDescent="0.35">
      <c r="A17" s="37" t="s">
        <v>136</v>
      </c>
      <c r="B17" s="32" t="str">
        <f>VLOOKUP(A17,[1]Infos!N:P,2,FALSE)</f>
        <v>STB7P188</v>
      </c>
      <c r="C17" s="2"/>
      <c r="D17" s="2" t="s">
        <v>101</v>
      </c>
      <c r="E17" s="3" t="str">
        <f>+VLOOKUP(D17,[1]Infos!A:C,2,FALSE)</f>
        <v>B7  C4 DS4</v>
      </c>
      <c r="F17" s="4">
        <f>VLOOKUP(D17,[1]Infos!K:L,2,FALSE)</f>
        <v>88</v>
      </c>
      <c r="G17" s="5" t="s">
        <v>102</v>
      </c>
      <c r="H17" s="3" t="s">
        <v>137</v>
      </c>
      <c r="I17" s="3" t="s">
        <v>138</v>
      </c>
      <c r="J17" s="3" t="s">
        <v>139</v>
      </c>
      <c r="K17" s="3" t="s">
        <v>140</v>
      </c>
      <c r="L17" s="13" t="s">
        <v>141</v>
      </c>
      <c r="M17" s="10" t="s">
        <v>142</v>
      </c>
      <c r="N17" s="10" t="s">
        <v>141</v>
      </c>
      <c r="O17" s="10" t="s">
        <v>142</v>
      </c>
      <c r="P17" s="10"/>
      <c r="Q17" s="10"/>
      <c r="R17" s="10"/>
      <c r="S17" s="10"/>
      <c r="T17" s="10"/>
      <c r="U17" s="12"/>
      <c r="V17" s="42"/>
      <c r="W17" s="33"/>
      <c r="Y17" s="39">
        <f>IFERROR(VLOOKUP(A17,[1]ImportBO!AO:AT,2,FALSE),0)</f>
        <v>29</v>
      </c>
      <c r="Z17" s="40">
        <f>IFERROR(VLOOKUP(A17,[1]ImportBO!AO:AT,3,FALSE),0)</f>
        <v>37</v>
      </c>
      <c r="AA17" s="40">
        <f>IFERROR(VLOOKUP(A17,[1]ImportBO!AO:AT,4,FALSE),0)</f>
        <v>24</v>
      </c>
      <c r="AB17" s="41">
        <f>IFERROR(VLOOKUP(A17,[1]ImportBO!AO:AT,5,FALSE),0)</f>
        <v>12</v>
      </c>
      <c r="AC17" s="1" t="str">
        <f>IF(ISNUMBER(SEARCH(critere,M17:Y17)),ROW(A$1),"")</f>
        <v/>
      </c>
    </row>
    <row r="18" spans="1:29" x14ac:dyDescent="0.35">
      <c r="A18" s="37" t="s">
        <v>143</v>
      </c>
      <c r="B18" s="32" t="str">
        <f>VLOOKUP(A18,[1]Infos!N:P,2,FALSE)</f>
        <v>STB7P125</v>
      </c>
      <c r="C18" s="2"/>
      <c r="D18" s="2" t="s">
        <v>101</v>
      </c>
      <c r="E18" s="3" t="str">
        <f>+VLOOKUP(D18,[1]Infos!A:C,2,FALSE)</f>
        <v>B7  C4 DS4</v>
      </c>
      <c r="F18" s="4">
        <f>VLOOKUP(D18,[1]Infos!K:L,2,FALSE)</f>
        <v>88</v>
      </c>
      <c r="G18" s="5" t="s">
        <v>102</v>
      </c>
      <c r="H18" s="3" t="s">
        <v>137</v>
      </c>
      <c r="I18" s="3" t="s">
        <v>120</v>
      </c>
      <c r="J18" s="3" t="s">
        <v>144</v>
      </c>
      <c r="K18" s="3" t="s">
        <v>140</v>
      </c>
      <c r="L18" s="13" t="s">
        <v>145</v>
      </c>
      <c r="M18" s="10" t="s">
        <v>142</v>
      </c>
      <c r="N18" s="10" t="s">
        <v>145</v>
      </c>
      <c r="O18" s="10" t="s">
        <v>142</v>
      </c>
      <c r="P18" s="10"/>
      <c r="Q18" s="10"/>
      <c r="R18" s="10"/>
      <c r="S18" s="10"/>
      <c r="T18" s="10"/>
      <c r="U18" s="12"/>
      <c r="V18" s="42"/>
      <c r="W18" s="33"/>
      <c r="Y18" s="39">
        <f>IFERROR(VLOOKUP(A18,[1]ImportBO!AO:AT,2,FALSE),0)</f>
        <v>14</v>
      </c>
      <c r="Z18" s="40">
        <f>IFERROR(VLOOKUP(A18,[1]ImportBO!AO:AT,3,FALSE),0)</f>
        <v>24</v>
      </c>
      <c r="AA18" s="40">
        <f>IFERROR(VLOOKUP(A18,[1]ImportBO!AO:AT,4,FALSE),0)</f>
        <v>19</v>
      </c>
      <c r="AB18" s="41">
        <f>IFERROR(VLOOKUP(A18,[1]ImportBO!AO:AT,5,FALSE),0)</f>
        <v>21</v>
      </c>
      <c r="AC18" s="1" t="str">
        <f>IF(ISNUMBER(SEARCH(critere,M18:Y18)),ROW(A$1),"")</f>
        <v/>
      </c>
    </row>
    <row r="19" spans="1:29" x14ac:dyDescent="0.35">
      <c r="A19" s="37" t="s">
        <v>146</v>
      </c>
      <c r="B19" s="32" t="str">
        <f>VLOOKUP(A19,[1]Infos!N:P,2,FALSE)</f>
        <v>STB7P188</v>
      </c>
      <c r="C19" s="2"/>
      <c r="D19" s="2" t="s">
        <v>101</v>
      </c>
      <c r="E19" s="3" t="str">
        <f>+VLOOKUP(D19,[1]Infos!A:C,2,FALSE)</f>
        <v>B7  C4 DS4</v>
      </c>
      <c r="F19" s="4">
        <f>VLOOKUP(D19,[1]Infos!K:L,2,FALSE)</f>
        <v>88</v>
      </c>
      <c r="G19" s="5" t="s">
        <v>102</v>
      </c>
      <c r="H19" s="3" t="s">
        <v>137</v>
      </c>
      <c r="I19" s="3" t="s">
        <v>147</v>
      </c>
      <c r="J19" s="3" t="s">
        <v>148</v>
      </c>
      <c r="K19" s="3" t="s">
        <v>149</v>
      </c>
      <c r="L19" s="13"/>
      <c r="M19" s="10" t="s">
        <v>142</v>
      </c>
      <c r="N19" s="10"/>
      <c r="O19" s="10"/>
      <c r="P19" s="10"/>
      <c r="Q19" s="10"/>
      <c r="R19" s="10"/>
      <c r="S19" s="10"/>
      <c r="T19" s="10"/>
      <c r="U19" s="12"/>
      <c r="V19" s="30"/>
      <c r="W19" s="33"/>
      <c r="Y19" s="39">
        <f>IFERROR(VLOOKUP(A19,[1]ImportBO!AO:AT,2,FALSE),0)</f>
        <v>0</v>
      </c>
      <c r="Z19" s="40">
        <f>IFERROR(VLOOKUP(A19,[1]ImportBO!AO:AT,3,FALSE),0)</f>
        <v>0</v>
      </c>
      <c r="AA19" s="40">
        <f>IFERROR(VLOOKUP(A19,[1]ImportBO!AO:AT,4,FALSE),0)</f>
        <v>0</v>
      </c>
      <c r="AB19" s="41">
        <f>IFERROR(VLOOKUP(A19,[1]ImportBO!AO:AT,5,FALSE),0)</f>
        <v>0</v>
      </c>
      <c r="AC19" s="1" t="str">
        <f>IF(ISNUMBER(SEARCH(critere,M19:Y19)),ROW(A$1),"")</f>
        <v/>
      </c>
    </row>
    <row r="20" spans="1:29" x14ac:dyDescent="0.35">
      <c r="A20" s="37" t="s">
        <v>150</v>
      </c>
      <c r="B20" s="32" t="str">
        <f>VLOOKUP(A20,[1]Infos!N:P,2,FALSE)</f>
        <v>STB7P189</v>
      </c>
      <c r="C20" s="2"/>
      <c r="D20" s="2" t="s">
        <v>101</v>
      </c>
      <c r="E20" s="3" t="str">
        <f>+VLOOKUP(D20,[1]Infos!A:C,2,FALSE)</f>
        <v>B7  C4 DS4</v>
      </c>
      <c r="F20" s="4">
        <f>VLOOKUP(D20,[1]Infos!K:L,2,FALSE)</f>
        <v>88</v>
      </c>
      <c r="G20" s="5" t="s">
        <v>102</v>
      </c>
      <c r="H20" s="3" t="s">
        <v>137</v>
      </c>
      <c r="I20" s="3" t="s">
        <v>56</v>
      </c>
      <c r="J20" s="3" t="s">
        <v>151</v>
      </c>
      <c r="K20" s="3" t="s">
        <v>149</v>
      </c>
      <c r="L20" s="13"/>
      <c r="M20" s="10" t="s">
        <v>142</v>
      </c>
      <c r="N20" s="10"/>
      <c r="O20" s="10"/>
      <c r="P20" s="10"/>
      <c r="Q20" s="10"/>
      <c r="R20" s="10"/>
      <c r="S20" s="10"/>
      <c r="T20" s="10"/>
      <c r="U20" s="12"/>
      <c r="V20" s="30"/>
      <c r="W20" s="33"/>
      <c r="Y20" s="39">
        <f>IFERROR(VLOOKUP(A20,[1]ImportBO!AO:AT,2,FALSE),0)</f>
        <v>3</v>
      </c>
      <c r="Z20" s="40">
        <f>IFERROR(VLOOKUP(A20,[1]ImportBO!AO:AT,3,FALSE),0)</f>
        <v>5</v>
      </c>
      <c r="AA20" s="40">
        <f>IFERROR(VLOOKUP(A20,[1]ImportBO!AO:AT,4,FALSE),0)</f>
        <v>0</v>
      </c>
      <c r="AB20" s="41">
        <f>IFERROR(VLOOKUP(A20,[1]ImportBO!AO:AT,5,FALSE),0)</f>
        <v>0</v>
      </c>
      <c r="AC20" s="1" t="str">
        <f>IF(ISNUMBER(SEARCH(critere,M20:Y20)),ROW(A$1),"")</f>
        <v/>
      </c>
    </row>
    <row r="21" spans="1:29" x14ac:dyDescent="0.35">
      <c r="A21" s="37" t="s">
        <v>152</v>
      </c>
      <c r="B21" s="32" t="str">
        <f>VLOOKUP(A21,[1]Infos!N:P,2,FALSE)</f>
        <v>STB7P136</v>
      </c>
      <c r="C21" s="2"/>
      <c r="D21" s="2" t="s">
        <v>101</v>
      </c>
      <c r="E21" s="3" t="str">
        <f>+VLOOKUP(D21,[1]Infos!A:C,2,FALSE)</f>
        <v>B7  C4 DS4</v>
      </c>
      <c r="F21" s="4">
        <f>VLOOKUP(D21,[1]Infos!K:L,2,FALSE)</f>
        <v>88</v>
      </c>
      <c r="G21" s="5" t="s">
        <v>102</v>
      </c>
      <c r="H21" s="3" t="s">
        <v>153</v>
      </c>
      <c r="I21" s="3" t="s">
        <v>56</v>
      </c>
      <c r="J21" s="3" t="s">
        <v>154</v>
      </c>
      <c r="K21" s="3" t="s">
        <v>155</v>
      </c>
      <c r="L21" s="13" t="s">
        <v>156</v>
      </c>
      <c r="M21" s="10" t="s">
        <v>71</v>
      </c>
      <c r="N21" s="10" t="s">
        <v>117</v>
      </c>
      <c r="O21" s="10" t="s">
        <v>62</v>
      </c>
      <c r="P21" s="10"/>
      <c r="Q21" s="10"/>
      <c r="R21" s="10"/>
      <c r="S21" s="10"/>
      <c r="T21" s="10"/>
      <c r="U21" s="12"/>
      <c r="V21" s="42"/>
      <c r="W21" s="33"/>
      <c r="Y21" s="39">
        <f>IFERROR(VLOOKUP(A21,[1]ImportBO!AO:AT,2,FALSE),0)</f>
        <v>195</v>
      </c>
      <c r="Z21" s="40">
        <f>IFERROR(VLOOKUP(A21,[1]ImportBO!AO:AT,3,FALSE),0)</f>
        <v>222</v>
      </c>
      <c r="AA21" s="40">
        <f>IFERROR(VLOOKUP(A21,[1]ImportBO!AO:AT,4,FALSE),0)</f>
        <v>219</v>
      </c>
      <c r="AB21" s="41">
        <f>IFERROR(VLOOKUP(A21,[1]ImportBO!AO:AT,5,FALSE),0)</f>
        <v>150</v>
      </c>
      <c r="AC21" s="1" t="str">
        <f>IF(ISNUMBER(SEARCH(critere,M21:Y21)),ROW(A$1),"")</f>
        <v/>
      </c>
    </row>
    <row r="22" spans="1:29" x14ac:dyDescent="0.35">
      <c r="A22" s="37" t="s">
        <v>157</v>
      </c>
      <c r="B22" s="32" t="str">
        <f>VLOOKUP(A22,[1]Infos!N:P,2,FALSE)</f>
        <v>STB7P150</v>
      </c>
      <c r="C22" s="2"/>
      <c r="D22" s="2" t="s">
        <v>101</v>
      </c>
      <c r="E22" s="3" t="str">
        <f>+VLOOKUP(D22,[1]Infos!A:C,2,FALSE)</f>
        <v>B7  C4 DS4</v>
      </c>
      <c r="F22" s="4">
        <f>VLOOKUP(D22,[1]Infos!K:L,2,FALSE)</f>
        <v>88</v>
      </c>
      <c r="G22" s="5" t="s">
        <v>102</v>
      </c>
      <c r="H22" s="3" t="s">
        <v>158</v>
      </c>
      <c r="I22" s="3" t="s">
        <v>56</v>
      </c>
      <c r="J22" s="3" t="s">
        <v>159</v>
      </c>
      <c r="K22" s="3" t="s">
        <v>160</v>
      </c>
      <c r="L22" s="13" t="s">
        <v>161</v>
      </c>
      <c r="M22" s="10" t="s">
        <v>71</v>
      </c>
      <c r="N22" s="10" t="s">
        <v>117</v>
      </c>
      <c r="O22" s="10" t="s">
        <v>62</v>
      </c>
      <c r="P22" s="10"/>
      <c r="Q22" s="10"/>
      <c r="R22" s="10"/>
      <c r="S22" s="10"/>
      <c r="T22" s="10"/>
      <c r="U22" s="12"/>
      <c r="V22" s="42"/>
      <c r="W22" s="33"/>
      <c r="Y22" s="39">
        <f>IFERROR(VLOOKUP(A22,[1]ImportBO!AO:AT,2,FALSE),0)</f>
        <v>227</v>
      </c>
      <c r="Z22" s="40">
        <f>IFERROR(VLOOKUP(A22,[1]ImportBO!AO:AT,3,FALSE),0)</f>
        <v>245</v>
      </c>
      <c r="AA22" s="40">
        <f>IFERROR(VLOOKUP(A22,[1]ImportBO!AO:AT,4,FALSE),0)</f>
        <v>344</v>
      </c>
      <c r="AB22" s="41">
        <f>IFERROR(VLOOKUP(A22,[1]ImportBO!AO:AT,5,FALSE),0)</f>
        <v>295</v>
      </c>
      <c r="AC22" s="1" t="str">
        <f>IF(ISNUMBER(SEARCH(critere,M22:Y22)),ROW(A$1),"")</f>
        <v/>
      </c>
    </row>
    <row r="23" spans="1:29" x14ac:dyDescent="0.35">
      <c r="A23" s="37" t="s">
        <v>162</v>
      </c>
      <c r="B23" s="32" t="str">
        <f>VLOOKUP(A23,[1]Infos!N:P,2,FALSE)</f>
        <v>STB7P153</v>
      </c>
      <c r="C23" s="2"/>
      <c r="D23" s="2" t="s">
        <v>101</v>
      </c>
      <c r="E23" s="3" t="str">
        <f>+VLOOKUP(D23,[1]Infos!A:C,2,FALSE)</f>
        <v>B7  C4 DS4</v>
      </c>
      <c r="F23" s="4">
        <f>VLOOKUP(D23,[1]Infos!K:L,2,FALSE)</f>
        <v>88</v>
      </c>
      <c r="G23" s="5" t="s">
        <v>102</v>
      </c>
      <c r="H23" s="3" t="s">
        <v>163</v>
      </c>
      <c r="I23" s="3" t="s">
        <v>120</v>
      </c>
      <c r="J23" s="3" t="s">
        <v>164</v>
      </c>
      <c r="K23" s="3" t="s">
        <v>165</v>
      </c>
      <c r="L23" s="13" t="s">
        <v>134</v>
      </c>
      <c r="M23" s="10" t="s">
        <v>133</v>
      </c>
      <c r="N23" s="10" t="s">
        <v>145</v>
      </c>
      <c r="O23" s="10"/>
      <c r="P23" s="10" t="s">
        <v>59</v>
      </c>
      <c r="Q23" s="10"/>
      <c r="R23" s="10"/>
      <c r="S23" s="10"/>
      <c r="T23" s="10"/>
      <c r="U23" s="12"/>
      <c r="V23" s="42"/>
      <c r="W23" s="33"/>
      <c r="Y23" s="39">
        <f>IFERROR(VLOOKUP(A23,[1]ImportBO!AO:AT,2,FALSE),0)</f>
        <v>17</v>
      </c>
      <c r="Z23" s="40">
        <f>IFERROR(VLOOKUP(A23,[1]ImportBO!AO:AT,3,FALSE),0)</f>
        <v>12</v>
      </c>
      <c r="AA23" s="40">
        <f>IFERROR(VLOOKUP(A23,[1]ImportBO!AO:AT,4,FALSE),0)</f>
        <v>18</v>
      </c>
      <c r="AB23" s="41">
        <f>IFERROR(VLOOKUP(A23,[1]ImportBO!AO:AT,5,FALSE),0)</f>
        <v>22</v>
      </c>
      <c r="AC23" s="1" t="str">
        <f>IF(ISNUMBER(SEARCH(critere,M23:Y23)),ROW(A$1),"")</f>
        <v/>
      </c>
    </row>
    <row r="24" spans="1:29" x14ac:dyDescent="0.35">
      <c r="A24" s="37" t="s">
        <v>166</v>
      </c>
      <c r="B24" s="32" t="str">
        <f>VLOOKUP(A24,[1]Infos!N:P,2,FALSE)</f>
        <v>STB7P187</v>
      </c>
      <c r="C24" s="2"/>
      <c r="D24" s="2" t="s">
        <v>101</v>
      </c>
      <c r="E24" s="3" t="str">
        <f>+VLOOKUP(D24,[1]Infos!A:C,2,FALSE)</f>
        <v>B7  C4 DS4</v>
      </c>
      <c r="F24" s="4">
        <f>VLOOKUP(D24,[1]Infos!K:L,2,FALSE)</f>
        <v>88</v>
      </c>
      <c r="G24" s="5" t="s">
        <v>102</v>
      </c>
      <c r="H24" s="3" t="s">
        <v>163</v>
      </c>
      <c r="I24" s="3" t="s">
        <v>167</v>
      </c>
      <c r="J24" s="3" t="s">
        <v>168</v>
      </c>
      <c r="K24" s="3" t="s">
        <v>169</v>
      </c>
      <c r="L24" s="13" t="s">
        <v>134</v>
      </c>
      <c r="M24" s="10" t="s">
        <v>133</v>
      </c>
      <c r="N24" s="10" t="s">
        <v>170</v>
      </c>
      <c r="O24" s="10"/>
      <c r="P24" s="10" t="s">
        <v>59</v>
      </c>
      <c r="Q24" s="10"/>
      <c r="R24" s="10"/>
      <c r="S24" s="10"/>
      <c r="T24" s="10"/>
      <c r="U24" s="12"/>
      <c r="V24" s="42"/>
      <c r="W24" s="33"/>
      <c r="Y24" s="39">
        <f>IFERROR(VLOOKUP(A24,[1]ImportBO!AO:AT,2,FALSE),0)</f>
        <v>4</v>
      </c>
      <c r="Z24" s="40">
        <f>IFERROR(VLOOKUP(A24,[1]ImportBO!AO:AT,3,FALSE),0)</f>
        <v>3</v>
      </c>
      <c r="AA24" s="40">
        <f>IFERROR(VLOOKUP(A24,[1]ImportBO!AO:AT,4,FALSE),0)</f>
        <v>4</v>
      </c>
      <c r="AB24" s="41">
        <f>IFERROR(VLOOKUP(A24,[1]ImportBO!AO:AT,5,FALSE),0)</f>
        <v>7</v>
      </c>
      <c r="AC24" s="1" t="str">
        <f>IF(ISNUMBER(SEARCH(critere,M24:Y24)),ROW(A$1),"")</f>
        <v/>
      </c>
    </row>
    <row r="25" spans="1:29" x14ac:dyDescent="0.35">
      <c r="A25" s="37" t="s">
        <v>171</v>
      </c>
      <c r="B25" s="32" t="str">
        <f>VLOOKUP(A25,[1]Infos!N:P,2,FALSE)</f>
        <v>STB7P155</v>
      </c>
      <c r="C25" s="2"/>
      <c r="D25" s="2" t="s">
        <v>101</v>
      </c>
      <c r="E25" s="3" t="str">
        <f>+VLOOKUP(D25,[1]Infos!A:C,2,FALSE)</f>
        <v>B7  C4 DS4</v>
      </c>
      <c r="F25" s="4">
        <f>VLOOKUP(D25,[1]Infos!K:L,2,FALSE)</f>
        <v>88</v>
      </c>
      <c r="G25" s="5" t="s">
        <v>102</v>
      </c>
      <c r="H25" s="3" t="s">
        <v>163</v>
      </c>
      <c r="I25" s="3" t="s">
        <v>172</v>
      </c>
      <c r="J25" s="3" t="s">
        <v>173</v>
      </c>
      <c r="K25" s="3" t="s">
        <v>169</v>
      </c>
      <c r="L25" s="13" t="s">
        <v>134</v>
      </c>
      <c r="M25" s="10" t="s">
        <v>133</v>
      </c>
      <c r="N25" s="10" t="s">
        <v>174</v>
      </c>
      <c r="O25" s="10"/>
      <c r="P25" s="10" t="s">
        <v>59</v>
      </c>
      <c r="Q25" s="10"/>
      <c r="R25" s="10"/>
      <c r="S25" s="10"/>
      <c r="T25" s="10"/>
      <c r="U25" s="12"/>
      <c r="V25" s="42"/>
      <c r="W25" s="33"/>
      <c r="Y25" s="39">
        <f>IFERROR(VLOOKUP(A25,[1]ImportBO!AO:AT,2,FALSE),0)</f>
        <v>38</v>
      </c>
      <c r="Z25" s="40">
        <f>IFERROR(VLOOKUP(A25,[1]ImportBO!AO:AT,3,FALSE),0)</f>
        <v>45</v>
      </c>
      <c r="AA25" s="40">
        <f>IFERROR(VLOOKUP(A25,[1]ImportBO!AO:AT,4,FALSE),0)</f>
        <v>40</v>
      </c>
      <c r="AB25" s="41">
        <f>IFERROR(VLOOKUP(A25,[1]ImportBO!AO:AT,5,FALSE),0)</f>
        <v>28</v>
      </c>
      <c r="AC25" s="1" t="str">
        <f>IF(ISNUMBER(SEARCH(critere,M25:Y25)),ROW(A$1),"")</f>
        <v/>
      </c>
    </row>
    <row r="26" spans="1:29" x14ac:dyDescent="0.35">
      <c r="A26" s="37" t="s">
        <v>175</v>
      </c>
      <c r="B26" s="32" t="str">
        <f>VLOOKUP(A26,[1]Infos!N:P,2,FALSE)</f>
        <v>STB7P210</v>
      </c>
      <c r="C26" s="2"/>
      <c r="D26" s="2" t="s">
        <v>101</v>
      </c>
      <c r="E26" s="3" t="str">
        <f>+VLOOKUP(D26,[1]Infos!A:C,2,FALSE)</f>
        <v>B7  C4 DS4</v>
      </c>
      <c r="F26" s="4">
        <f>VLOOKUP(D26,[1]Infos!K:L,2,FALSE)</f>
        <v>88</v>
      </c>
      <c r="G26" s="5" t="s">
        <v>102</v>
      </c>
      <c r="H26" s="3" t="s">
        <v>176</v>
      </c>
      <c r="I26" s="3" t="s">
        <v>56</v>
      </c>
      <c r="J26" s="3" t="s">
        <v>177</v>
      </c>
      <c r="K26" s="3" t="s">
        <v>178</v>
      </c>
      <c r="L26" s="13" t="s">
        <v>123</v>
      </c>
      <c r="M26" s="10" t="s">
        <v>97</v>
      </c>
      <c r="N26" s="10" t="s">
        <v>179</v>
      </c>
      <c r="O26" s="10"/>
      <c r="P26" s="10" t="s">
        <v>59</v>
      </c>
      <c r="Q26" s="10"/>
      <c r="R26" s="10" t="s">
        <v>60</v>
      </c>
      <c r="S26" s="10"/>
      <c r="T26" s="10" t="s">
        <v>117</v>
      </c>
      <c r="U26" s="12"/>
      <c r="V26" s="42"/>
      <c r="W26" s="33"/>
      <c r="Y26" s="39">
        <f>IFERROR(VLOOKUP(A26,[1]ImportBO!AO:AT,2,FALSE),0)</f>
        <v>76</v>
      </c>
      <c r="Z26" s="40">
        <f>IFERROR(VLOOKUP(A26,[1]ImportBO!AO:AT,3,FALSE),0)</f>
        <v>65</v>
      </c>
      <c r="AA26" s="40">
        <f>IFERROR(VLOOKUP(A26,[1]ImportBO!AO:AT,4,FALSE),0)</f>
        <v>129</v>
      </c>
      <c r="AB26" s="41">
        <f>IFERROR(VLOOKUP(A26,[1]ImportBO!AO:AT,5,FALSE),0)</f>
        <v>122</v>
      </c>
      <c r="AC26" s="1" t="str">
        <f>IF(ISNUMBER(SEARCH(critere,M26:Y26)),ROW(A$1),"")</f>
        <v/>
      </c>
    </row>
    <row r="27" spans="1:29" x14ac:dyDescent="0.35">
      <c r="A27" s="37" t="s">
        <v>180</v>
      </c>
      <c r="B27" s="32" t="str">
        <f>VLOOKUP(A27,[1]Infos!N:P,2,FALSE)</f>
        <v>STB7P177</v>
      </c>
      <c r="C27" s="2"/>
      <c r="D27" s="2" t="s">
        <v>101</v>
      </c>
      <c r="E27" s="3" t="str">
        <f>+VLOOKUP(D27,[1]Infos!A:C,2,FALSE)</f>
        <v>B7  C4 DS4</v>
      </c>
      <c r="F27" s="4">
        <f>VLOOKUP(D27,[1]Infos!K:L,2,FALSE)</f>
        <v>88</v>
      </c>
      <c r="G27" s="5" t="s">
        <v>102</v>
      </c>
      <c r="H27" s="3" t="s">
        <v>50</v>
      </c>
      <c r="I27" s="3" t="s">
        <v>56</v>
      </c>
      <c r="J27" s="3" t="s">
        <v>181</v>
      </c>
      <c r="K27" s="3" t="s">
        <v>182</v>
      </c>
      <c r="L27" s="13" t="s">
        <v>183</v>
      </c>
      <c r="M27" s="10" t="s">
        <v>62</v>
      </c>
      <c r="N27" s="10" t="s">
        <v>184</v>
      </c>
      <c r="O27" s="10" t="s">
        <v>62</v>
      </c>
      <c r="P27" s="10" t="s">
        <v>117</v>
      </c>
      <c r="Q27" s="10" t="s">
        <v>62</v>
      </c>
      <c r="R27" s="10"/>
      <c r="S27" s="10"/>
      <c r="T27" s="10"/>
      <c r="U27" s="12"/>
      <c r="V27" s="42"/>
      <c r="W27" s="33"/>
      <c r="Y27" s="39">
        <f>IFERROR(VLOOKUP(A27,[1]ImportBO!AO:AT,2,FALSE),0)</f>
        <v>561</v>
      </c>
      <c r="Z27" s="40">
        <f>IFERROR(VLOOKUP(A27,[1]ImportBO!AO:AT,3,FALSE),0)</f>
        <v>724</v>
      </c>
      <c r="AA27" s="40">
        <f>IFERROR(VLOOKUP(A27,[1]ImportBO!AO:AT,4,FALSE),0)</f>
        <v>599</v>
      </c>
      <c r="AB27" s="41">
        <f>IFERROR(VLOOKUP(A27,[1]ImportBO!AO:AT,5,FALSE),0)</f>
        <v>471</v>
      </c>
      <c r="AC27" s="1" t="str">
        <f>IF(ISNUMBER(SEARCH(critere,M27:Y27)),ROW(A$1),"")</f>
        <v/>
      </c>
    </row>
    <row r="28" spans="1:29" x14ac:dyDescent="0.35">
      <c r="A28" s="3" t="s">
        <v>185</v>
      </c>
      <c r="B28" s="32" t="str">
        <f>VLOOKUP(A28,[1]Infos!N:P,2,FALSE)</f>
        <v>STB7P145</v>
      </c>
      <c r="C28" s="2"/>
      <c r="D28" s="2" t="s">
        <v>101</v>
      </c>
      <c r="E28" s="3" t="str">
        <f>+VLOOKUP(D28,[1]Infos!A:C,2,FALSE)</f>
        <v>B7  C4 DS4</v>
      </c>
      <c r="F28" s="4">
        <f>VLOOKUP(D28,[1]Infos!K:L,2,FALSE)</f>
        <v>88</v>
      </c>
      <c r="G28" s="5" t="s">
        <v>102</v>
      </c>
      <c r="H28" s="3" t="s">
        <v>103</v>
      </c>
      <c r="I28" s="3" t="s">
        <v>56</v>
      </c>
      <c r="J28" s="3" t="s">
        <v>186</v>
      </c>
      <c r="K28" s="3" t="s">
        <v>106</v>
      </c>
      <c r="L28" s="13" t="s">
        <v>187</v>
      </c>
      <c r="M28" s="10" t="s">
        <v>71</v>
      </c>
      <c r="N28" s="10" t="s">
        <v>188</v>
      </c>
      <c r="O28" s="10" t="s">
        <v>97</v>
      </c>
      <c r="P28" s="10" t="s">
        <v>59</v>
      </c>
      <c r="Q28" s="10"/>
      <c r="R28" s="10" t="s">
        <v>60</v>
      </c>
      <c r="S28" s="10" t="s">
        <v>99</v>
      </c>
      <c r="T28" s="10"/>
      <c r="U28" s="12"/>
      <c r="V28" s="42"/>
      <c r="W28" s="33" t="s">
        <v>110</v>
      </c>
      <c r="Y28" s="39">
        <f>IFERROR(VLOOKUP(A28,[1]ImportBO!AO:AT,2,FALSE),0)</f>
        <v>757</v>
      </c>
      <c r="Z28" s="40">
        <f>IFERROR(VLOOKUP(A28,[1]ImportBO!AO:AT,3,FALSE),0)</f>
        <v>746</v>
      </c>
      <c r="AA28" s="40">
        <f>IFERROR(VLOOKUP(A28,[1]ImportBO!AO:AT,4,FALSE),0)</f>
        <v>653</v>
      </c>
      <c r="AB28" s="41">
        <f>IFERROR(VLOOKUP(A28,[1]ImportBO!AO:AT,5,FALSE),0)</f>
        <v>568</v>
      </c>
      <c r="AC28" s="1" t="str">
        <f>IF(ISNUMBER(SEARCH(critere,M28:Y28)),ROW(A$1),"")</f>
        <v/>
      </c>
    </row>
    <row r="29" spans="1:29" x14ac:dyDescent="0.35">
      <c r="A29" s="37" t="s">
        <v>189</v>
      </c>
      <c r="B29" s="32" t="str">
        <f>VLOOKUP(A29,[1]Infos!N:P,2,FALSE)</f>
        <v>STB8P072</v>
      </c>
      <c r="C29" s="2"/>
      <c r="D29" s="2" t="s">
        <v>190</v>
      </c>
      <c r="E29" s="3" t="str">
        <f>+VLOOKUP(D29,[1]Infos!A:C,2,FALSE)</f>
        <v>B81  DS5</v>
      </c>
      <c r="F29" s="4">
        <f>VLOOKUP(D29,[1]Infos!K:L,2,FALSE)</f>
        <v>89</v>
      </c>
      <c r="G29" s="5" t="s">
        <v>191</v>
      </c>
      <c r="H29" s="3" t="s">
        <v>192</v>
      </c>
      <c r="I29" s="3" t="s">
        <v>36</v>
      </c>
      <c r="J29" s="3" t="s">
        <v>193</v>
      </c>
      <c r="K29" s="3" t="s">
        <v>194</v>
      </c>
      <c r="L29" s="13" t="s">
        <v>195</v>
      </c>
      <c r="M29" s="10" t="s">
        <v>142</v>
      </c>
      <c r="N29" s="10" t="s">
        <v>196</v>
      </c>
      <c r="O29" s="10"/>
      <c r="P29" s="10" t="s">
        <v>197</v>
      </c>
      <c r="Q29" s="10" t="s">
        <v>62</v>
      </c>
      <c r="R29" s="10"/>
      <c r="S29" s="10"/>
      <c r="T29" s="10"/>
      <c r="U29" s="12"/>
      <c r="V29" s="42"/>
      <c r="W29" s="33"/>
      <c r="Y29" s="39">
        <f>IFERROR(VLOOKUP(A29,[1]ImportBO!AO:AT,2,FALSE),0)</f>
        <v>0</v>
      </c>
      <c r="Z29" s="40">
        <f>IFERROR(VLOOKUP(A29,[1]ImportBO!AO:AT,3,FALSE),0)</f>
        <v>0</v>
      </c>
      <c r="AA29" s="40">
        <f>IFERROR(VLOOKUP(A29,[1]ImportBO!AO:AT,4,FALSE),0)</f>
        <v>0</v>
      </c>
      <c r="AB29" s="41">
        <f>IFERROR(VLOOKUP(A29,[1]ImportBO!AO:AT,5,FALSE),0)</f>
        <v>0</v>
      </c>
      <c r="AC29" s="1" t="str">
        <f>IF(ISNUMBER(SEARCH(critere,M29:Y29)),ROW(A$1),"")</f>
        <v/>
      </c>
    </row>
    <row r="30" spans="1:29" x14ac:dyDescent="0.35">
      <c r="A30" s="37" t="s">
        <v>198</v>
      </c>
      <c r="B30" s="32" t="str">
        <f>VLOOKUP(A30,[1]Infos!N:P,2,FALSE)</f>
        <v>STB8P070</v>
      </c>
      <c r="C30" s="2"/>
      <c r="D30" s="2" t="s">
        <v>190</v>
      </c>
      <c r="E30" s="3" t="str">
        <f>+VLOOKUP(D30,[1]Infos!A:C,2,FALSE)</f>
        <v>B81  DS5</v>
      </c>
      <c r="F30" s="4">
        <f>VLOOKUP(D30,[1]Infos!K:L,2,FALSE)</f>
        <v>89</v>
      </c>
      <c r="G30" s="5" t="s">
        <v>191</v>
      </c>
      <c r="H30" s="3" t="s">
        <v>192</v>
      </c>
      <c r="I30" s="3" t="s">
        <v>91</v>
      </c>
      <c r="J30" s="3" t="s">
        <v>199</v>
      </c>
      <c r="K30" s="3" t="s">
        <v>194</v>
      </c>
      <c r="L30" s="13" t="s">
        <v>200</v>
      </c>
      <c r="M30" s="10" t="s">
        <v>142</v>
      </c>
      <c r="N30" s="10" t="s">
        <v>201</v>
      </c>
      <c r="O30" s="10"/>
      <c r="P30" s="10" t="s">
        <v>202</v>
      </c>
      <c r="Q30" s="10" t="s">
        <v>62</v>
      </c>
      <c r="R30" s="10"/>
      <c r="S30" s="10"/>
      <c r="T30" s="10"/>
      <c r="U30" s="12"/>
      <c r="V30" s="42"/>
      <c r="W30" s="33"/>
      <c r="Y30" s="39">
        <f>IFERROR(VLOOKUP(A30,[1]ImportBO!AO:AT,2,FALSE),0)</f>
        <v>30</v>
      </c>
      <c r="Z30" s="40">
        <f>IFERROR(VLOOKUP(A30,[1]ImportBO!AO:AT,3,FALSE),0)</f>
        <v>31</v>
      </c>
      <c r="AA30" s="40">
        <f>IFERROR(VLOOKUP(A30,[1]ImportBO!AO:AT,4,FALSE),0)</f>
        <v>53</v>
      </c>
      <c r="AB30" s="41">
        <f>IFERROR(VLOOKUP(A30,[1]ImportBO!AO:AT,5,FALSE),0)</f>
        <v>38</v>
      </c>
      <c r="AC30" s="1" t="str">
        <f>IF(ISNUMBER(SEARCH(critere,M30:Y30)),ROW(A$1),"")</f>
        <v/>
      </c>
    </row>
    <row r="31" spans="1:29" x14ac:dyDescent="0.35">
      <c r="A31" s="37" t="s">
        <v>203</v>
      </c>
      <c r="B31" s="32" t="str">
        <f>VLOOKUP(A31,[1]Infos!N:P,2,FALSE)</f>
        <v>STB8P071</v>
      </c>
      <c r="C31" s="2"/>
      <c r="D31" s="2" t="s">
        <v>190</v>
      </c>
      <c r="E31" s="3" t="str">
        <f>+VLOOKUP(D31,[1]Infos!A:C,2,FALSE)</f>
        <v>B81  DS5</v>
      </c>
      <c r="F31" s="4">
        <f>VLOOKUP(D31,[1]Infos!K:L,2,FALSE)</f>
        <v>89</v>
      </c>
      <c r="G31" s="5" t="s">
        <v>191</v>
      </c>
      <c r="H31" s="3" t="s">
        <v>192</v>
      </c>
      <c r="I31" s="3" t="s">
        <v>138</v>
      </c>
      <c r="J31" s="3" t="s">
        <v>204</v>
      </c>
      <c r="K31" s="3" t="s">
        <v>194</v>
      </c>
      <c r="L31" s="13" t="s">
        <v>141</v>
      </c>
      <c r="M31" s="10" t="s">
        <v>142</v>
      </c>
      <c r="N31" s="10" t="s">
        <v>205</v>
      </c>
      <c r="O31" s="10"/>
      <c r="P31" s="10" t="s">
        <v>206</v>
      </c>
      <c r="Q31" s="10" t="s">
        <v>62</v>
      </c>
      <c r="R31" s="10"/>
      <c r="S31" s="10"/>
      <c r="T31" s="10"/>
      <c r="U31" s="12"/>
      <c r="V31" s="42"/>
      <c r="W31" s="33"/>
      <c r="Y31" s="39">
        <f>IFERROR(VLOOKUP(A31,[1]ImportBO!AO:AT,2,FALSE),0)</f>
        <v>48</v>
      </c>
      <c r="Z31" s="40">
        <f>IFERROR(VLOOKUP(A31,[1]ImportBO!AO:AT,3,FALSE),0)</f>
        <v>35</v>
      </c>
      <c r="AA31" s="40">
        <f>IFERROR(VLOOKUP(A31,[1]ImportBO!AO:AT,4,FALSE),0)</f>
        <v>58</v>
      </c>
      <c r="AB31" s="41">
        <f>IFERROR(VLOOKUP(A31,[1]ImportBO!AO:AT,5,FALSE),0)</f>
        <v>36</v>
      </c>
      <c r="AC31" s="1" t="str">
        <f>IF(ISNUMBER(SEARCH(critere,M31:Y31)),ROW(A$1),"")</f>
        <v/>
      </c>
    </row>
    <row r="32" spans="1:29" x14ac:dyDescent="0.35">
      <c r="A32" s="37" t="s">
        <v>207</v>
      </c>
      <c r="B32" s="32" t="str">
        <f>VLOOKUP(A32,[1]Infos!N:P,2,FALSE)</f>
        <v>STB8P007</v>
      </c>
      <c r="C32" s="2"/>
      <c r="D32" s="2" t="s">
        <v>190</v>
      </c>
      <c r="E32" s="3" t="str">
        <f>+VLOOKUP(D32,[1]Infos!A:C,2,FALSE)</f>
        <v>B81  DS5</v>
      </c>
      <c r="F32" s="4">
        <f>VLOOKUP(D32,[1]Infos!K:L,2,FALSE)</f>
        <v>89</v>
      </c>
      <c r="G32" s="5" t="s">
        <v>191</v>
      </c>
      <c r="H32" s="3" t="s">
        <v>208</v>
      </c>
      <c r="I32" s="3" t="s">
        <v>209</v>
      </c>
      <c r="J32" s="3" t="s">
        <v>210</v>
      </c>
      <c r="K32" s="3" t="s">
        <v>211</v>
      </c>
      <c r="L32" s="13" t="s">
        <v>212</v>
      </c>
      <c r="M32" s="10" t="s">
        <v>95</v>
      </c>
      <c r="N32" s="10" t="s">
        <v>213</v>
      </c>
      <c r="O32" s="10"/>
      <c r="P32" s="10" t="s">
        <v>214</v>
      </c>
      <c r="Q32" s="10"/>
      <c r="R32" s="10" t="s">
        <v>117</v>
      </c>
      <c r="S32" s="10" t="s">
        <v>62</v>
      </c>
      <c r="T32" s="10"/>
      <c r="U32" s="12"/>
      <c r="V32" s="30"/>
      <c r="W32" s="33"/>
      <c r="Y32" s="39">
        <f>IFERROR(VLOOKUP(A32,[1]ImportBO!AO:AT,2,FALSE),0)</f>
        <v>56</v>
      </c>
      <c r="Z32" s="40">
        <f>IFERROR(VLOOKUP(A32,[1]ImportBO!AO:AT,3,FALSE),0)</f>
        <v>77</v>
      </c>
      <c r="AA32" s="40">
        <f>IFERROR(VLOOKUP(A32,[1]ImportBO!AO:AT,4,FALSE),0)</f>
        <v>87</v>
      </c>
      <c r="AB32" s="41">
        <f>IFERROR(VLOOKUP(A32,[1]ImportBO!AO:AT,5,FALSE),0)</f>
        <v>84</v>
      </c>
      <c r="AC32" s="1" t="str">
        <f>IF(ISNUMBER(SEARCH(critere,M32:Y32)),ROW(A$1),"")</f>
        <v/>
      </c>
    </row>
    <row r="33" spans="1:29" x14ac:dyDescent="0.35">
      <c r="A33" s="37" t="s">
        <v>215</v>
      </c>
      <c r="B33" s="32" t="str">
        <f>VLOOKUP(A33,[1]Infos!N:P,2,FALSE)</f>
        <v>STB8P008</v>
      </c>
      <c r="C33" s="2"/>
      <c r="D33" s="2" t="s">
        <v>190</v>
      </c>
      <c r="E33" s="3" t="str">
        <f>+VLOOKUP(D33,[1]Infos!A:C,2,FALSE)</f>
        <v>B81  DS5</v>
      </c>
      <c r="F33" s="4">
        <f>VLOOKUP(D33,[1]Infos!K:L,2,FALSE)</f>
        <v>89</v>
      </c>
      <c r="G33" s="5" t="s">
        <v>191</v>
      </c>
      <c r="H33" s="3" t="s">
        <v>119</v>
      </c>
      <c r="I33" s="3" t="s">
        <v>209</v>
      </c>
      <c r="J33" s="3" t="s">
        <v>216</v>
      </c>
      <c r="K33" s="3" t="s">
        <v>122</v>
      </c>
      <c r="L33" s="13" t="s">
        <v>123</v>
      </c>
      <c r="M33" s="16" t="s">
        <v>97</v>
      </c>
      <c r="N33" s="10" t="s">
        <v>124</v>
      </c>
      <c r="O33" s="10"/>
      <c r="P33" s="10" t="s">
        <v>217</v>
      </c>
      <c r="Q33" s="10" t="s">
        <v>99</v>
      </c>
      <c r="R33" s="10" t="s">
        <v>117</v>
      </c>
      <c r="S33" s="10" t="s">
        <v>62</v>
      </c>
      <c r="T33" s="10"/>
      <c r="U33" s="12"/>
      <c r="V33" s="30"/>
      <c r="W33" s="33"/>
      <c r="Y33" s="39">
        <f>IFERROR(VLOOKUP(A33,[1]ImportBO!AO:AT,2,FALSE),0)</f>
        <v>171</v>
      </c>
      <c r="Z33" s="40">
        <f>IFERROR(VLOOKUP(A33,[1]ImportBO!AO:AT,3,FALSE),0)</f>
        <v>214</v>
      </c>
      <c r="AA33" s="40">
        <f>IFERROR(VLOOKUP(A33,[1]ImportBO!AO:AT,4,FALSE),0)</f>
        <v>283</v>
      </c>
      <c r="AB33" s="41">
        <f>IFERROR(VLOOKUP(A33,[1]ImportBO!AO:AT,5,FALSE),0)</f>
        <v>268</v>
      </c>
      <c r="AC33" s="1" t="str">
        <f>IF(ISNUMBER(SEARCH(critere,M33:Y33)),ROW(A$1),"")</f>
        <v/>
      </c>
    </row>
    <row r="34" spans="1:29" x14ac:dyDescent="0.35">
      <c r="A34" s="37" t="s">
        <v>218</v>
      </c>
      <c r="B34" s="32" t="str">
        <f>VLOOKUP(A34,[1]Infos!N:P,2,FALSE)</f>
        <v>STB8P009</v>
      </c>
      <c r="C34" s="2"/>
      <c r="D34" s="2" t="s">
        <v>190</v>
      </c>
      <c r="E34" s="3" t="str">
        <f>+VLOOKUP(D34,[1]Infos!A:C,2,FALSE)</f>
        <v>B81  DS5</v>
      </c>
      <c r="F34" s="4">
        <f>VLOOKUP(D34,[1]Infos!K:L,2,FALSE)</f>
        <v>89</v>
      </c>
      <c r="G34" s="5" t="s">
        <v>191</v>
      </c>
      <c r="H34" s="3" t="s">
        <v>219</v>
      </c>
      <c r="I34" s="3" t="s">
        <v>104</v>
      </c>
      <c r="J34" s="3" t="s">
        <v>220</v>
      </c>
      <c r="K34" s="3" t="s">
        <v>221</v>
      </c>
      <c r="L34" s="13" t="s">
        <v>222</v>
      </c>
      <c r="M34" s="10" t="s">
        <v>99</v>
      </c>
      <c r="N34" s="10" t="s">
        <v>223</v>
      </c>
      <c r="O34" s="10" t="s">
        <v>99</v>
      </c>
      <c r="P34" s="10" t="s">
        <v>117</v>
      </c>
      <c r="Q34" s="10" t="s">
        <v>62</v>
      </c>
      <c r="R34" s="10"/>
      <c r="S34" s="10"/>
      <c r="T34" s="10"/>
      <c r="U34" s="12"/>
      <c r="V34" s="30"/>
      <c r="W34" s="33"/>
      <c r="Y34" s="39">
        <f>IFERROR(VLOOKUP(A34,[1]ImportBO!AO:AT,2,FALSE),0)</f>
        <v>22</v>
      </c>
      <c r="Z34" s="40">
        <f>IFERROR(VLOOKUP(A34,[1]ImportBO!AO:AT,3,FALSE),0)</f>
        <v>19</v>
      </c>
      <c r="AA34" s="40">
        <f>IFERROR(VLOOKUP(A34,[1]ImportBO!AO:AT,4,FALSE),0)</f>
        <v>29</v>
      </c>
      <c r="AB34" s="41">
        <f>IFERROR(VLOOKUP(A34,[1]ImportBO!AO:AT,5,FALSE),0)</f>
        <v>22</v>
      </c>
      <c r="AC34" s="1" t="str">
        <f>IF(ISNUMBER(SEARCH(critere,M34:Y34)),ROW(A$1),"")</f>
        <v/>
      </c>
    </row>
    <row r="35" spans="1:29" x14ac:dyDescent="0.35">
      <c r="A35" s="37" t="s">
        <v>224</v>
      </c>
      <c r="B35" s="32" t="str">
        <f>VLOOKUP(A35,[1]Infos!N:P,2,FALSE)</f>
        <v>STB8P010</v>
      </c>
      <c r="C35" s="2"/>
      <c r="D35" s="2" t="s">
        <v>190</v>
      </c>
      <c r="E35" s="3" t="str">
        <f>+VLOOKUP(D35,[1]Infos!A:C,2,FALSE)</f>
        <v>B81  DS5</v>
      </c>
      <c r="F35" s="4">
        <f>VLOOKUP(D35,[1]Infos!K:L,2,FALSE)</f>
        <v>89</v>
      </c>
      <c r="G35" s="5" t="s">
        <v>191</v>
      </c>
      <c r="H35" s="3" t="s">
        <v>219</v>
      </c>
      <c r="I35" s="3" t="s">
        <v>209</v>
      </c>
      <c r="J35" s="3" t="s">
        <v>225</v>
      </c>
      <c r="K35" s="3" t="s">
        <v>221</v>
      </c>
      <c r="L35" s="13" t="s">
        <v>59</v>
      </c>
      <c r="M35" s="10" t="s">
        <v>99</v>
      </c>
      <c r="N35" s="10" t="s">
        <v>217</v>
      </c>
      <c r="O35" s="10" t="s">
        <v>99</v>
      </c>
      <c r="P35" s="10" t="s">
        <v>117</v>
      </c>
      <c r="Q35" s="10" t="s">
        <v>62</v>
      </c>
      <c r="R35" s="10"/>
      <c r="S35" s="10"/>
      <c r="T35" s="10"/>
      <c r="U35" s="12"/>
      <c r="V35" s="30"/>
      <c r="W35" s="33"/>
      <c r="Y35" s="39">
        <f>IFERROR(VLOOKUP(A35,[1]ImportBO!AO:AT,2,FALSE),0)</f>
        <v>142</v>
      </c>
      <c r="Z35" s="40">
        <f>IFERROR(VLOOKUP(A35,[1]ImportBO!AO:AT,3,FALSE),0)</f>
        <v>207</v>
      </c>
      <c r="AA35" s="40">
        <f>IFERROR(VLOOKUP(A35,[1]ImportBO!AO:AT,4,FALSE),0)</f>
        <v>248</v>
      </c>
      <c r="AB35" s="41">
        <f>IFERROR(VLOOKUP(A35,[1]ImportBO!AO:AT,5,FALSE),0)</f>
        <v>209</v>
      </c>
      <c r="AC35" s="1" t="str">
        <f>IF(ISNUMBER(SEARCH(critere,M35:Y35)),ROW(A$1),"")</f>
        <v/>
      </c>
    </row>
    <row r="36" spans="1:29" x14ac:dyDescent="0.35">
      <c r="A36" s="37" t="s">
        <v>226</v>
      </c>
      <c r="B36" s="32" t="str">
        <f>VLOOKUP(A36,[1]Infos!N:P,2,FALSE)</f>
        <v>STB8P078</v>
      </c>
      <c r="C36" s="2"/>
      <c r="D36" s="2" t="s">
        <v>190</v>
      </c>
      <c r="E36" s="3" t="str">
        <f>+VLOOKUP(D36,[1]Infos!A:C,2,FALSE)</f>
        <v>B81  DS5</v>
      </c>
      <c r="F36" s="4">
        <f>VLOOKUP(D36,[1]Infos!K:L,2,FALSE)</f>
        <v>89</v>
      </c>
      <c r="G36" s="5" t="s">
        <v>191</v>
      </c>
      <c r="H36" s="3" t="s">
        <v>227</v>
      </c>
      <c r="I36" s="3" t="s">
        <v>167</v>
      </c>
      <c r="J36" s="3" t="s">
        <v>228</v>
      </c>
      <c r="K36" s="3" t="s">
        <v>229</v>
      </c>
      <c r="L36" s="13" t="s">
        <v>230</v>
      </c>
      <c r="M36" s="10" t="s">
        <v>142</v>
      </c>
      <c r="N36" s="10" t="s">
        <v>170</v>
      </c>
      <c r="O36" s="10"/>
      <c r="P36" s="10" t="s">
        <v>231</v>
      </c>
      <c r="Q36" s="10"/>
      <c r="R36" s="10" t="s">
        <v>117</v>
      </c>
      <c r="S36" s="10" t="s">
        <v>62</v>
      </c>
      <c r="T36" s="10"/>
      <c r="U36" s="12"/>
      <c r="V36" s="30"/>
      <c r="W36" s="33"/>
      <c r="Y36" s="39">
        <f>IFERROR(VLOOKUP(A36,[1]ImportBO!AO:AT,2,FALSE),0)</f>
        <v>12</v>
      </c>
      <c r="Z36" s="40">
        <f>IFERROR(VLOOKUP(A36,[1]ImportBO!AO:AT,3,FALSE),0)</f>
        <v>17</v>
      </c>
      <c r="AA36" s="40">
        <f>IFERROR(VLOOKUP(A36,[1]ImportBO!AO:AT,4,FALSE),0)</f>
        <v>25</v>
      </c>
      <c r="AB36" s="41">
        <f>IFERROR(VLOOKUP(A36,[1]ImportBO!AO:AT,5,FALSE),0)</f>
        <v>13</v>
      </c>
      <c r="AC36" s="1" t="str">
        <f>IF(ISNUMBER(SEARCH(critere,M36:Y36)),ROW(A$1),"")</f>
        <v/>
      </c>
    </row>
    <row r="37" spans="1:29" x14ac:dyDescent="0.35">
      <c r="A37" s="37" t="s">
        <v>232</v>
      </c>
      <c r="B37" s="32" t="str">
        <f>VLOOKUP(A37,[1]Infos!N:P,2,FALSE)</f>
        <v>STB8P075</v>
      </c>
      <c r="C37" s="2"/>
      <c r="D37" s="2" t="s">
        <v>190</v>
      </c>
      <c r="E37" s="3" t="str">
        <f>+VLOOKUP(D37,[1]Infos!A:C,2,FALSE)</f>
        <v>B81  DS5</v>
      </c>
      <c r="F37" s="4">
        <f>VLOOKUP(D37,[1]Infos!K:L,2,FALSE)</f>
        <v>89</v>
      </c>
      <c r="G37" s="5" t="s">
        <v>191</v>
      </c>
      <c r="H37" s="3" t="s">
        <v>227</v>
      </c>
      <c r="I37" s="3" t="s">
        <v>147</v>
      </c>
      <c r="J37" s="3" t="s">
        <v>233</v>
      </c>
      <c r="K37" s="3" t="s">
        <v>229</v>
      </c>
      <c r="L37" s="13" t="s">
        <v>234</v>
      </c>
      <c r="M37" s="10" t="s">
        <v>142</v>
      </c>
      <c r="N37" s="10" t="s">
        <v>230</v>
      </c>
      <c r="O37" s="10"/>
      <c r="P37" s="10" t="s">
        <v>231</v>
      </c>
      <c r="Q37" s="10"/>
      <c r="R37" s="10" t="s">
        <v>117</v>
      </c>
      <c r="S37" s="10" t="s">
        <v>62</v>
      </c>
      <c r="T37" s="10"/>
      <c r="U37" s="12"/>
      <c r="V37" s="30"/>
      <c r="W37" s="33"/>
      <c r="Y37" s="39">
        <f>IFERROR(VLOOKUP(A37,[1]ImportBO!AO:AT,2,FALSE),0)</f>
        <v>21</v>
      </c>
      <c r="Z37" s="40">
        <f>IFERROR(VLOOKUP(A37,[1]ImportBO!AO:AT,3,FALSE),0)</f>
        <v>31</v>
      </c>
      <c r="AA37" s="40">
        <f>IFERROR(VLOOKUP(A37,[1]ImportBO!AO:AT,4,FALSE),0)</f>
        <v>34</v>
      </c>
      <c r="AB37" s="41">
        <f>IFERROR(VLOOKUP(A37,[1]ImportBO!AO:AT,5,FALSE),0)</f>
        <v>34</v>
      </c>
      <c r="AC37" s="1" t="str">
        <f>IF(ISNUMBER(SEARCH(critere,M37:Y37)),ROW(A$1),"")</f>
        <v/>
      </c>
    </row>
    <row r="38" spans="1:29" x14ac:dyDescent="0.35">
      <c r="A38" s="37" t="s">
        <v>235</v>
      </c>
      <c r="B38" s="32" t="str">
        <f>VLOOKUP(A38,[1]Infos!N:P,2,FALSE)</f>
        <v>STB8P076</v>
      </c>
      <c r="C38" s="2"/>
      <c r="D38" s="2" t="s">
        <v>190</v>
      </c>
      <c r="E38" s="3" t="str">
        <f>+VLOOKUP(D38,[1]Infos!A:C,2,FALSE)</f>
        <v>B81  DS5</v>
      </c>
      <c r="F38" s="4">
        <f>VLOOKUP(D38,[1]Infos!K:L,2,FALSE)</f>
        <v>89</v>
      </c>
      <c r="G38" s="5" t="s">
        <v>191</v>
      </c>
      <c r="H38" s="3" t="s">
        <v>227</v>
      </c>
      <c r="I38" s="3" t="s">
        <v>236</v>
      </c>
      <c r="J38" s="3" t="s">
        <v>237</v>
      </c>
      <c r="K38" s="3" t="s">
        <v>229</v>
      </c>
      <c r="L38" s="13" t="s">
        <v>230</v>
      </c>
      <c r="M38" s="10" t="s">
        <v>142</v>
      </c>
      <c r="N38" s="10" t="s">
        <v>174</v>
      </c>
      <c r="O38" s="10"/>
      <c r="P38" s="10" t="s">
        <v>231</v>
      </c>
      <c r="Q38" s="10"/>
      <c r="R38" s="10" t="s">
        <v>117</v>
      </c>
      <c r="S38" s="10" t="s">
        <v>62</v>
      </c>
      <c r="T38" s="10"/>
      <c r="U38" s="12"/>
      <c r="V38" s="30"/>
      <c r="W38" s="33"/>
      <c r="Y38" s="39">
        <f>IFERROR(VLOOKUP(A38,[1]ImportBO!AO:AT,2,FALSE),0)</f>
        <v>16</v>
      </c>
      <c r="Z38" s="40">
        <f>IFERROR(VLOOKUP(A38,[1]ImportBO!AO:AT,3,FALSE),0)</f>
        <v>9</v>
      </c>
      <c r="AA38" s="40">
        <f>IFERROR(VLOOKUP(A38,[1]ImportBO!AO:AT,4,FALSE),0)</f>
        <v>9</v>
      </c>
      <c r="AB38" s="41">
        <f>IFERROR(VLOOKUP(A38,[1]ImportBO!AO:AT,5,FALSE),0)</f>
        <v>6</v>
      </c>
      <c r="AC38" s="1" t="str">
        <f>IF(ISNUMBER(SEARCH(critere,M38:Y38)),ROW(A$1),"")</f>
        <v/>
      </c>
    </row>
    <row r="39" spans="1:29" x14ac:dyDescent="0.35">
      <c r="A39" s="37" t="s">
        <v>238</v>
      </c>
      <c r="B39" s="32" t="str">
        <f>VLOOKUP(A39,[1]Infos!N:P,2,FALSE)</f>
        <v>STB8P098</v>
      </c>
      <c r="C39" s="2"/>
      <c r="D39" s="2" t="s">
        <v>190</v>
      </c>
      <c r="E39" s="3" t="str">
        <f>+VLOOKUP(D39,[1]Infos!A:C,2,FALSE)</f>
        <v>B81  DS5</v>
      </c>
      <c r="F39" s="4">
        <f>VLOOKUP(D39,[1]Infos!K:L,2,FALSE)</f>
        <v>89</v>
      </c>
      <c r="G39" s="5" t="s">
        <v>191</v>
      </c>
      <c r="H39" s="3" t="s">
        <v>176</v>
      </c>
      <c r="I39" s="3" t="s">
        <v>209</v>
      </c>
      <c r="J39" s="3" t="s">
        <v>239</v>
      </c>
      <c r="K39" s="3" t="s">
        <v>122</v>
      </c>
      <c r="L39" s="13" t="s">
        <v>123</v>
      </c>
      <c r="M39" s="16" t="s">
        <v>97</v>
      </c>
      <c r="N39" s="10" t="s">
        <v>124</v>
      </c>
      <c r="O39" s="10"/>
      <c r="P39" s="10" t="s">
        <v>217</v>
      </c>
      <c r="Q39" s="10" t="s">
        <v>99</v>
      </c>
      <c r="R39" s="10" t="s">
        <v>117</v>
      </c>
      <c r="S39" s="10" t="s">
        <v>62</v>
      </c>
      <c r="T39" s="10"/>
      <c r="U39" s="12"/>
      <c r="V39" s="30"/>
      <c r="W39" s="33"/>
      <c r="Y39" s="39">
        <f>IFERROR(VLOOKUP(A39,[1]ImportBO!AO:AT,2,FALSE),0)</f>
        <v>31</v>
      </c>
      <c r="Z39" s="40">
        <f>IFERROR(VLOOKUP(A39,[1]ImportBO!AO:AT,3,FALSE),0)</f>
        <v>26</v>
      </c>
      <c r="AA39" s="40">
        <f>IFERROR(VLOOKUP(A39,[1]ImportBO!AO:AT,4,FALSE),0)</f>
        <v>36</v>
      </c>
      <c r="AB39" s="41">
        <f>IFERROR(VLOOKUP(A39,[1]ImportBO!AO:AT,5,FALSE),0)</f>
        <v>33</v>
      </c>
      <c r="AC39" s="1" t="str">
        <f>IF(ISNUMBER(SEARCH(critere,M39:Y39)),ROW(A$1),"")</f>
        <v/>
      </c>
    </row>
    <row r="40" spans="1:29" x14ac:dyDescent="0.35">
      <c r="A40" s="37" t="s">
        <v>240</v>
      </c>
      <c r="B40" s="32" t="str">
        <f>VLOOKUP(A40,[1]Infos!N:P,2,FALSE)</f>
        <v>STC9P141</v>
      </c>
      <c r="C40" s="2"/>
      <c r="D40" s="2" t="s">
        <v>241</v>
      </c>
      <c r="E40" s="3" t="str">
        <f>+VLOOKUP(D40,[1]Infos!A:C,2,FALSE)</f>
        <v>B9  BERLINGO VP</v>
      </c>
      <c r="F40" s="4" t="str">
        <f>VLOOKUP(D40,[1]Infos!K:L,2,FALSE)</f>
        <v>FV/FL</v>
      </c>
      <c r="G40" s="5" t="s">
        <v>242</v>
      </c>
      <c r="H40" s="3" t="s">
        <v>243</v>
      </c>
      <c r="I40" s="3" t="s">
        <v>209</v>
      </c>
      <c r="J40" s="3" t="s">
        <v>244</v>
      </c>
      <c r="K40" s="3" t="s">
        <v>245</v>
      </c>
      <c r="L40" s="13" t="s">
        <v>246</v>
      </c>
      <c r="M40" s="10" t="s">
        <v>247</v>
      </c>
      <c r="N40" s="10" t="s">
        <v>248</v>
      </c>
      <c r="O40" s="10" t="s">
        <v>71</v>
      </c>
      <c r="P40" s="10"/>
      <c r="Q40" s="10"/>
      <c r="R40" s="10"/>
      <c r="S40" s="10"/>
      <c r="T40" s="10"/>
      <c r="U40" s="12"/>
      <c r="V40" s="30"/>
      <c r="W40" s="33"/>
      <c r="Y40" s="39">
        <f>IFERROR(VLOOKUP(A40,[1]ImportBO!AO:AT,2,FALSE),0)</f>
        <v>0</v>
      </c>
      <c r="Z40" s="40">
        <f>IFERROR(VLOOKUP(A40,[1]ImportBO!AO:AT,3,FALSE),0)</f>
        <v>0</v>
      </c>
      <c r="AA40" s="40">
        <f>IFERROR(VLOOKUP(A40,[1]ImportBO!AO:AT,4,FALSE),0)</f>
        <v>0</v>
      </c>
      <c r="AB40" s="41">
        <f>IFERROR(VLOOKUP(A40,[1]ImportBO!AO:AT,5,FALSE),0)</f>
        <v>0</v>
      </c>
      <c r="AC40" s="1" t="str">
        <f>IF(ISNUMBER(SEARCH(critere,M40:Y40)),ROW(A$1),"")</f>
        <v/>
      </c>
    </row>
    <row r="41" spans="1:29" x14ac:dyDescent="0.35">
      <c r="A41" s="37" t="s">
        <v>240</v>
      </c>
      <c r="B41" s="32" t="str">
        <f>VLOOKUP(A41,[1]Infos!N:P,2,FALSE)</f>
        <v>STC9P141</v>
      </c>
      <c r="C41" s="2"/>
      <c r="D41" s="2" t="s">
        <v>241</v>
      </c>
      <c r="E41" s="3" t="str">
        <f>+VLOOKUP(D41,[1]Infos!A:C,2,FALSE)</f>
        <v>B9  BERLINGO VP</v>
      </c>
      <c r="F41" s="4" t="str">
        <f>VLOOKUP(D41,[1]Infos!K:L,2,FALSE)</f>
        <v>FV/FL</v>
      </c>
      <c r="G41" s="5" t="s">
        <v>242</v>
      </c>
      <c r="H41" s="3" t="s">
        <v>243</v>
      </c>
      <c r="I41" s="3" t="s">
        <v>209</v>
      </c>
      <c r="J41" s="3" t="s">
        <v>244</v>
      </c>
      <c r="K41" s="3" t="s">
        <v>245</v>
      </c>
      <c r="L41" s="13" t="s">
        <v>246</v>
      </c>
      <c r="M41" s="10" t="s">
        <v>247</v>
      </c>
      <c r="N41" s="10" t="s">
        <v>248</v>
      </c>
      <c r="O41" s="10" t="s">
        <v>71</v>
      </c>
      <c r="P41" s="10"/>
      <c r="Q41" s="10"/>
      <c r="R41" s="10"/>
      <c r="S41" s="10"/>
      <c r="T41" s="10"/>
      <c r="U41" s="12"/>
      <c r="V41" s="30"/>
      <c r="W41" s="33"/>
      <c r="Y41" s="39">
        <f>IFERROR(VLOOKUP(A41,[1]ImportBO!AO:AT,2,FALSE),0)</f>
        <v>0</v>
      </c>
      <c r="Z41" s="40">
        <f>IFERROR(VLOOKUP(A41,[1]ImportBO!AO:AT,3,FALSE),0)</f>
        <v>0</v>
      </c>
      <c r="AA41" s="40">
        <f>IFERROR(VLOOKUP(A41,[1]ImportBO!AO:AT,4,FALSE),0)</f>
        <v>0</v>
      </c>
      <c r="AB41" s="41">
        <f>IFERROR(VLOOKUP(A41,[1]ImportBO!AO:AT,5,FALSE),0)</f>
        <v>0</v>
      </c>
      <c r="AC41" s="1" t="str">
        <f>IF(ISNUMBER(SEARCH(critere,M41:Y41)),ROW(A$1),"")</f>
        <v/>
      </c>
    </row>
    <row r="42" spans="1:29" x14ac:dyDescent="0.35">
      <c r="A42" s="37" t="s">
        <v>249</v>
      </c>
      <c r="B42" s="32" t="str">
        <f>VLOOKUP(A42,[1]Infos!N:P,2,FALSE)</f>
        <v>STC9P135</v>
      </c>
      <c r="C42" s="2"/>
      <c r="D42" s="2" t="s">
        <v>241</v>
      </c>
      <c r="E42" s="3" t="str">
        <f>+VLOOKUP(D42,[1]Infos!A:C,2,FALSE)</f>
        <v>B9  BERLINGO VP</v>
      </c>
      <c r="F42" s="4" t="str">
        <f>VLOOKUP(D42,[1]Infos!K:L,2,FALSE)</f>
        <v>FV/FL</v>
      </c>
      <c r="G42" s="5" t="s">
        <v>242</v>
      </c>
      <c r="H42" s="3" t="s">
        <v>250</v>
      </c>
      <c r="I42" s="3" t="s">
        <v>104</v>
      </c>
      <c r="J42" s="3" t="s">
        <v>251</v>
      </c>
      <c r="K42" s="3" t="s">
        <v>252</v>
      </c>
      <c r="L42" s="13" t="s">
        <v>253</v>
      </c>
      <c r="M42" s="10" t="s">
        <v>71</v>
      </c>
      <c r="N42" s="10" t="s">
        <v>254</v>
      </c>
      <c r="O42" s="10" t="s">
        <v>62</v>
      </c>
      <c r="P42" s="10"/>
      <c r="Q42" s="10" t="s">
        <v>255</v>
      </c>
      <c r="R42" s="10"/>
      <c r="S42" s="10"/>
      <c r="T42" s="10"/>
      <c r="U42" s="12"/>
      <c r="V42" s="30"/>
      <c r="W42" s="33"/>
      <c r="Y42" s="39">
        <f>IFERROR(VLOOKUP(A42,[1]ImportBO!AO:AT,2,FALSE),0)</f>
        <v>0</v>
      </c>
      <c r="Z42" s="40">
        <f>IFERROR(VLOOKUP(A42,[1]ImportBO!AO:AT,3,FALSE),0)</f>
        <v>0</v>
      </c>
      <c r="AA42" s="40">
        <f>IFERROR(VLOOKUP(A42,[1]ImportBO!AO:AT,4,FALSE),0)</f>
        <v>0</v>
      </c>
      <c r="AB42" s="41">
        <f>IFERROR(VLOOKUP(A42,[1]ImportBO!AO:AT,5,FALSE),0)</f>
        <v>0</v>
      </c>
      <c r="AC42" s="1" t="str">
        <f>IF(ISNUMBER(SEARCH(critere,M42:Y42)),ROW(A$1),"")</f>
        <v/>
      </c>
    </row>
    <row r="43" spans="1:29" x14ac:dyDescent="0.35">
      <c r="A43" s="37" t="s">
        <v>256</v>
      </c>
      <c r="B43" s="32" t="str">
        <f>VLOOKUP(A43,[1]Infos!N:P,2,FALSE)</f>
        <v>STC9P151</v>
      </c>
      <c r="C43" s="2"/>
      <c r="D43" s="2" t="s">
        <v>241</v>
      </c>
      <c r="E43" s="3" t="str">
        <f>+VLOOKUP(D43,[1]Infos!A:C,2,FALSE)</f>
        <v>B9  BERLINGO VP</v>
      </c>
      <c r="F43" s="4" t="str">
        <f>VLOOKUP(D43,[1]Infos!K:L,2,FALSE)</f>
        <v>FV/FL</v>
      </c>
      <c r="G43" s="5" t="s">
        <v>242</v>
      </c>
      <c r="H43" s="3" t="s">
        <v>250</v>
      </c>
      <c r="I43" s="3" t="s">
        <v>56</v>
      </c>
      <c r="J43" s="3" t="s">
        <v>257</v>
      </c>
      <c r="K43" s="3" t="s">
        <v>252</v>
      </c>
      <c r="L43" s="13" t="s">
        <v>258</v>
      </c>
      <c r="M43" s="10" t="s">
        <v>71</v>
      </c>
      <c r="N43" s="10" t="s">
        <v>254</v>
      </c>
      <c r="O43" s="10" t="s">
        <v>62</v>
      </c>
      <c r="P43" s="10" t="s">
        <v>259</v>
      </c>
      <c r="Q43" s="10"/>
      <c r="R43" s="10"/>
      <c r="S43" s="10" t="s">
        <v>62</v>
      </c>
      <c r="T43" s="10"/>
      <c r="U43" s="12"/>
      <c r="V43" s="30"/>
      <c r="W43" s="33"/>
      <c r="Y43" s="39">
        <f>IFERROR(VLOOKUP(A43,[1]ImportBO!AO:AT,2,FALSE),0)</f>
        <v>0</v>
      </c>
      <c r="Z43" s="40">
        <f>IFERROR(VLOOKUP(A43,[1]ImportBO!AO:AT,3,FALSE),0)</f>
        <v>0</v>
      </c>
      <c r="AA43" s="40">
        <f>IFERROR(VLOOKUP(A43,[1]ImportBO!AO:AT,4,FALSE),0)</f>
        <v>0</v>
      </c>
      <c r="AB43" s="41">
        <f>IFERROR(VLOOKUP(A43,[1]ImportBO!AO:AT,5,FALSE),0)</f>
        <v>0</v>
      </c>
      <c r="AC43" s="1" t="str">
        <f>IF(ISNUMBER(SEARCH(critere,M43:Y43)),ROW(A$1),"")</f>
        <v/>
      </c>
    </row>
    <row r="44" spans="1:29" x14ac:dyDescent="0.35">
      <c r="A44" s="37" t="s">
        <v>260</v>
      </c>
      <c r="B44" s="32" t="str">
        <f>VLOOKUP(A44,[1]Infos!N:P,2,FALSE)</f>
        <v>STC9P175</v>
      </c>
      <c r="C44" s="2"/>
      <c r="D44" s="2" t="s">
        <v>241</v>
      </c>
      <c r="E44" s="3" t="str">
        <f>+VLOOKUP(D44,[1]Infos!A:C,2,FALSE)</f>
        <v>B9  BERLINGO VP</v>
      </c>
      <c r="F44" s="4" t="str">
        <f>VLOOKUP(D44,[1]Infos!K:L,2,FALSE)</f>
        <v>FV/FL</v>
      </c>
      <c r="G44" s="5" t="s">
        <v>242</v>
      </c>
      <c r="H44" s="3" t="s">
        <v>261</v>
      </c>
      <c r="I44" s="3" t="s">
        <v>91</v>
      </c>
      <c r="J44" s="3" t="s">
        <v>262</v>
      </c>
      <c r="K44" s="3" t="s">
        <v>263</v>
      </c>
      <c r="L44" s="13" t="s">
        <v>246</v>
      </c>
      <c r="M44" s="10" t="s">
        <v>247</v>
      </c>
      <c r="N44" s="10" t="s">
        <v>264</v>
      </c>
      <c r="O44" s="10" t="s">
        <v>62</v>
      </c>
      <c r="P44" s="10"/>
      <c r="Q44" s="10"/>
      <c r="R44" s="10"/>
      <c r="S44" s="10"/>
      <c r="T44" s="10"/>
      <c r="U44" s="12"/>
      <c r="V44" s="30"/>
      <c r="W44" s="33"/>
      <c r="Y44" s="39">
        <f>IFERROR(VLOOKUP(A44,[1]ImportBO!AO:AT,2,FALSE),0)</f>
        <v>514</v>
      </c>
      <c r="Z44" s="40">
        <f>IFERROR(VLOOKUP(A44,[1]ImportBO!AO:AT,3,FALSE),0)</f>
        <v>0</v>
      </c>
      <c r="AA44" s="40">
        <f>IFERROR(VLOOKUP(A44,[1]ImportBO!AO:AT,4,FALSE),0)</f>
        <v>0</v>
      </c>
      <c r="AB44" s="41">
        <f>IFERROR(VLOOKUP(A44,[1]ImportBO!AO:AT,5,FALSE),0)</f>
        <v>0</v>
      </c>
      <c r="AC44" s="1" t="str">
        <f>IF(ISNUMBER(SEARCH(critere,M44:Y44)),ROW(A$1),"")</f>
        <v/>
      </c>
    </row>
    <row r="45" spans="1:29" x14ac:dyDescent="0.35">
      <c r="A45" s="37" t="s">
        <v>265</v>
      </c>
      <c r="B45" s="32" t="str">
        <f>VLOOKUP(A45,[1]Infos!N:P,2,FALSE)</f>
        <v>STC9P150</v>
      </c>
      <c r="C45" s="2"/>
      <c r="D45" s="2" t="s">
        <v>241</v>
      </c>
      <c r="E45" s="3" t="str">
        <f>+VLOOKUP(D45,[1]Infos!A:C,2,FALSE)</f>
        <v>B9  BERLINGO VP</v>
      </c>
      <c r="F45" s="4" t="str">
        <f>VLOOKUP(D45,[1]Infos!K:L,2,FALSE)</f>
        <v>FV/FL</v>
      </c>
      <c r="G45" s="5" t="s">
        <v>242</v>
      </c>
      <c r="H45" s="3" t="s">
        <v>50</v>
      </c>
      <c r="I45" s="3" t="s">
        <v>172</v>
      </c>
      <c r="J45" s="3" t="s">
        <v>266</v>
      </c>
      <c r="K45" s="3" t="s">
        <v>182</v>
      </c>
      <c r="L45" s="13" t="s">
        <v>267</v>
      </c>
      <c r="M45" s="10" t="s">
        <v>62</v>
      </c>
      <c r="N45" s="10" t="s">
        <v>268</v>
      </c>
      <c r="O45" s="10" t="s">
        <v>62</v>
      </c>
      <c r="P45" s="10" t="s">
        <v>269</v>
      </c>
      <c r="Q45" s="10" t="s">
        <v>62</v>
      </c>
      <c r="R45" s="10" t="s">
        <v>117</v>
      </c>
      <c r="S45" s="10" t="s">
        <v>62</v>
      </c>
      <c r="T45" s="10"/>
      <c r="U45" s="12"/>
      <c r="V45" s="30"/>
      <c r="W45" s="33" t="s">
        <v>270</v>
      </c>
      <c r="Y45" s="39">
        <f>IFERROR(VLOOKUP(A45,[1]ImportBO!AO:AT,2,FALSE),0)</f>
        <v>18</v>
      </c>
      <c r="Z45" s="40">
        <f>IFERROR(VLOOKUP(A45,[1]ImportBO!AO:AT,3,FALSE),0)</f>
        <v>22</v>
      </c>
      <c r="AA45" s="40">
        <f>IFERROR(VLOOKUP(A45,[1]ImportBO!AO:AT,4,FALSE),0)</f>
        <v>38</v>
      </c>
      <c r="AB45" s="41">
        <f>IFERROR(VLOOKUP(A45,[1]ImportBO!AO:AT,5,FALSE),0)</f>
        <v>10</v>
      </c>
      <c r="AC45" s="1" t="str">
        <f>IF(ISNUMBER(SEARCH(critere,M45:Y45)),ROW(A$1),"")</f>
        <v/>
      </c>
    </row>
    <row r="46" spans="1:29" x14ac:dyDescent="0.35">
      <c r="A46" s="37" t="s">
        <v>271</v>
      </c>
      <c r="B46" s="32" t="str">
        <f>VLOOKUP(A46,[1]Infos!N:P,2,FALSE)</f>
        <v>STC9P176</v>
      </c>
      <c r="C46" s="2"/>
      <c r="D46" s="2" t="s">
        <v>241</v>
      </c>
      <c r="E46" s="3" t="str">
        <f>+VLOOKUP(D46,[1]Infos!A:C,2,FALSE)</f>
        <v>B9  BERLINGO VP</v>
      </c>
      <c r="F46" s="4" t="str">
        <f>VLOOKUP(D46,[1]Infos!K:L,2,FALSE)</f>
        <v>FV/FL</v>
      </c>
      <c r="G46" s="5" t="s">
        <v>242</v>
      </c>
      <c r="H46" s="3" t="s">
        <v>272</v>
      </c>
      <c r="I46" s="3" t="s">
        <v>273</v>
      </c>
      <c r="J46" s="3" t="s">
        <v>274</v>
      </c>
      <c r="K46" s="3" t="s">
        <v>275</v>
      </c>
      <c r="L46" s="13" t="s">
        <v>276</v>
      </c>
      <c r="M46" s="10" t="s">
        <v>62</v>
      </c>
      <c r="N46" s="10" t="s">
        <v>277</v>
      </c>
      <c r="O46" s="10" t="s">
        <v>62</v>
      </c>
      <c r="P46" s="10" t="s">
        <v>278</v>
      </c>
      <c r="Q46" s="10"/>
      <c r="R46" s="10" t="s">
        <v>117</v>
      </c>
      <c r="S46" s="10" t="s">
        <v>62</v>
      </c>
      <c r="T46" s="10"/>
      <c r="U46" s="12"/>
      <c r="V46" s="30"/>
      <c r="W46" s="33" t="s">
        <v>279</v>
      </c>
      <c r="Y46" s="39">
        <f>IFERROR(VLOOKUP(A46,[1]ImportBO!AO:AT,2,FALSE),0)</f>
        <v>28</v>
      </c>
      <c r="Z46" s="40">
        <f>IFERROR(VLOOKUP(A46,[1]ImportBO!AO:AT,3,FALSE),0)</f>
        <v>117</v>
      </c>
      <c r="AA46" s="40">
        <f>IFERROR(VLOOKUP(A46,[1]ImportBO!AO:AT,4,FALSE),0)</f>
        <v>181</v>
      </c>
      <c r="AB46" s="41">
        <f>IFERROR(VLOOKUP(A46,[1]ImportBO!AO:AT,5,FALSE),0)</f>
        <v>75</v>
      </c>
      <c r="AC46" s="1" t="str">
        <f>IF(ISNUMBER(SEARCH(critere,M46:Y46)),ROW(A$1),"")</f>
        <v/>
      </c>
    </row>
    <row r="47" spans="1:29" x14ac:dyDescent="0.35">
      <c r="A47" s="37" t="s">
        <v>280</v>
      </c>
      <c r="B47" s="32" t="str">
        <f>VLOOKUP(A47,[1]Infos!N:P,2,FALSE)</f>
        <v>STC9P177</v>
      </c>
      <c r="C47" s="2"/>
      <c r="D47" s="2" t="s">
        <v>241</v>
      </c>
      <c r="E47" s="3" t="str">
        <f>+VLOOKUP(D47,[1]Infos!A:C,2,FALSE)</f>
        <v>B9  BERLINGO VP</v>
      </c>
      <c r="F47" s="4" t="str">
        <f>VLOOKUP(D47,[1]Infos!K:L,2,FALSE)</f>
        <v>FV/FL</v>
      </c>
      <c r="G47" s="5" t="s">
        <v>242</v>
      </c>
      <c r="H47" s="3" t="s">
        <v>272</v>
      </c>
      <c r="I47" s="3" t="s">
        <v>74</v>
      </c>
      <c r="J47" s="3" t="s">
        <v>281</v>
      </c>
      <c r="K47" s="3" t="s">
        <v>275</v>
      </c>
      <c r="L47" s="9" t="s">
        <v>69</v>
      </c>
      <c r="M47" s="10" t="s">
        <v>62</v>
      </c>
      <c r="N47" s="10" t="s">
        <v>117</v>
      </c>
      <c r="O47" s="10" t="s">
        <v>62</v>
      </c>
      <c r="P47" s="10" t="s">
        <v>282</v>
      </c>
      <c r="Q47" s="10"/>
      <c r="R47" s="10"/>
      <c r="S47" s="10"/>
      <c r="T47" s="10"/>
      <c r="U47" s="12"/>
      <c r="V47" s="30"/>
      <c r="W47" s="33" t="s">
        <v>283</v>
      </c>
      <c r="Y47" s="39">
        <f>IFERROR(VLOOKUP(A47,[1]ImportBO!AO:AT,2,FALSE),0)</f>
        <v>12</v>
      </c>
      <c r="Z47" s="40">
        <f>IFERROR(VLOOKUP(A47,[1]ImportBO!AO:AT,3,FALSE),0)</f>
        <v>10</v>
      </c>
      <c r="AA47" s="40">
        <f>IFERROR(VLOOKUP(A47,[1]ImportBO!AO:AT,4,FALSE),0)</f>
        <v>11</v>
      </c>
      <c r="AB47" s="41">
        <f>IFERROR(VLOOKUP(A47,[1]ImportBO!AO:AT,5,FALSE),0)</f>
        <v>8</v>
      </c>
      <c r="AC47" s="1" t="str">
        <f>IF(ISNUMBER(SEARCH(critere,M47:Y47)),ROW(A$1),"")</f>
        <v/>
      </c>
    </row>
    <row r="48" spans="1:29" x14ac:dyDescent="0.35">
      <c r="A48" s="37" t="s">
        <v>284</v>
      </c>
      <c r="B48" s="32" t="str">
        <f>VLOOKUP(A48,[1]Infos!N:P,2,FALSE)</f>
        <v>STE3P020</v>
      </c>
      <c r="C48" s="2"/>
      <c r="D48" s="2" t="s">
        <v>285</v>
      </c>
      <c r="E48" s="3" t="str">
        <f>+VLOOKUP(D48,[1]Infos!A:C,2,FALSE)</f>
        <v>E3 EUROPE  C4 CACTUS</v>
      </c>
      <c r="F48" s="4">
        <f>VLOOKUP(D48,[1]Infos!K:L,2,FALSE)</f>
        <v>82</v>
      </c>
      <c r="G48" s="5" t="s">
        <v>286</v>
      </c>
      <c r="H48" s="3" t="s">
        <v>66</v>
      </c>
      <c r="I48" s="3" t="s">
        <v>167</v>
      </c>
      <c r="J48" s="3" t="s">
        <v>287</v>
      </c>
      <c r="K48" s="3" t="s">
        <v>288</v>
      </c>
      <c r="L48" s="13" t="s">
        <v>289</v>
      </c>
      <c r="M48" s="10" t="s">
        <v>62</v>
      </c>
      <c r="N48" s="10" t="s">
        <v>290</v>
      </c>
      <c r="O48" s="10"/>
      <c r="P48" s="10" t="s">
        <v>87</v>
      </c>
      <c r="Q48" s="10" t="s">
        <v>71</v>
      </c>
      <c r="R48" s="10" t="s">
        <v>291</v>
      </c>
      <c r="S48" s="10" t="s">
        <v>99</v>
      </c>
      <c r="T48" s="10"/>
      <c r="U48" s="12"/>
      <c r="V48" s="30"/>
      <c r="W48" s="33" t="s">
        <v>292</v>
      </c>
      <c r="Y48" s="39">
        <f>IFERROR(VLOOKUP(A48,[1]ImportBO!AO:AT,2,FALSE),0)</f>
        <v>0</v>
      </c>
      <c r="Z48" s="40">
        <f>IFERROR(VLOOKUP(A48,[1]ImportBO!AO:AT,3,FALSE),0)</f>
        <v>0</v>
      </c>
      <c r="AA48" s="40">
        <f>IFERROR(VLOOKUP(A48,[1]ImportBO!AO:AT,4,FALSE),0)</f>
        <v>0</v>
      </c>
      <c r="AB48" s="41">
        <f>IFERROR(VLOOKUP(A48,[1]ImportBO!AO:AT,5,FALSE),0)</f>
        <v>0</v>
      </c>
      <c r="AC48" s="1" t="str">
        <f>IF(ISNUMBER(SEARCH(critere,M48:Y48)),ROW(A$1),"")</f>
        <v/>
      </c>
    </row>
    <row r="49" spans="1:29" x14ac:dyDescent="0.35">
      <c r="A49" s="37" t="s">
        <v>293</v>
      </c>
      <c r="B49" s="32" t="str">
        <f>VLOOKUP(A49,[1]Infos!N:P,2,FALSE)</f>
        <v>STE3P047</v>
      </c>
      <c r="C49" s="2"/>
      <c r="D49" s="2" t="s">
        <v>285</v>
      </c>
      <c r="E49" s="3" t="str">
        <f>+VLOOKUP(D49,[1]Infos!A:C,2,FALSE)</f>
        <v>E3 EUROPE  C4 CACTUS</v>
      </c>
      <c r="F49" s="4">
        <f>VLOOKUP(D49,[1]Infos!K:L,2,FALSE)</f>
        <v>82</v>
      </c>
      <c r="G49" s="5" t="s">
        <v>286</v>
      </c>
      <c r="H49" s="3" t="s">
        <v>66</v>
      </c>
      <c r="I49" s="3" t="s">
        <v>46</v>
      </c>
      <c r="J49" s="3" t="s">
        <v>294</v>
      </c>
      <c r="K49" s="3" t="s">
        <v>288</v>
      </c>
      <c r="L49" s="10" t="s">
        <v>295</v>
      </c>
      <c r="M49" s="10" t="s">
        <v>62</v>
      </c>
      <c r="N49" s="13" t="s">
        <v>290</v>
      </c>
      <c r="O49" s="10"/>
      <c r="P49" s="10" t="s">
        <v>87</v>
      </c>
      <c r="Q49" s="10" t="s">
        <v>71</v>
      </c>
      <c r="R49" s="10" t="s">
        <v>291</v>
      </c>
      <c r="S49" s="10" t="s">
        <v>99</v>
      </c>
      <c r="T49" s="10"/>
      <c r="U49" s="12"/>
      <c r="V49" s="30"/>
      <c r="W49" s="33" t="s">
        <v>296</v>
      </c>
      <c r="Y49" s="39">
        <f>IFERROR(VLOOKUP(A49,[1]ImportBO!AO:AT,2,FALSE),0)</f>
        <v>163</v>
      </c>
      <c r="Z49" s="40">
        <f>IFERROR(VLOOKUP(A49,[1]ImportBO!AO:AT,3,FALSE),0)</f>
        <v>159</v>
      </c>
      <c r="AA49" s="40">
        <f>IFERROR(VLOOKUP(A49,[1]ImportBO!AO:AT,4,FALSE),0)</f>
        <v>342</v>
      </c>
      <c r="AB49" s="41">
        <f>IFERROR(VLOOKUP(A49,[1]ImportBO!AO:AT,5,FALSE),0)</f>
        <v>217</v>
      </c>
      <c r="AC49" s="1" t="str">
        <f>IF(ISNUMBER(SEARCH(critere,M49:Y49)),ROW(A$1),"")</f>
        <v/>
      </c>
    </row>
    <row r="50" spans="1:29" x14ac:dyDescent="0.35">
      <c r="A50" s="37" t="s">
        <v>297</v>
      </c>
      <c r="B50" s="32" t="str">
        <f>VLOOKUP(A50,[1]Infos!N:P,2,FALSE)</f>
        <v>STE3P068</v>
      </c>
      <c r="C50" s="2"/>
      <c r="D50" s="2" t="s">
        <v>285</v>
      </c>
      <c r="E50" s="3" t="str">
        <f>+VLOOKUP(D50,[1]Infos!A:C,2,FALSE)</f>
        <v>E3 EUROPE  C4 CACTUS</v>
      </c>
      <c r="F50" s="4">
        <f>VLOOKUP(D50,[1]Infos!K:L,2,FALSE)</f>
        <v>82</v>
      </c>
      <c r="G50" s="5" t="s">
        <v>286</v>
      </c>
      <c r="H50" s="3" t="s">
        <v>66</v>
      </c>
      <c r="I50" s="3" t="s">
        <v>298</v>
      </c>
      <c r="J50" s="3" t="s">
        <v>299</v>
      </c>
      <c r="K50" s="3" t="s">
        <v>288</v>
      </c>
      <c r="L50" s="13" t="s">
        <v>300</v>
      </c>
      <c r="M50" s="10" t="s">
        <v>62</v>
      </c>
      <c r="N50" s="10" t="s">
        <v>290</v>
      </c>
      <c r="O50" s="10"/>
      <c r="P50" s="10" t="s">
        <v>87</v>
      </c>
      <c r="Q50" s="10" t="s">
        <v>71</v>
      </c>
      <c r="R50" s="10" t="s">
        <v>291</v>
      </c>
      <c r="S50" s="10" t="s">
        <v>99</v>
      </c>
      <c r="T50" s="10"/>
      <c r="U50" s="12"/>
      <c r="V50" s="30"/>
      <c r="W50" s="33" t="s">
        <v>301</v>
      </c>
      <c r="Y50" s="39">
        <f>IFERROR(VLOOKUP(A50,[1]ImportBO!AO:AT,2,FALSE),0)</f>
        <v>33</v>
      </c>
      <c r="Z50" s="40">
        <f>IFERROR(VLOOKUP(A50,[1]ImportBO!AO:AT,3,FALSE),0)</f>
        <v>110</v>
      </c>
      <c r="AA50" s="40">
        <f>IFERROR(VLOOKUP(A50,[1]ImportBO!AO:AT,4,FALSE),0)</f>
        <v>140</v>
      </c>
      <c r="AB50" s="41">
        <f>IFERROR(VLOOKUP(A50,[1]ImportBO!AO:AT,5,FALSE),0)</f>
        <v>99</v>
      </c>
      <c r="AC50" s="1" t="str">
        <f>IF(ISNUMBER(SEARCH(critere,M50:Y50)),ROW(A$1),"")</f>
        <v/>
      </c>
    </row>
    <row r="51" spans="1:29" x14ac:dyDescent="0.35">
      <c r="A51" s="37" t="s">
        <v>302</v>
      </c>
      <c r="B51" s="32" t="str">
        <f>VLOOKUP(A51,[1]Infos!N:P,2,FALSE)</f>
        <v>STE3P022</v>
      </c>
      <c r="C51" s="2"/>
      <c r="D51" s="2" t="s">
        <v>285</v>
      </c>
      <c r="E51" s="3" t="str">
        <f>+VLOOKUP(D51,[1]Infos!A:C,2,FALSE)</f>
        <v>E3 EUROPE  C4 CACTUS</v>
      </c>
      <c r="F51" s="4">
        <f>VLOOKUP(D51,[1]Infos!K:L,2,FALSE)</f>
        <v>82</v>
      </c>
      <c r="G51" s="5" t="s">
        <v>286</v>
      </c>
      <c r="H51" s="3" t="s">
        <v>66</v>
      </c>
      <c r="I51" s="3" t="s">
        <v>51</v>
      </c>
      <c r="J51" s="3" t="s">
        <v>67</v>
      </c>
      <c r="K51" s="3" t="s">
        <v>288</v>
      </c>
      <c r="L51" s="9" t="s">
        <v>69</v>
      </c>
      <c r="M51" s="10" t="s">
        <v>62</v>
      </c>
      <c r="N51" s="10" t="s">
        <v>70</v>
      </c>
      <c r="O51" s="14" t="s">
        <v>71</v>
      </c>
      <c r="P51" s="10" t="s">
        <v>290</v>
      </c>
      <c r="Q51" s="10" t="s">
        <v>71</v>
      </c>
      <c r="R51" s="10" t="s">
        <v>291</v>
      </c>
      <c r="S51" s="10" t="s">
        <v>99</v>
      </c>
      <c r="T51" s="10"/>
      <c r="U51" s="12"/>
      <c r="V51" s="30"/>
      <c r="W51" s="33" t="s">
        <v>303</v>
      </c>
      <c r="Y51" s="39">
        <f>IFERROR(VLOOKUP(A51,[1]ImportBO!AO:AT,2,FALSE),0)</f>
        <v>3661</v>
      </c>
      <c r="Z51" s="40">
        <f>IFERROR(VLOOKUP(A51,[1]ImportBO!AO:AT,3,FALSE),0)</f>
        <v>4311</v>
      </c>
      <c r="AA51" s="40">
        <f>IFERROR(VLOOKUP(A51,[1]ImportBO!AO:AT,4,FALSE),0)</f>
        <v>7293</v>
      </c>
      <c r="AB51" s="41">
        <f>IFERROR(VLOOKUP(A51,[1]ImportBO!AO:AT,5,FALSE),0)</f>
        <v>4690</v>
      </c>
      <c r="AC51" s="1" t="str">
        <f>IF(ISNUMBER(SEARCH(critere,M51:Y51)),ROW(A$1),"")</f>
        <v/>
      </c>
    </row>
    <row r="52" spans="1:29" x14ac:dyDescent="0.35">
      <c r="A52" s="37" t="s">
        <v>304</v>
      </c>
      <c r="B52" s="32" t="str">
        <f>VLOOKUP(A52,[1]Infos!N:P,2,FALSE)</f>
        <v>STE3P024</v>
      </c>
      <c r="C52" s="2"/>
      <c r="D52" s="2" t="s">
        <v>285</v>
      </c>
      <c r="E52" s="3" t="str">
        <f>+VLOOKUP(D52,[1]Infos!A:C,2,FALSE)</f>
        <v>E3 EUROPE  C4 CACTUS</v>
      </c>
      <c r="F52" s="4">
        <f>VLOOKUP(D52,[1]Infos!K:L,2,FALSE)</f>
        <v>82</v>
      </c>
      <c r="G52" s="5" t="s">
        <v>286</v>
      </c>
      <c r="H52" s="3" t="s">
        <v>305</v>
      </c>
      <c r="I52" s="3" t="s">
        <v>91</v>
      </c>
      <c r="J52" s="3" t="s">
        <v>306</v>
      </c>
      <c r="K52" s="3" t="s">
        <v>307</v>
      </c>
      <c r="L52" s="13" t="s">
        <v>308</v>
      </c>
      <c r="M52" s="10" t="s">
        <v>62</v>
      </c>
      <c r="N52" s="10" t="s">
        <v>309</v>
      </c>
      <c r="O52" s="10"/>
      <c r="P52" s="10" t="s">
        <v>87</v>
      </c>
      <c r="Q52" s="10" t="s">
        <v>71</v>
      </c>
      <c r="R52" s="10" t="s">
        <v>291</v>
      </c>
      <c r="S52" s="10" t="s">
        <v>99</v>
      </c>
      <c r="T52" s="10"/>
      <c r="U52" s="12"/>
      <c r="V52" s="30"/>
      <c r="W52" s="33" t="s">
        <v>310</v>
      </c>
      <c r="Y52" s="39">
        <f>IFERROR(VLOOKUP(A52,[1]ImportBO!AO:AT,2,FALSE),0)</f>
        <v>727</v>
      </c>
      <c r="Z52" s="40">
        <f>IFERROR(VLOOKUP(A52,[1]ImportBO!AO:AT,3,FALSE),0)</f>
        <v>589</v>
      </c>
      <c r="AA52" s="40">
        <f>IFERROR(VLOOKUP(A52,[1]ImportBO!AO:AT,4,FALSE),0)</f>
        <v>872</v>
      </c>
      <c r="AB52" s="41">
        <f>IFERROR(VLOOKUP(A52,[1]ImportBO!AO:AT,5,FALSE),0)</f>
        <v>714</v>
      </c>
      <c r="AC52" s="1" t="str">
        <f>IF(ISNUMBER(SEARCH(critere,M52:Y52)),ROW(A$1),"")</f>
        <v/>
      </c>
    </row>
    <row r="53" spans="1:29" x14ac:dyDescent="0.35">
      <c r="A53" s="37" t="s">
        <v>311</v>
      </c>
      <c r="B53" s="32" t="str">
        <f>VLOOKUP(A53,[1]Infos!N:P,2,FALSE)</f>
        <v>STE3P030</v>
      </c>
      <c r="C53" s="2"/>
      <c r="D53" s="2" t="s">
        <v>285</v>
      </c>
      <c r="E53" s="3" t="str">
        <f>+VLOOKUP(D53,[1]Infos!A:C,2,FALSE)</f>
        <v>E3 EUROPE  C4 CACTUS</v>
      </c>
      <c r="F53" s="4">
        <f>VLOOKUP(D53,[1]Infos!K:L,2,FALSE)</f>
        <v>82</v>
      </c>
      <c r="G53" s="5" t="s">
        <v>286</v>
      </c>
      <c r="H53" s="3" t="s">
        <v>312</v>
      </c>
      <c r="I53" s="3" t="s">
        <v>91</v>
      </c>
      <c r="J53" s="3" t="s">
        <v>313</v>
      </c>
      <c r="K53" s="3" t="s">
        <v>314</v>
      </c>
      <c r="L53" s="13" t="s">
        <v>315</v>
      </c>
      <c r="M53" s="10" t="s">
        <v>142</v>
      </c>
      <c r="N53" s="10" t="s">
        <v>309</v>
      </c>
      <c r="O53" s="10"/>
      <c r="P53" s="10" t="s">
        <v>87</v>
      </c>
      <c r="Q53" s="10" t="s">
        <v>71</v>
      </c>
      <c r="R53" s="10" t="s">
        <v>291</v>
      </c>
      <c r="S53" s="10" t="s">
        <v>99</v>
      </c>
      <c r="T53" s="10"/>
      <c r="U53" s="12"/>
      <c r="V53" s="30"/>
      <c r="W53" s="33" t="s">
        <v>316</v>
      </c>
      <c r="Y53" s="39">
        <f>IFERROR(VLOOKUP(A53,[1]ImportBO!AO:AT,2,FALSE),0)</f>
        <v>51</v>
      </c>
      <c r="Z53" s="40">
        <f>IFERROR(VLOOKUP(A53,[1]ImportBO!AO:AT,3,FALSE),0)</f>
        <v>45</v>
      </c>
      <c r="AA53" s="40">
        <f>IFERROR(VLOOKUP(A53,[1]ImportBO!AO:AT,4,FALSE),0)</f>
        <v>46</v>
      </c>
      <c r="AB53" s="41">
        <f>IFERROR(VLOOKUP(A53,[1]ImportBO!AO:AT,5,FALSE),0)</f>
        <v>43</v>
      </c>
      <c r="AC53" s="1" t="str">
        <f>IF(ISNUMBER(SEARCH(critere,M53:Y53)),ROW(A$1),"")</f>
        <v/>
      </c>
    </row>
    <row r="54" spans="1:29" x14ac:dyDescent="0.35">
      <c r="A54" s="37" t="s">
        <v>317</v>
      </c>
      <c r="B54" s="32" t="str">
        <f>VLOOKUP(A54,[1]Infos!N:P,2,FALSE)</f>
        <v>STE3P043</v>
      </c>
      <c r="C54" s="2"/>
      <c r="D54" s="2" t="s">
        <v>285</v>
      </c>
      <c r="E54" s="3" t="str">
        <f>+VLOOKUP(D54,[1]Infos!A:C,2,FALSE)</f>
        <v>E3 EUROPE  C4 CACTUS</v>
      </c>
      <c r="F54" s="4">
        <f>VLOOKUP(D54,[1]Infos!K:L,2,FALSE)</f>
        <v>82</v>
      </c>
      <c r="G54" s="5" t="s">
        <v>286</v>
      </c>
      <c r="H54" s="3" t="s">
        <v>312</v>
      </c>
      <c r="I54" s="3" t="s">
        <v>36</v>
      </c>
      <c r="J54" s="3" t="s">
        <v>318</v>
      </c>
      <c r="K54" s="3" t="s">
        <v>319</v>
      </c>
      <c r="L54" s="13" t="s">
        <v>59</v>
      </c>
      <c r="M54" s="10" t="s">
        <v>142</v>
      </c>
      <c r="N54" s="10" t="s">
        <v>70</v>
      </c>
      <c r="O54" s="14" t="s">
        <v>71</v>
      </c>
      <c r="P54" s="10" t="s">
        <v>291</v>
      </c>
      <c r="Q54" s="10" t="s">
        <v>99</v>
      </c>
      <c r="R54" s="10"/>
      <c r="S54" s="10"/>
      <c r="T54" s="10"/>
      <c r="U54" s="12"/>
      <c r="V54" s="30"/>
      <c r="W54" s="33" t="s">
        <v>320</v>
      </c>
      <c r="Y54" s="39">
        <f>IFERROR(VLOOKUP(A54,[1]ImportBO!AO:AT,2,FALSE),0)</f>
        <v>17</v>
      </c>
      <c r="Z54" s="40">
        <f>IFERROR(VLOOKUP(A54,[1]ImportBO!AO:AT,3,FALSE),0)</f>
        <v>17</v>
      </c>
      <c r="AA54" s="40">
        <f>IFERROR(VLOOKUP(A54,[1]ImportBO!AO:AT,4,FALSE),0)</f>
        <v>39</v>
      </c>
      <c r="AB54" s="41">
        <f>IFERROR(VLOOKUP(A54,[1]ImportBO!AO:AT,5,FALSE),0)</f>
        <v>19</v>
      </c>
      <c r="AC54" s="1" t="str">
        <f>IF(ISNUMBER(SEARCH(critere,M54:Y54)),ROW(A$1),"")</f>
        <v/>
      </c>
    </row>
    <row r="55" spans="1:29" x14ac:dyDescent="0.35">
      <c r="A55" s="37" t="s">
        <v>321</v>
      </c>
      <c r="B55" s="32" t="str">
        <f>VLOOKUP(A55,[1]Infos!N:P,2,FALSE)</f>
        <v>STE3P043</v>
      </c>
      <c r="C55" s="2"/>
      <c r="D55" s="2" t="s">
        <v>285</v>
      </c>
      <c r="E55" s="3" t="str">
        <f>+VLOOKUP(D55,[1]Infos!A:C,2,FALSE)</f>
        <v>E3 EUROPE  C4 CACTUS</v>
      </c>
      <c r="F55" s="4">
        <f>VLOOKUP(D55,[1]Infos!K:L,2,FALSE)</f>
        <v>82</v>
      </c>
      <c r="G55" s="5" t="s">
        <v>286</v>
      </c>
      <c r="H55" s="3" t="s">
        <v>312</v>
      </c>
      <c r="I55" s="3" t="s">
        <v>51</v>
      </c>
      <c r="J55" s="3" t="s">
        <v>322</v>
      </c>
      <c r="K55" s="3" t="s">
        <v>319</v>
      </c>
      <c r="L55" s="13" t="s">
        <v>59</v>
      </c>
      <c r="M55" s="10" t="s">
        <v>142</v>
      </c>
      <c r="N55" s="10" t="s">
        <v>70</v>
      </c>
      <c r="O55" s="14" t="s">
        <v>71</v>
      </c>
      <c r="P55" s="10" t="s">
        <v>291</v>
      </c>
      <c r="Q55" s="10" t="s">
        <v>99</v>
      </c>
      <c r="R55" s="10"/>
      <c r="S55" s="10"/>
      <c r="T55" s="10"/>
      <c r="U55" s="12"/>
      <c r="V55" s="30"/>
      <c r="W55" s="33" t="s">
        <v>323</v>
      </c>
      <c r="Y55" s="39">
        <f>IFERROR(VLOOKUP(A55,[1]ImportBO!AO:AT,2,FALSE),0)</f>
        <v>205</v>
      </c>
      <c r="Z55" s="40">
        <f>IFERROR(VLOOKUP(A55,[1]ImportBO!AO:AT,3,FALSE),0)</f>
        <v>982</v>
      </c>
      <c r="AA55" s="40">
        <f>IFERROR(VLOOKUP(A55,[1]ImportBO!AO:AT,4,FALSE),0)</f>
        <v>608</v>
      </c>
      <c r="AB55" s="41">
        <f>IFERROR(VLOOKUP(A55,[1]ImportBO!AO:AT,5,FALSE),0)</f>
        <v>407</v>
      </c>
      <c r="AC55" s="1" t="str">
        <f>IF(ISNUMBER(SEARCH(critere,M55:Y55)),ROW(A$1),"")</f>
        <v/>
      </c>
    </row>
    <row r="56" spans="1:29" x14ac:dyDescent="0.35">
      <c r="A56" s="37" t="s">
        <v>324</v>
      </c>
      <c r="B56" s="32" t="str">
        <f>VLOOKUP(A56,[1]Infos!N:P,2,FALSE)</f>
        <v>STE3P033</v>
      </c>
      <c r="C56" s="2"/>
      <c r="D56" s="2" t="s">
        <v>285</v>
      </c>
      <c r="E56" s="3" t="str">
        <f>+VLOOKUP(D56,[1]Infos!A:C,2,FALSE)</f>
        <v>E3 EUROPE  C4 CACTUS</v>
      </c>
      <c r="F56" s="4">
        <f>VLOOKUP(D56,[1]Infos!K:L,2,FALSE)</f>
        <v>82</v>
      </c>
      <c r="G56" s="5" t="s">
        <v>286</v>
      </c>
      <c r="H56" s="3" t="s">
        <v>325</v>
      </c>
      <c r="I56" s="3" t="s">
        <v>36</v>
      </c>
      <c r="J56" s="3" t="s">
        <v>326</v>
      </c>
      <c r="K56" s="3" t="s">
        <v>327</v>
      </c>
      <c r="L56" s="13" t="s">
        <v>328</v>
      </c>
      <c r="M56" s="10" t="s">
        <v>62</v>
      </c>
      <c r="N56" s="10" t="s">
        <v>329</v>
      </c>
      <c r="O56" s="10"/>
      <c r="P56" s="10" t="s">
        <v>87</v>
      </c>
      <c r="Q56" s="10" t="s">
        <v>71</v>
      </c>
      <c r="R56" s="10" t="s">
        <v>291</v>
      </c>
      <c r="S56" s="10" t="s">
        <v>99</v>
      </c>
      <c r="T56" s="10" t="s">
        <v>330</v>
      </c>
      <c r="U56" s="12"/>
      <c r="V56" s="30"/>
      <c r="W56" s="33" t="s">
        <v>331</v>
      </c>
      <c r="Y56" s="39">
        <f>IFERROR(VLOOKUP(A56,[1]ImportBO!AO:AT,2,FALSE),0)</f>
        <v>78</v>
      </c>
      <c r="Z56" s="40">
        <f>IFERROR(VLOOKUP(A56,[1]ImportBO!AO:AT,3,FALSE),0)</f>
        <v>72</v>
      </c>
      <c r="AA56" s="40">
        <f>IFERROR(VLOOKUP(A56,[1]ImportBO!AO:AT,4,FALSE),0)</f>
        <v>95</v>
      </c>
      <c r="AB56" s="41">
        <f>IFERROR(VLOOKUP(A56,[1]ImportBO!AO:AT,5,FALSE),0)</f>
        <v>96</v>
      </c>
      <c r="AC56" s="1" t="str">
        <f>IF(ISNUMBER(SEARCH(critere,M56:Y56)),ROW(A$1),"")</f>
        <v/>
      </c>
    </row>
    <row r="57" spans="1:29" x14ac:dyDescent="0.35">
      <c r="A57" s="37" t="s">
        <v>332</v>
      </c>
      <c r="B57" s="32" t="e">
        <f>VLOOKUP(A57,[1]Infos!N:P,2,FALSE)</f>
        <v>#N/A</v>
      </c>
      <c r="C57" s="2"/>
      <c r="D57" s="2" t="s">
        <v>333</v>
      </c>
      <c r="E57" s="3" t="str">
        <f>+VLOOKUP(D57,[1]Infos!A:C,2,FALSE)</f>
        <v>B78 EUROPE  C4 PICASSO</v>
      </c>
      <c r="F57" s="4" t="str">
        <f>VLOOKUP(D57,[1]Infos!K:L,2,FALSE)</f>
        <v>FV</v>
      </c>
      <c r="G57" s="5" t="s">
        <v>334</v>
      </c>
      <c r="H57" s="3" t="s">
        <v>335</v>
      </c>
      <c r="I57" s="3" t="s">
        <v>147</v>
      </c>
      <c r="J57" s="3" t="s">
        <v>336</v>
      </c>
      <c r="K57" s="3" t="s">
        <v>337</v>
      </c>
      <c r="L57" s="13" t="s">
        <v>338</v>
      </c>
      <c r="M57" s="10" t="s">
        <v>142</v>
      </c>
      <c r="N57" s="10" t="s">
        <v>59</v>
      </c>
      <c r="O57" s="10" t="s">
        <v>142</v>
      </c>
      <c r="P57" s="10" t="s">
        <v>339</v>
      </c>
      <c r="Q57" s="10" t="s">
        <v>340</v>
      </c>
      <c r="R57" s="10"/>
      <c r="S57" s="10"/>
      <c r="T57" s="10"/>
      <c r="U57" s="12"/>
      <c r="V57" s="30"/>
      <c r="W57" s="33"/>
      <c r="Y57" s="39">
        <f>IFERROR(VLOOKUP(A57,[1]ImportBO!AO:AT,2,FALSE),0)</f>
        <v>0</v>
      </c>
      <c r="Z57" s="40">
        <f>IFERROR(VLOOKUP(A57,[1]ImportBO!AO:AT,3,FALSE),0)</f>
        <v>0</v>
      </c>
      <c r="AA57" s="40">
        <f>IFERROR(VLOOKUP(A57,[1]ImportBO!AO:AT,4,FALSE),0)</f>
        <v>0</v>
      </c>
      <c r="AB57" s="41">
        <f>IFERROR(VLOOKUP(A57,[1]ImportBO!AO:AT,5,FALSE),0)</f>
        <v>0</v>
      </c>
      <c r="AC57" s="1" t="str">
        <f>IF(ISNUMBER(SEARCH(critere,M57:Y57)),ROW(A$1),"")</f>
        <v/>
      </c>
    </row>
    <row r="58" spans="1:29" x14ac:dyDescent="0.35">
      <c r="A58" s="37" t="s">
        <v>341</v>
      </c>
      <c r="B58" s="32" t="e">
        <f>VLOOKUP(A58,[1]Infos!N:P,2,FALSE)</f>
        <v>#N/A</v>
      </c>
      <c r="C58" s="2"/>
      <c r="D58" s="2" t="s">
        <v>333</v>
      </c>
      <c r="E58" s="3" t="str">
        <f>+VLOOKUP(D58,[1]Infos!A:C,2,FALSE)</f>
        <v>B78 EUROPE  C4 PICASSO</v>
      </c>
      <c r="F58" s="4" t="str">
        <f>VLOOKUP(D58,[1]Infos!K:L,2,FALSE)</f>
        <v>FV</v>
      </c>
      <c r="G58" s="5" t="s">
        <v>334</v>
      </c>
      <c r="H58" s="3" t="s">
        <v>335</v>
      </c>
      <c r="I58" s="3" t="s">
        <v>56</v>
      </c>
      <c r="J58" s="3" t="s">
        <v>342</v>
      </c>
      <c r="K58" s="3" t="s">
        <v>337</v>
      </c>
      <c r="L58" s="13" t="s">
        <v>338</v>
      </c>
      <c r="M58" s="10" t="s">
        <v>142</v>
      </c>
      <c r="N58" s="10" t="s">
        <v>59</v>
      </c>
      <c r="O58" s="10" t="s">
        <v>142</v>
      </c>
      <c r="P58" s="10" t="s">
        <v>339</v>
      </c>
      <c r="Q58" s="10" t="s">
        <v>340</v>
      </c>
      <c r="R58" s="10"/>
      <c r="S58" s="10"/>
      <c r="T58" s="10"/>
      <c r="U58" s="12"/>
      <c r="V58" s="30"/>
      <c r="W58" s="33"/>
      <c r="Y58" s="39">
        <f>IFERROR(VLOOKUP(A58,[1]ImportBO!AO:AT,2,FALSE),0)</f>
        <v>0</v>
      </c>
      <c r="Z58" s="40">
        <f>IFERROR(VLOOKUP(A58,[1]ImportBO!AO:AT,3,FALSE),0)</f>
        <v>0</v>
      </c>
      <c r="AA58" s="40">
        <f>IFERROR(VLOOKUP(A58,[1]ImportBO!AO:AT,4,FALSE),0)</f>
        <v>0</v>
      </c>
      <c r="AB58" s="41">
        <f>IFERROR(VLOOKUP(A58,[1]ImportBO!AO:AT,5,FALSE),0)</f>
        <v>0</v>
      </c>
      <c r="AC58" s="1" t="str">
        <f>IF(ISNUMBER(SEARCH(critere,M58:Y58)),ROW(A$1),"")</f>
        <v/>
      </c>
    </row>
    <row r="59" spans="1:29" x14ac:dyDescent="0.35">
      <c r="A59" s="37" t="s">
        <v>343</v>
      </c>
      <c r="B59" s="32" t="e">
        <f>VLOOKUP(A59,[1]Infos!N:P,2,FALSE)</f>
        <v>#N/A</v>
      </c>
      <c r="C59" s="2"/>
      <c r="D59" s="2" t="s">
        <v>333</v>
      </c>
      <c r="E59" s="3" t="str">
        <f>+VLOOKUP(D59,[1]Infos!A:C,2,FALSE)</f>
        <v>B78 EUROPE  C4 PICASSO</v>
      </c>
      <c r="F59" s="4" t="str">
        <f>VLOOKUP(D59,[1]Infos!K:L,2,FALSE)</f>
        <v>FV</v>
      </c>
      <c r="G59" s="5" t="s">
        <v>334</v>
      </c>
      <c r="H59" s="3" t="s">
        <v>344</v>
      </c>
      <c r="I59" s="3" t="s">
        <v>345</v>
      </c>
      <c r="J59" s="3" t="s">
        <v>346</v>
      </c>
      <c r="K59" s="3" t="s">
        <v>347</v>
      </c>
      <c r="L59" s="13" t="s">
        <v>348</v>
      </c>
      <c r="M59" s="10" t="s">
        <v>142</v>
      </c>
      <c r="N59" s="10" t="s">
        <v>230</v>
      </c>
      <c r="O59" s="10" t="s">
        <v>142</v>
      </c>
      <c r="P59" s="10"/>
      <c r="Q59" s="10"/>
      <c r="R59" s="10"/>
      <c r="S59" s="10"/>
      <c r="T59" s="10"/>
      <c r="U59" s="12"/>
      <c r="V59" s="30"/>
      <c r="W59" s="33"/>
      <c r="Y59" s="39">
        <f>IFERROR(VLOOKUP(A59,[1]ImportBO!AO:AT,2,FALSE),0)</f>
        <v>0</v>
      </c>
      <c r="Z59" s="40">
        <f>IFERROR(VLOOKUP(A59,[1]ImportBO!AO:AT,3,FALSE),0)</f>
        <v>0</v>
      </c>
      <c r="AA59" s="40">
        <f>IFERROR(VLOOKUP(A59,[1]ImportBO!AO:AT,4,FALSE),0)</f>
        <v>0</v>
      </c>
      <c r="AB59" s="41">
        <f>IFERROR(VLOOKUP(A59,[1]ImportBO!AO:AT,5,FALSE),0)</f>
        <v>0</v>
      </c>
      <c r="AC59" s="1" t="str">
        <f>IF(ISNUMBER(SEARCH(critere,M59:Y59)),ROW(A$1),"")</f>
        <v/>
      </c>
    </row>
    <row r="60" spans="1:29" x14ac:dyDescent="0.35">
      <c r="A60" s="37" t="s">
        <v>349</v>
      </c>
      <c r="B60" s="32" t="e">
        <f>VLOOKUP(A60,[1]Infos!N:P,2,FALSE)</f>
        <v>#N/A</v>
      </c>
      <c r="C60" s="2"/>
      <c r="D60" s="2" t="s">
        <v>333</v>
      </c>
      <c r="E60" s="3" t="str">
        <f>+VLOOKUP(D60,[1]Infos!A:C,2,FALSE)</f>
        <v>B78 EUROPE  C4 PICASSO</v>
      </c>
      <c r="F60" s="4" t="str">
        <f>VLOOKUP(D60,[1]Infos!K:L,2,FALSE)</f>
        <v>FV</v>
      </c>
      <c r="G60" s="5" t="s">
        <v>334</v>
      </c>
      <c r="H60" s="3" t="s">
        <v>350</v>
      </c>
      <c r="I60" s="3" t="s">
        <v>51</v>
      </c>
      <c r="J60" s="3" t="s">
        <v>351</v>
      </c>
      <c r="K60" s="3" t="s">
        <v>352</v>
      </c>
      <c r="L60" s="13" t="s">
        <v>353</v>
      </c>
      <c r="M60" s="10" t="s">
        <v>62</v>
      </c>
      <c r="N60" s="10" t="s">
        <v>354</v>
      </c>
      <c r="O60" s="10" t="s">
        <v>62</v>
      </c>
      <c r="P60" s="10" t="s">
        <v>355</v>
      </c>
      <c r="Q60" s="10" t="s">
        <v>71</v>
      </c>
      <c r="R60" s="10"/>
      <c r="S60" s="10"/>
      <c r="T60" s="10"/>
      <c r="U60" s="12"/>
      <c r="V60" s="30"/>
      <c r="W60" s="33"/>
      <c r="Y60" s="39">
        <f>IFERROR(VLOOKUP(A60,[1]ImportBO!AO:AT,2,FALSE),0)</f>
        <v>0</v>
      </c>
      <c r="Z60" s="40">
        <f>IFERROR(VLOOKUP(A60,[1]ImportBO!AO:AT,3,FALSE),0)</f>
        <v>0</v>
      </c>
      <c r="AA60" s="40">
        <f>IFERROR(VLOOKUP(A60,[1]ImportBO!AO:AT,4,FALSE),0)</f>
        <v>0</v>
      </c>
      <c r="AB60" s="41">
        <f>IFERROR(VLOOKUP(A60,[1]ImportBO!AO:AT,5,FALSE),0)</f>
        <v>0</v>
      </c>
      <c r="AC60" s="1" t="str">
        <f>IF(ISNUMBER(SEARCH(critere,M60:Y60)),ROW(A$1),"")</f>
        <v/>
      </c>
    </row>
    <row r="61" spans="1:29" x14ac:dyDescent="0.35">
      <c r="A61" s="37" t="s">
        <v>356</v>
      </c>
      <c r="B61" s="32" t="e">
        <f>VLOOKUP(A61,[1]Infos!N:P,2,FALSE)</f>
        <v>#N/A</v>
      </c>
      <c r="C61" s="2"/>
      <c r="D61" s="2" t="s">
        <v>333</v>
      </c>
      <c r="E61" s="3" t="str">
        <f>+VLOOKUP(D61,[1]Infos!A:C,2,FALSE)</f>
        <v>B78 EUROPE  C4 PICASSO</v>
      </c>
      <c r="F61" s="4" t="str">
        <f>VLOOKUP(D61,[1]Infos!K:L,2,FALSE)</f>
        <v>FV</v>
      </c>
      <c r="G61" s="5" t="s">
        <v>334</v>
      </c>
      <c r="H61" s="3" t="s">
        <v>350</v>
      </c>
      <c r="I61" s="3" t="s">
        <v>74</v>
      </c>
      <c r="J61" s="3" t="s">
        <v>357</v>
      </c>
      <c r="K61" s="3" t="s">
        <v>352</v>
      </c>
      <c r="L61" s="13" t="s">
        <v>353</v>
      </c>
      <c r="M61" s="10" t="s">
        <v>62</v>
      </c>
      <c r="N61" s="10" t="s">
        <v>354</v>
      </c>
      <c r="O61" s="10" t="s">
        <v>62</v>
      </c>
      <c r="P61" s="10" t="s">
        <v>355</v>
      </c>
      <c r="Q61" s="10" t="s">
        <v>71</v>
      </c>
      <c r="R61" s="10"/>
      <c r="S61" s="10"/>
      <c r="T61" s="10"/>
      <c r="U61" s="12"/>
      <c r="V61" s="30"/>
      <c r="W61" s="33"/>
      <c r="Y61" s="39">
        <f>IFERROR(VLOOKUP(A61,[1]ImportBO!AO:AT,2,FALSE),0)</f>
        <v>0</v>
      </c>
      <c r="Z61" s="40">
        <f>IFERROR(VLOOKUP(A61,[1]ImportBO!AO:AT,3,FALSE),0)</f>
        <v>0</v>
      </c>
      <c r="AA61" s="40">
        <f>IFERROR(VLOOKUP(A61,[1]ImportBO!AO:AT,4,FALSE),0)</f>
        <v>0</v>
      </c>
      <c r="AB61" s="41">
        <f>IFERROR(VLOOKUP(A61,[1]ImportBO!AO:AT,5,FALSE),0)</f>
        <v>0</v>
      </c>
      <c r="AC61" s="1" t="str">
        <f>IF(ISNUMBER(SEARCH(critere,M61:Y61)),ROW(A$1),"")</f>
        <v/>
      </c>
    </row>
    <row r="62" spans="1:29" x14ac:dyDescent="0.35">
      <c r="A62" s="37" t="s">
        <v>358</v>
      </c>
      <c r="B62" s="32" t="str">
        <f>VLOOKUP(A62,[1]Infos!N:P,2,FALSE)</f>
        <v>STH5P060</v>
      </c>
      <c r="C62" s="2"/>
      <c r="D62" s="2" t="s">
        <v>333</v>
      </c>
      <c r="E62" s="3" t="str">
        <f>+VLOOKUP(D62,[1]Infos!A:C,2,FALSE)</f>
        <v>B78 EUROPE  C4 PICASSO</v>
      </c>
      <c r="F62" s="4" t="str">
        <f>VLOOKUP(D62,[1]Infos!K:L,2,FALSE)</f>
        <v>FV</v>
      </c>
      <c r="G62" s="5" t="s">
        <v>334</v>
      </c>
      <c r="H62" s="3" t="s">
        <v>359</v>
      </c>
      <c r="I62" s="3" t="s">
        <v>51</v>
      </c>
      <c r="J62" s="3" t="s">
        <v>360</v>
      </c>
      <c r="K62" s="3" t="s">
        <v>361</v>
      </c>
      <c r="L62" s="13" t="s">
        <v>362</v>
      </c>
      <c r="M62" s="10" t="s">
        <v>71</v>
      </c>
      <c r="N62" s="10" t="s">
        <v>363</v>
      </c>
      <c r="O62" s="10" t="s">
        <v>142</v>
      </c>
      <c r="P62" s="10" t="s">
        <v>355</v>
      </c>
      <c r="Q62" s="10" t="s">
        <v>71</v>
      </c>
      <c r="R62" s="10"/>
      <c r="S62" s="10"/>
      <c r="T62" s="10"/>
      <c r="U62" s="12"/>
      <c r="V62" s="30"/>
      <c r="W62" s="33"/>
      <c r="Y62" s="39">
        <f>IFERROR(VLOOKUP(A62,[1]ImportBO!AO:AT,2,FALSE),0)</f>
        <v>2334</v>
      </c>
      <c r="Z62" s="40">
        <f>IFERROR(VLOOKUP(A62,[1]ImportBO!AO:AT,3,FALSE),0)</f>
        <v>2774</v>
      </c>
      <c r="AA62" s="40">
        <f>IFERROR(VLOOKUP(A62,[1]ImportBO!AO:AT,4,FALSE),0)</f>
        <v>2717</v>
      </c>
      <c r="AB62" s="41">
        <f>IFERROR(VLOOKUP(A62,[1]ImportBO!AO:AT,5,FALSE),0)</f>
        <v>1943</v>
      </c>
      <c r="AC62" s="1" t="str">
        <f>IF(ISNUMBER(SEARCH(critere,M62:Y62)),ROW(A$1),"")</f>
        <v/>
      </c>
    </row>
    <row r="63" spans="1:29" x14ac:dyDescent="0.35">
      <c r="A63" s="37" t="s">
        <v>364</v>
      </c>
      <c r="B63" s="32" t="str">
        <f>VLOOKUP(A63,[1]Infos!N:P,2,FALSE)</f>
        <v>STH5P132</v>
      </c>
      <c r="C63" s="2"/>
      <c r="D63" s="2" t="s">
        <v>333</v>
      </c>
      <c r="E63" s="3" t="str">
        <f>+VLOOKUP(D63,[1]Infos!A:C,2,FALSE)</f>
        <v>B78 EUROPE  C4 PICASSO</v>
      </c>
      <c r="F63" s="4" t="str">
        <f>VLOOKUP(D63,[1]Infos!K:L,2,FALSE)</f>
        <v>FV</v>
      </c>
      <c r="G63" s="5" t="s">
        <v>334</v>
      </c>
      <c r="H63" s="3">
        <v>23</v>
      </c>
      <c r="I63" s="3" t="s">
        <v>74</v>
      </c>
      <c r="J63" s="3" t="s">
        <v>365</v>
      </c>
      <c r="K63" s="3" t="s">
        <v>366</v>
      </c>
      <c r="L63" s="13" t="s">
        <v>69</v>
      </c>
      <c r="M63" s="10" t="s">
        <v>62</v>
      </c>
      <c r="N63" s="10" t="s">
        <v>355</v>
      </c>
      <c r="O63" s="10" t="s">
        <v>71</v>
      </c>
      <c r="P63" s="10"/>
      <c r="Q63" s="10"/>
      <c r="R63" s="10"/>
      <c r="S63" s="10"/>
      <c r="T63" s="10"/>
      <c r="U63" s="12"/>
      <c r="V63" s="30"/>
      <c r="W63" s="33"/>
      <c r="Y63" s="39">
        <f>IFERROR(VLOOKUP(A63,[1]ImportBO!AO:AT,2,FALSE),0)</f>
        <v>43</v>
      </c>
      <c r="Z63" s="40">
        <f>IFERROR(VLOOKUP(A63,[1]ImportBO!AO:AT,3,FALSE),0)</f>
        <v>39</v>
      </c>
      <c r="AA63" s="40">
        <f>IFERROR(VLOOKUP(A63,[1]ImportBO!AO:AT,4,FALSE),0)</f>
        <v>52</v>
      </c>
      <c r="AB63" s="41">
        <f>IFERROR(VLOOKUP(A63,[1]ImportBO!AO:AT,5,FALSE),0)</f>
        <v>52</v>
      </c>
      <c r="AC63" s="1" t="str">
        <f>IF(ISNUMBER(SEARCH(critere,M63:Y63)),ROW(A$1),"")</f>
        <v/>
      </c>
    </row>
    <row r="64" spans="1:29" x14ac:dyDescent="0.35">
      <c r="A64" s="37" t="s">
        <v>367</v>
      </c>
      <c r="B64" s="32" t="str">
        <f>VLOOKUP(A64,[1]Infos!N:P,2,FALSE)</f>
        <v>STH5P120</v>
      </c>
      <c r="C64" s="2"/>
      <c r="D64" s="2" t="s">
        <v>333</v>
      </c>
      <c r="E64" s="3" t="str">
        <f>+VLOOKUP(D64,[1]Infos!A:C,2,FALSE)</f>
        <v>B78 EUROPE  C4 PICASSO</v>
      </c>
      <c r="F64" s="4" t="str">
        <f>VLOOKUP(D64,[1]Infos!K:L,2,FALSE)</f>
        <v>FV</v>
      </c>
      <c r="G64" s="5" t="s">
        <v>334</v>
      </c>
      <c r="H64" s="3" t="s">
        <v>325</v>
      </c>
      <c r="I64" s="3" t="s">
        <v>172</v>
      </c>
      <c r="J64" s="3" t="s">
        <v>368</v>
      </c>
      <c r="K64" s="3" t="s">
        <v>369</v>
      </c>
      <c r="L64" s="13" t="s">
        <v>370</v>
      </c>
      <c r="M64" s="10" t="s">
        <v>62</v>
      </c>
      <c r="N64" s="10" t="s">
        <v>371</v>
      </c>
      <c r="O64" s="10" t="s">
        <v>71</v>
      </c>
      <c r="P64" s="10" t="s">
        <v>355</v>
      </c>
      <c r="Q64" s="10" t="s">
        <v>71</v>
      </c>
      <c r="R64" s="10"/>
      <c r="S64" s="10"/>
      <c r="T64" s="10"/>
      <c r="U64" s="12"/>
      <c r="V64" s="30"/>
      <c r="W64" s="33"/>
      <c r="Y64" s="39">
        <f>IFERROR(VLOOKUP(A64,[1]ImportBO!AO:AT,2,FALSE),0)</f>
        <v>564</v>
      </c>
      <c r="Z64" s="40">
        <f>IFERROR(VLOOKUP(A64,[1]ImportBO!AO:AT,3,FALSE),0)</f>
        <v>712</v>
      </c>
      <c r="AA64" s="40">
        <f>IFERROR(VLOOKUP(A64,[1]ImportBO!AO:AT,4,FALSE),0)</f>
        <v>471</v>
      </c>
      <c r="AB64" s="41">
        <f>IFERROR(VLOOKUP(A64,[1]ImportBO!AO:AT,5,FALSE),0)</f>
        <v>357</v>
      </c>
      <c r="AC64" s="1" t="str">
        <f>IF(ISNUMBER(SEARCH(critere,M64:Y64)),ROW(A$1),"")</f>
        <v/>
      </c>
    </row>
    <row r="65" spans="1:29" x14ac:dyDescent="0.35">
      <c r="A65" s="37" t="s">
        <v>372</v>
      </c>
      <c r="B65" s="32" t="str">
        <f>VLOOKUP(A65,[1]Infos!N:P,2,FALSE)</f>
        <v>STH5P061</v>
      </c>
      <c r="C65" s="2"/>
      <c r="D65" s="2" t="s">
        <v>333</v>
      </c>
      <c r="E65" s="3" t="str">
        <f>+VLOOKUP(D65,[1]Infos!A:C,2,FALSE)</f>
        <v>B78 EUROPE  C4 PICASSO</v>
      </c>
      <c r="F65" s="4" t="str">
        <f>VLOOKUP(D65,[1]Infos!K:L,2,FALSE)</f>
        <v>FV</v>
      </c>
      <c r="G65" s="5" t="s">
        <v>334</v>
      </c>
      <c r="H65" s="3" t="s">
        <v>373</v>
      </c>
      <c r="I65" s="3" t="s">
        <v>74</v>
      </c>
      <c r="J65" s="3" t="s">
        <v>374</v>
      </c>
      <c r="K65" s="3" t="s">
        <v>375</v>
      </c>
      <c r="L65" s="13" t="s">
        <v>355</v>
      </c>
      <c r="M65" s="10" t="s">
        <v>71</v>
      </c>
      <c r="N65" s="10" t="s">
        <v>376</v>
      </c>
      <c r="O65" s="10" t="s">
        <v>62</v>
      </c>
      <c r="P65" s="10"/>
      <c r="Q65" s="10"/>
      <c r="R65" s="10"/>
      <c r="S65" s="10"/>
      <c r="T65" s="10"/>
      <c r="U65" s="12"/>
      <c r="V65" s="30"/>
      <c r="W65" s="33"/>
      <c r="Y65" s="39">
        <f>IFERROR(VLOOKUP(A65,[1]ImportBO!AO:AT,2,FALSE),0)</f>
        <v>4782</v>
      </c>
      <c r="Z65" s="40">
        <f>IFERROR(VLOOKUP(A65,[1]ImportBO!AO:AT,3,FALSE),0)</f>
        <v>6234</v>
      </c>
      <c r="AA65" s="40">
        <f>IFERROR(VLOOKUP(A65,[1]ImportBO!AO:AT,4,FALSE),0)</f>
        <v>7346</v>
      </c>
      <c r="AB65" s="41">
        <f>IFERROR(VLOOKUP(A65,[1]ImportBO!AO:AT,5,FALSE),0)</f>
        <v>5479</v>
      </c>
      <c r="AC65" s="1" t="str">
        <f>IF(ISNUMBER(SEARCH(critere,M65:Y65)),ROW(A$1),"")</f>
        <v/>
      </c>
    </row>
    <row r="66" spans="1:29" x14ac:dyDescent="0.35">
      <c r="A66" s="37" t="s">
        <v>377</v>
      </c>
      <c r="B66" s="32" t="str">
        <f>VLOOKUP(A66,[1]Infos!N:P,2,FALSE)</f>
        <v>STH5P121</v>
      </c>
      <c r="C66" s="2"/>
      <c r="D66" s="2" t="s">
        <v>333</v>
      </c>
      <c r="E66" s="3" t="str">
        <f>+VLOOKUP(D66,[1]Infos!A:C,2,FALSE)</f>
        <v>B78 EUROPE  C4 PICASSO</v>
      </c>
      <c r="F66" s="4" t="str">
        <f>VLOOKUP(D66,[1]Infos!K:L,2,FALSE)</f>
        <v>FV</v>
      </c>
      <c r="G66" s="5" t="s">
        <v>334</v>
      </c>
      <c r="H66" s="3" t="s">
        <v>335</v>
      </c>
      <c r="I66" s="3" t="s">
        <v>104</v>
      </c>
      <c r="J66" s="3" t="s">
        <v>378</v>
      </c>
      <c r="K66" s="3" t="s">
        <v>337</v>
      </c>
      <c r="L66" s="13" t="s">
        <v>338</v>
      </c>
      <c r="M66" s="10" t="s">
        <v>142</v>
      </c>
      <c r="N66" s="10" t="s">
        <v>59</v>
      </c>
      <c r="O66" s="10" t="s">
        <v>142</v>
      </c>
      <c r="P66" s="10" t="s">
        <v>339</v>
      </c>
      <c r="Q66" s="10" t="s">
        <v>340</v>
      </c>
      <c r="R66" s="10"/>
      <c r="S66" s="10"/>
      <c r="T66" s="10"/>
      <c r="U66" s="12"/>
      <c r="V66" s="30"/>
      <c r="W66" s="33"/>
      <c r="Y66" s="39">
        <f>IFERROR(VLOOKUP(A66,[1]ImportBO!AO:AT,2,FALSE),0)</f>
        <v>57</v>
      </c>
      <c r="Z66" s="40">
        <f>IFERROR(VLOOKUP(A66,[1]ImportBO!AO:AT,3,FALSE),0)</f>
        <v>100</v>
      </c>
      <c r="AA66" s="40">
        <f>IFERROR(VLOOKUP(A66,[1]ImportBO!AO:AT,4,FALSE),0)</f>
        <v>110</v>
      </c>
      <c r="AB66" s="41">
        <f>IFERROR(VLOOKUP(A66,[1]ImportBO!AO:AT,5,FALSE),0)</f>
        <v>92</v>
      </c>
      <c r="AC66" s="1" t="str">
        <f>IF(ISNUMBER(SEARCH(critere,M66:Y66)),ROW(A$1),"")</f>
        <v/>
      </c>
    </row>
    <row r="67" spans="1:29" x14ac:dyDescent="0.35">
      <c r="A67" s="37" t="s">
        <v>379</v>
      </c>
      <c r="B67" s="32" t="str">
        <f>VLOOKUP(A67,[1]Infos!N:P,2,FALSE)</f>
        <v>STH5P122</v>
      </c>
      <c r="C67" s="2"/>
      <c r="D67" s="2" t="s">
        <v>333</v>
      </c>
      <c r="E67" s="3" t="str">
        <f>+VLOOKUP(D67,[1]Infos!A:C,2,FALSE)</f>
        <v>B78 EUROPE  C4 PICASSO</v>
      </c>
      <c r="F67" s="4" t="str">
        <f>VLOOKUP(D67,[1]Infos!K:L,2,FALSE)</f>
        <v>FV</v>
      </c>
      <c r="G67" s="5" t="s">
        <v>334</v>
      </c>
      <c r="H67" s="3" t="s">
        <v>335</v>
      </c>
      <c r="I67" s="3" t="s">
        <v>51</v>
      </c>
      <c r="J67" s="3" t="s">
        <v>380</v>
      </c>
      <c r="K67" s="3" t="s">
        <v>337</v>
      </c>
      <c r="L67" s="13" t="s">
        <v>338</v>
      </c>
      <c r="M67" s="10" t="s">
        <v>142</v>
      </c>
      <c r="N67" s="10" t="s">
        <v>59</v>
      </c>
      <c r="O67" s="10" t="s">
        <v>142</v>
      </c>
      <c r="P67" s="10" t="s">
        <v>339</v>
      </c>
      <c r="Q67" s="10" t="s">
        <v>340</v>
      </c>
      <c r="R67" s="10"/>
      <c r="S67" s="10"/>
      <c r="T67" s="10"/>
      <c r="U67" s="12"/>
      <c r="V67" s="30"/>
      <c r="W67" s="33"/>
      <c r="Y67" s="39">
        <f>IFERROR(VLOOKUP(A67,[1]ImportBO!AO:AT,2,FALSE),0)</f>
        <v>231</v>
      </c>
      <c r="Z67" s="40">
        <f>IFERROR(VLOOKUP(A67,[1]ImportBO!AO:AT,3,FALSE),0)</f>
        <v>339</v>
      </c>
      <c r="AA67" s="40">
        <f>IFERROR(VLOOKUP(A67,[1]ImportBO!AO:AT,4,FALSE),0)</f>
        <v>397</v>
      </c>
      <c r="AB67" s="41">
        <f>IFERROR(VLOOKUP(A67,[1]ImportBO!AO:AT,5,FALSE),0)</f>
        <v>300</v>
      </c>
      <c r="AC67" s="1" t="str">
        <f>IF(ISNUMBER(SEARCH(critere,M67:Y67)),ROW(A$1),"")</f>
        <v/>
      </c>
    </row>
    <row r="68" spans="1:29" x14ac:dyDescent="0.35">
      <c r="A68" s="37" t="s">
        <v>381</v>
      </c>
      <c r="B68" s="32" t="str">
        <f>VLOOKUP(A68,[1]Infos!N:P,2,FALSE)</f>
        <v>STH5P123</v>
      </c>
      <c r="C68" s="2"/>
      <c r="D68" s="2" t="s">
        <v>333</v>
      </c>
      <c r="E68" s="3" t="str">
        <f>+VLOOKUP(D68,[1]Infos!A:C,2,FALSE)</f>
        <v>B78 EUROPE  C4 PICASSO</v>
      </c>
      <c r="F68" s="4" t="str">
        <f>VLOOKUP(D68,[1]Infos!K:L,2,FALSE)</f>
        <v>FV</v>
      </c>
      <c r="G68" s="5" t="s">
        <v>334</v>
      </c>
      <c r="H68" s="3" t="s">
        <v>335</v>
      </c>
      <c r="I68" s="3" t="s">
        <v>172</v>
      </c>
      <c r="J68" s="3" t="s">
        <v>382</v>
      </c>
      <c r="K68" s="3" t="s">
        <v>337</v>
      </c>
      <c r="L68" s="13" t="s">
        <v>338</v>
      </c>
      <c r="M68" s="10" t="s">
        <v>142</v>
      </c>
      <c r="N68" s="10" t="s">
        <v>59</v>
      </c>
      <c r="O68" s="10" t="s">
        <v>142</v>
      </c>
      <c r="P68" s="10" t="s">
        <v>339</v>
      </c>
      <c r="Q68" s="10" t="s">
        <v>340</v>
      </c>
      <c r="R68" s="10"/>
      <c r="S68" s="10"/>
      <c r="T68" s="10"/>
      <c r="U68" s="12"/>
      <c r="V68" s="30"/>
      <c r="W68" s="33"/>
      <c r="Y68" s="39">
        <f>IFERROR(VLOOKUP(A68,[1]ImportBO!AO:AT,2,FALSE),0)</f>
        <v>37</v>
      </c>
      <c r="Z68" s="40">
        <f>IFERROR(VLOOKUP(A68,[1]ImportBO!AO:AT,3,FALSE),0)</f>
        <v>57</v>
      </c>
      <c r="AA68" s="40">
        <f>IFERROR(VLOOKUP(A68,[1]ImportBO!AO:AT,4,FALSE),0)</f>
        <v>88</v>
      </c>
      <c r="AB68" s="41">
        <f>IFERROR(VLOOKUP(A68,[1]ImportBO!AO:AT,5,FALSE),0)</f>
        <v>42</v>
      </c>
      <c r="AC68" s="1" t="str">
        <f>IF(ISNUMBER(SEARCH(critere,M68:Y68)),ROW(A$1),"")</f>
        <v/>
      </c>
    </row>
    <row r="69" spans="1:29" x14ac:dyDescent="0.35">
      <c r="A69" s="37" t="s">
        <v>383</v>
      </c>
      <c r="B69" s="32" t="str">
        <f>VLOOKUP(A69,[1]Infos!N:P,2,FALSE)</f>
        <v>STH5P124</v>
      </c>
      <c r="C69" s="2"/>
      <c r="D69" s="2" t="s">
        <v>333</v>
      </c>
      <c r="E69" s="3" t="str">
        <f>+VLOOKUP(D69,[1]Infos!A:C,2,FALSE)</f>
        <v>B78 EUROPE  C4 PICASSO</v>
      </c>
      <c r="F69" s="4" t="str">
        <f>VLOOKUP(D69,[1]Infos!K:L,2,FALSE)</f>
        <v>FV</v>
      </c>
      <c r="G69" s="5" t="s">
        <v>334</v>
      </c>
      <c r="H69" s="3" t="s">
        <v>344</v>
      </c>
      <c r="I69" s="3" t="s">
        <v>104</v>
      </c>
      <c r="J69" s="3" t="s">
        <v>384</v>
      </c>
      <c r="K69" s="3" t="s">
        <v>347</v>
      </c>
      <c r="L69" s="13" t="s">
        <v>385</v>
      </c>
      <c r="M69" s="10" t="s">
        <v>142</v>
      </c>
      <c r="N69" s="10" t="s">
        <v>230</v>
      </c>
      <c r="O69" s="10" t="s">
        <v>142</v>
      </c>
      <c r="P69" s="10"/>
      <c r="Q69" s="10"/>
      <c r="R69" s="10"/>
      <c r="S69" s="10"/>
      <c r="T69" s="10"/>
      <c r="U69" s="12"/>
      <c r="V69" s="30"/>
      <c r="W69" s="33"/>
      <c r="Y69" s="39">
        <f>IFERROR(VLOOKUP(A69,[1]ImportBO!AO:AT,2,FALSE),0)</f>
        <v>121</v>
      </c>
      <c r="Z69" s="40">
        <f>IFERROR(VLOOKUP(A69,[1]ImportBO!AO:AT,3,FALSE),0)</f>
        <v>216</v>
      </c>
      <c r="AA69" s="40">
        <f>IFERROR(VLOOKUP(A69,[1]ImportBO!AO:AT,4,FALSE),0)</f>
        <v>207</v>
      </c>
      <c r="AB69" s="41">
        <f>IFERROR(VLOOKUP(A69,[1]ImportBO!AO:AT,5,FALSE),0)</f>
        <v>117</v>
      </c>
      <c r="AC69" s="1" t="str">
        <f>IF(ISNUMBER(SEARCH(critere,M69:Y69)),ROW(A$1),"")</f>
        <v/>
      </c>
    </row>
    <row r="70" spans="1:29" x14ac:dyDescent="0.35">
      <c r="A70" s="37" t="s">
        <v>386</v>
      </c>
      <c r="B70" s="32" t="str">
        <f>VLOOKUP(A70,[1]Infos!N:P,2,FALSE)</f>
        <v>STH5P125</v>
      </c>
      <c r="C70" s="2"/>
      <c r="D70" s="2" t="s">
        <v>333</v>
      </c>
      <c r="E70" s="3" t="str">
        <f>+VLOOKUP(D70,[1]Infos!A:C,2,FALSE)</f>
        <v>B78 EUROPE  C4 PICASSO</v>
      </c>
      <c r="F70" s="4" t="str">
        <f>VLOOKUP(D70,[1]Infos!K:L,2,FALSE)</f>
        <v>FV</v>
      </c>
      <c r="G70" s="5" t="s">
        <v>334</v>
      </c>
      <c r="H70" s="3" t="s">
        <v>350</v>
      </c>
      <c r="I70" s="3" t="s">
        <v>104</v>
      </c>
      <c r="J70" s="3" t="s">
        <v>387</v>
      </c>
      <c r="K70" s="3" t="s">
        <v>352</v>
      </c>
      <c r="L70" s="13" t="s">
        <v>388</v>
      </c>
      <c r="M70" s="10" t="s">
        <v>62</v>
      </c>
      <c r="N70" s="10" t="s">
        <v>389</v>
      </c>
      <c r="O70" s="10" t="s">
        <v>62</v>
      </c>
      <c r="P70" s="10" t="s">
        <v>355</v>
      </c>
      <c r="Q70" s="10" t="s">
        <v>71</v>
      </c>
      <c r="R70" s="10"/>
      <c r="S70" s="10"/>
      <c r="T70" s="10"/>
      <c r="U70" s="12"/>
      <c r="V70" s="30"/>
      <c r="W70" s="33"/>
      <c r="Y70" s="39">
        <f>IFERROR(VLOOKUP(A70,[1]ImportBO!AO:AT,2,FALSE),0)</f>
        <v>265</v>
      </c>
      <c r="Z70" s="40">
        <f>IFERROR(VLOOKUP(A70,[1]ImportBO!AO:AT,3,FALSE),0)</f>
        <v>352</v>
      </c>
      <c r="AA70" s="40">
        <f>IFERROR(VLOOKUP(A70,[1]ImportBO!AO:AT,4,FALSE),0)</f>
        <v>390</v>
      </c>
      <c r="AB70" s="41">
        <f>IFERROR(VLOOKUP(A70,[1]ImportBO!AO:AT,5,FALSE),0)</f>
        <v>276</v>
      </c>
      <c r="AC70" s="1" t="str">
        <f>IF(ISNUMBER(SEARCH(critere,M70:Y70)),ROW(A$1),"")</f>
        <v/>
      </c>
    </row>
    <row r="71" spans="1:29" x14ac:dyDescent="0.35">
      <c r="A71" s="37" t="s">
        <v>390</v>
      </c>
      <c r="B71" s="32" t="str">
        <f>VLOOKUP(A71,[1]Infos!N:P,2,FALSE)</f>
        <v>STK0P021</v>
      </c>
      <c r="C71" s="2"/>
      <c r="D71" s="2" t="s">
        <v>391</v>
      </c>
      <c r="E71" s="3" t="str">
        <f>+VLOOKUP(D71,[1]Infos!A:C,2,FALSE)</f>
        <v>K0 EUROPE Citroen VP</v>
      </c>
      <c r="F71" s="4" t="str">
        <f>VLOOKUP(D71,[1]Infos!K:L,2,FALSE)</f>
        <v>U9</v>
      </c>
      <c r="G71" s="5" t="s">
        <v>392</v>
      </c>
      <c r="H71" s="3" t="s">
        <v>393</v>
      </c>
      <c r="I71" s="3" t="s">
        <v>51</v>
      </c>
      <c r="J71" s="3" t="s">
        <v>394</v>
      </c>
      <c r="K71" s="3" t="s">
        <v>395</v>
      </c>
      <c r="L71" s="11" t="s">
        <v>396</v>
      </c>
      <c r="M71" s="10" t="s">
        <v>62</v>
      </c>
      <c r="N71" s="10" t="s">
        <v>397</v>
      </c>
      <c r="O71" s="10" t="s">
        <v>62</v>
      </c>
      <c r="P71" s="10"/>
      <c r="Q71" s="10"/>
      <c r="R71" s="10"/>
      <c r="S71" s="10"/>
      <c r="T71" s="10"/>
      <c r="U71" s="12"/>
      <c r="V71" s="30"/>
      <c r="W71" s="33"/>
      <c r="Y71" s="39">
        <f>IFERROR(VLOOKUP(A71,[1]ImportBO!AO:AT,2,FALSE),0)</f>
        <v>357</v>
      </c>
      <c r="Z71" s="40">
        <f>IFERROR(VLOOKUP(A71,[1]ImportBO!AO:AT,3,FALSE),0)</f>
        <v>257</v>
      </c>
      <c r="AA71" s="40">
        <f>IFERROR(VLOOKUP(A71,[1]ImportBO!AO:AT,4,FALSE),0)</f>
        <v>396</v>
      </c>
      <c r="AB71" s="41">
        <f>IFERROR(VLOOKUP(A71,[1]ImportBO!AO:AT,5,FALSE),0)</f>
        <v>180</v>
      </c>
      <c r="AC71" s="1" t="str">
        <f>IF(ISNUMBER(SEARCH(critere,M71:Y71)),ROW(A$1),"")</f>
        <v/>
      </c>
    </row>
    <row r="72" spans="1:29" x14ac:dyDescent="0.35">
      <c r="A72" s="37" t="s">
        <v>398</v>
      </c>
      <c r="B72" s="32" t="str">
        <f>VLOOKUP(A72,[1]Infos!N:P,2,FALSE)</f>
        <v>STK0P022</v>
      </c>
      <c r="C72" s="2"/>
      <c r="D72" s="2" t="s">
        <v>391</v>
      </c>
      <c r="E72" s="3" t="str">
        <f>+VLOOKUP(D72,[1]Infos!A:C,2,FALSE)</f>
        <v>K0 EUROPE Citroen VP</v>
      </c>
      <c r="F72" s="4" t="str">
        <f>VLOOKUP(D72,[1]Infos!K:L,2,FALSE)</f>
        <v>U9</v>
      </c>
      <c r="G72" s="5" t="s">
        <v>392</v>
      </c>
      <c r="H72" s="3" t="s">
        <v>399</v>
      </c>
      <c r="I72" s="3" t="s">
        <v>74</v>
      </c>
      <c r="J72" s="3" t="s">
        <v>400</v>
      </c>
      <c r="K72" s="3" t="s">
        <v>401</v>
      </c>
      <c r="L72" s="11" t="s">
        <v>69</v>
      </c>
      <c r="M72" s="10" t="s">
        <v>62</v>
      </c>
      <c r="N72" s="10" t="s">
        <v>397</v>
      </c>
      <c r="O72" s="10" t="s">
        <v>62</v>
      </c>
      <c r="P72" s="11"/>
      <c r="Q72" s="10"/>
      <c r="R72" s="10"/>
      <c r="S72" s="10"/>
      <c r="T72" s="10"/>
      <c r="U72" s="12"/>
      <c r="V72" s="30"/>
      <c r="W72" s="33"/>
      <c r="Y72" s="39">
        <f>IFERROR(VLOOKUP(A72,[1]ImportBO!AO:AT,2,FALSE),0)</f>
        <v>377</v>
      </c>
      <c r="Z72" s="40">
        <f>IFERROR(VLOOKUP(A72,[1]ImportBO!AO:AT,3,FALSE),0)</f>
        <v>202</v>
      </c>
      <c r="AA72" s="40">
        <f>IFERROR(VLOOKUP(A72,[1]ImportBO!AO:AT,4,FALSE),0)</f>
        <v>233</v>
      </c>
      <c r="AB72" s="41">
        <f>IFERROR(VLOOKUP(A72,[1]ImportBO!AO:AT,5,FALSE),0)</f>
        <v>245</v>
      </c>
      <c r="AC72" s="1" t="str">
        <f>IF(ISNUMBER(SEARCH(critere,M72:Y72)),ROW(A$1),"")</f>
        <v/>
      </c>
    </row>
    <row r="73" spans="1:29" x14ac:dyDescent="0.35">
      <c r="A73" s="37" t="s">
        <v>402</v>
      </c>
      <c r="B73" s="32" t="str">
        <f>VLOOKUP(A73,[1]Infos!N:P,2,FALSE)</f>
        <v>STK0P023</v>
      </c>
      <c r="C73" s="2"/>
      <c r="D73" s="2" t="s">
        <v>391</v>
      </c>
      <c r="E73" s="3" t="str">
        <f>+VLOOKUP(D73,[1]Infos!A:C,2,FALSE)</f>
        <v>K0 EUROPE Citroen VP</v>
      </c>
      <c r="F73" s="4" t="str">
        <f>VLOOKUP(D73,[1]Infos!K:L,2,FALSE)</f>
        <v>U9</v>
      </c>
      <c r="G73" s="5" t="s">
        <v>392</v>
      </c>
      <c r="H73" s="3" t="s">
        <v>403</v>
      </c>
      <c r="I73" s="3" t="s">
        <v>172</v>
      </c>
      <c r="J73" s="3" t="s">
        <v>404</v>
      </c>
      <c r="K73" s="3" t="s">
        <v>405</v>
      </c>
      <c r="L73" s="9" t="s">
        <v>406</v>
      </c>
      <c r="M73" s="10" t="s">
        <v>95</v>
      </c>
      <c r="N73" s="10" t="s">
        <v>397</v>
      </c>
      <c r="O73" s="10" t="s">
        <v>62</v>
      </c>
      <c r="P73" s="11" t="s">
        <v>407</v>
      </c>
      <c r="Q73" s="10" t="s">
        <v>62</v>
      </c>
      <c r="R73" s="10"/>
      <c r="S73" s="10"/>
      <c r="T73" s="10"/>
      <c r="U73" s="12"/>
      <c r="V73" s="30"/>
      <c r="W73" s="33"/>
      <c r="Y73" s="39">
        <f>IFERROR(VLOOKUP(A73,[1]ImportBO!AO:AT,2,FALSE),0)</f>
        <v>244</v>
      </c>
      <c r="Z73" s="40">
        <f>IFERROR(VLOOKUP(A73,[1]ImportBO!AO:AT,3,FALSE),0)</f>
        <v>347</v>
      </c>
      <c r="AA73" s="40">
        <f>IFERROR(VLOOKUP(A73,[1]ImportBO!AO:AT,4,FALSE),0)</f>
        <v>548</v>
      </c>
      <c r="AB73" s="41">
        <f>IFERROR(VLOOKUP(A73,[1]ImportBO!AO:AT,5,FALSE),0)</f>
        <v>267</v>
      </c>
      <c r="AC73" s="1" t="str">
        <f>IF(ISNUMBER(SEARCH(critere,M73:Y73)),ROW(A$1),"")</f>
        <v/>
      </c>
    </row>
    <row r="74" spans="1:29" x14ac:dyDescent="0.35">
      <c r="A74" s="37" t="s">
        <v>408</v>
      </c>
      <c r="B74" s="32" t="str">
        <f>VLOOKUP(A74,[1]Infos!N:P,2,FALSE)</f>
        <v>STK0P024</v>
      </c>
      <c r="C74" s="2"/>
      <c r="D74" s="2" t="s">
        <v>391</v>
      </c>
      <c r="E74" s="3" t="str">
        <f>+VLOOKUP(D74,[1]Infos!A:C,2,FALSE)</f>
        <v>K0 EUROPE Citroen VP</v>
      </c>
      <c r="F74" s="4" t="str">
        <f>VLOOKUP(D74,[1]Infos!K:L,2,FALSE)</f>
        <v>U9</v>
      </c>
      <c r="G74" s="5" t="s">
        <v>392</v>
      </c>
      <c r="H74" s="3" t="s">
        <v>409</v>
      </c>
      <c r="I74" s="3" t="s">
        <v>56</v>
      </c>
      <c r="J74" s="3" t="s">
        <v>410</v>
      </c>
      <c r="K74" s="3" t="s">
        <v>411</v>
      </c>
      <c r="L74" s="9" t="s">
        <v>339</v>
      </c>
      <c r="M74" s="10" t="s">
        <v>99</v>
      </c>
      <c r="N74" s="10" t="s">
        <v>397</v>
      </c>
      <c r="O74" s="10" t="s">
        <v>62</v>
      </c>
      <c r="P74" s="10"/>
      <c r="Q74" s="10"/>
      <c r="R74" s="10"/>
      <c r="S74" s="10"/>
      <c r="T74" s="10"/>
      <c r="U74" s="12"/>
      <c r="V74" s="30"/>
      <c r="W74" s="33"/>
      <c r="Y74" s="39">
        <f>IFERROR(VLOOKUP(A74,[1]ImportBO!AO:AT,2,FALSE),0)</f>
        <v>9</v>
      </c>
      <c r="Z74" s="40">
        <f>IFERROR(VLOOKUP(A74,[1]ImportBO!AO:AT,3,FALSE),0)</f>
        <v>12</v>
      </c>
      <c r="AA74" s="40">
        <f>IFERROR(VLOOKUP(A74,[1]ImportBO!AO:AT,4,FALSE),0)</f>
        <v>12</v>
      </c>
      <c r="AB74" s="41">
        <f>IFERROR(VLOOKUP(A74,[1]ImportBO!AO:AT,5,FALSE),0)</f>
        <v>4</v>
      </c>
      <c r="AC74" s="1" t="str">
        <f>IF(ISNUMBER(SEARCH(critere,M74:Y74)),ROW(A$1),"")</f>
        <v/>
      </c>
    </row>
    <row r="75" spans="1:29" x14ac:dyDescent="0.35">
      <c r="A75" s="37" t="s">
        <v>412</v>
      </c>
      <c r="B75" s="32" t="str">
        <f>VLOOKUP(A75,[1]Infos!N:P,2,FALSE)</f>
        <v>STK0P026</v>
      </c>
      <c r="C75" s="2"/>
      <c r="D75" s="2" t="s">
        <v>391</v>
      </c>
      <c r="E75" s="3" t="str">
        <f>+VLOOKUP(D75,[1]Infos!A:C,2,FALSE)</f>
        <v>K0 EUROPE Citroen VP</v>
      </c>
      <c r="F75" s="4" t="str">
        <f>VLOOKUP(D75,[1]Infos!K:L,2,FALSE)</f>
        <v>U9</v>
      </c>
      <c r="G75" s="5" t="s">
        <v>392</v>
      </c>
      <c r="H75" s="3" t="s">
        <v>413</v>
      </c>
      <c r="I75" s="3" t="s">
        <v>56</v>
      </c>
      <c r="J75" s="3" t="s">
        <v>414</v>
      </c>
      <c r="K75" s="3" t="s">
        <v>415</v>
      </c>
      <c r="L75" s="9" t="s">
        <v>416</v>
      </c>
      <c r="M75" s="10" t="s">
        <v>133</v>
      </c>
      <c r="N75" s="11" t="s">
        <v>59</v>
      </c>
      <c r="O75" s="10" t="s">
        <v>62</v>
      </c>
      <c r="P75" s="11" t="s">
        <v>60</v>
      </c>
      <c r="Q75" s="10" t="s">
        <v>99</v>
      </c>
      <c r="R75" s="11" t="s">
        <v>417</v>
      </c>
      <c r="S75" s="10"/>
      <c r="T75" s="10"/>
      <c r="U75" s="12"/>
      <c r="V75" s="30"/>
      <c r="W75" s="33"/>
      <c r="Y75" s="39">
        <f>IFERROR(VLOOKUP(A75,[1]ImportBO!AO:AT,2,FALSE),0)</f>
        <v>221</v>
      </c>
      <c r="Z75" s="40">
        <f>IFERROR(VLOOKUP(A75,[1]ImportBO!AO:AT,3,FALSE),0)</f>
        <v>230</v>
      </c>
      <c r="AA75" s="40">
        <f>IFERROR(VLOOKUP(A75,[1]ImportBO!AO:AT,4,FALSE),0)</f>
        <v>213</v>
      </c>
      <c r="AB75" s="41">
        <f>IFERROR(VLOOKUP(A75,[1]ImportBO!AO:AT,5,FALSE),0)</f>
        <v>240</v>
      </c>
      <c r="AC75" s="1" t="str">
        <f>IF(ISNUMBER(SEARCH(critere,M75:Y75)),ROW(A$1),"")</f>
        <v/>
      </c>
    </row>
    <row r="76" spans="1:29" x14ac:dyDescent="0.35">
      <c r="A76" s="37" t="s">
        <v>418</v>
      </c>
      <c r="B76" s="32" t="e">
        <f>VLOOKUP(A76,[1]Infos!N:P,2,FALSE)</f>
        <v>#N/A</v>
      </c>
      <c r="C76" s="2"/>
      <c r="D76" s="2" t="s">
        <v>419</v>
      </c>
      <c r="E76" s="3" t="str">
        <f>+VLOOKUP(D76,[1]Infos!A:C,2,FALSE)</f>
        <v>K9 EUROPE Citroen VP</v>
      </c>
      <c r="F76" s="4" t="str">
        <f>VLOOKUP(D76,[1]Infos!K:L,2,FALSE)</f>
        <v>FV</v>
      </c>
      <c r="G76" s="5" t="s">
        <v>334</v>
      </c>
      <c r="H76" s="3" t="s">
        <v>420</v>
      </c>
      <c r="I76" s="3" t="s">
        <v>421</v>
      </c>
      <c r="J76" s="3" t="s">
        <v>422</v>
      </c>
      <c r="K76" s="3" t="s">
        <v>423</v>
      </c>
      <c r="L76" s="9" t="s">
        <v>424</v>
      </c>
      <c r="M76" s="10" t="s">
        <v>62</v>
      </c>
      <c r="N76" s="11" t="s">
        <v>425</v>
      </c>
      <c r="O76" s="10" t="s">
        <v>62</v>
      </c>
      <c r="P76" s="11"/>
      <c r="Q76" s="10"/>
      <c r="R76" s="11"/>
      <c r="S76" s="10"/>
      <c r="T76" s="10"/>
      <c r="U76" s="12"/>
      <c r="W76" s="38" t="s">
        <v>426</v>
      </c>
      <c r="Y76" s="39">
        <f>IFERROR(VLOOKUP(A76,[1]ImportBO!AO:AT,2,FALSE),0)</f>
        <v>0</v>
      </c>
      <c r="Z76" s="40">
        <f>IFERROR(VLOOKUP(A76,[1]ImportBO!AO:AT,3,FALSE),0)</f>
        <v>0</v>
      </c>
      <c r="AA76" s="40">
        <f>IFERROR(VLOOKUP(A76,[1]ImportBO!AO:AT,4,FALSE),0)</f>
        <v>0</v>
      </c>
      <c r="AB76" s="41">
        <f>IFERROR(VLOOKUP(A76,[1]ImportBO!AO:AT,5,FALSE),0)</f>
        <v>0</v>
      </c>
      <c r="AC76" s="1" t="str">
        <f>IF(ISNUMBER(SEARCH(critere,M76:Y76)),ROW(A$1),"")</f>
        <v/>
      </c>
    </row>
    <row r="77" spans="1:29" x14ac:dyDescent="0.35">
      <c r="A77" s="37" t="s">
        <v>427</v>
      </c>
      <c r="B77" s="32" t="e">
        <f>VLOOKUP(A77,[1]Infos!N:P,2,FALSE)</f>
        <v>#N/A</v>
      </c>
      <c r="C77" s="2"/>
      <c r="D77" s="2" t="s">
        <v>419</v>
      </c>
      <c r="E77" s="3" t="str">
        <f>+VLOOKUP(D77,[1]Infos!A:C,2,FALSE)</f>
        <v>K9 EUROPE Citroen VP</v>
      </c>
      <c r="F77" s="4" t="str">
        <f>VLOOKUP(D77,[1]Infos!K:L,2,FALSE)</f>
        <v>FV</v>
      </c>
      <c r="G77" s="5" t="s">
        <v>334</v>
      </c>
      <c r="H77" s="3" t="s">
        <v>428</v>
      </c>
      <c r="I77" s="3" t="s">
        <v>74</v>
      </c>
      <c r="J77" s="3" t="s">
        <v>429</v>
      </c>
      <c r="K77" s="3" t="s">
        <v>430</v>
      </c>
      <c r="L77" s="9" t="s">
        <v>431</v>
      </c>
      <c r="M77" s="10" t="s">
        <v>62</v>
      </c>
      <c r="N77" s="9" t="s">
        <v>432</v>
      </c>
      <c r="O77" s="10" t="s">
        <v>62</v>
      </c>
      <c r="P77" s="11" t="s">
        <v>433</v>
      </c>
      <c r="Q77" s="10" t="s">
        <v>62</v>
      </c>
      <c r="R77" s="11" t="s">
        <v>434</v>
      </c>
      <c r="S77" s="10" t="s">
        <v>62</v>
      </c>
      <c r="T77" s="10"/>
      <c r="U77" s="12"/>
      <c r="W77" s="38" t="s">
        <v>435</v>
      </c>
      <c r="Y77" s="39">
        <f>IFERROR(VLOOKUP(A77,[1]ImportBO!AO:AT,2,FALSE),0)</f>
        <v>0</v>
      </c>
      <c r="Z77" s="40">
        <f>IFERROR(VLOOKUP(A77,[1]ImportBO!AO:AT,3,FALSE),0)</f>
        <v>0</v>
      </c>
      <c r="AA77" s="40">
        <f>IFERROR(VLOOKUP(A77,[1]ImportBO!AO:AT,4,FALSE),0)</f>
        <v>0</v>
      </c>
      <c r="AB77" s="41">
        <f>IFERROR(VLOOKUP(A77,[1]ImportBO!AO:AT,5,FALSE),0)</f>
        <v>0</v>
      </c>
      <c r="AC77" s="1" t="str">
        <f>IF(ISNUMBER(SEARCH(critere,M77:Y77)),ROW(A$1),"")</f>
        <v/>
      </c>
    </row>
    <row r="78" spans="1:29" x14ac:dyDescent="0.35">
      <c r="A78" s="37" t="s">
        <v>436</v>
      </c>
      <c r="B78" s="32" t="e">
        <f>VLOOKUP(A78,[1]Infos!N:P,2,FALSE)</f>
        <v>#N/A</v>
      </c>
      <c r="C78" s="2"/>
      <c r="D78" s="2" t="s">
        <v>419</v>
      </c>
      <c r="E78" s="3" t="str">
        <f>+VLOOKUP(D78,[1]Infos!A:C,2,FALSE)</f>
        <v>K9 EUROPE Citroen VP</v>
      </c>
      <c r="F78" s="4" t="str">
        <f>VLOOKUP(D78,[1]Infos!K:L,2,FALSE)</f>
        <v>FV</v>
      </c>
      <c r="G78" s="5" t="s">
        <v>334</v>
      </c>
      <c r="H78" s="3" t="s">
        <v>437</v>
      </c>
      <c r="I78" s="3" t="s">
        <v>51</v>
      </c>
      <c r="J78" s="3" t="s">
        <v>438</v>
      </c>
      <c r="K78" s="3" t="s">
        <v>439</v>
      </c>
      <c r="L78" s="9" t="s">
        <v>440</v>
      </c>
      <c r="M78" s="10" t="s">
        <v>62</v>
      </c>
      <c r="N78" s="11" t="s">
        <v>441</v>
      </c>
      <c r="O78" s="10" t="s">
        <v>62</v>
      </c>
      <c r="P78" s="11" t="s">
        <v>433</v>
      </c>
      <c r="Q78" s="10" t="s">
        <v>62</v>
      </c>
      <c r="R78" s="11" t="s">
        <v>442</v>
      </c>
      <c r="S78" s="10" t="s">
        <v>62</v>
      </c>
      <c r="T78" s="10"/>
      <c r="U78" s="12"/>
      <c r="W78" s="38" t="s">
        <v>443</v>
      </c>
      <c r="Y78" s="39">
        <f>IFERROR(VLOOKUP(A78,[1]ImportBO!AO:AT,2,FALSE),0)</f>
        <v>0</v>
      </c>
      <c r="Z78" s="40">
        <f>IFERROR(VLOOKUP(A78,[1]ImportBO!AO:AT,3,FALSE),0)</f>
        <v>0</v>
      </c>
      <c r="AA78" s="40">
        <f>IFERROR(VLOOKUP(A78,[1]ImportBO!AO:AT,4,FALSE),0)</f>
        <v>0</v>
      </c>
      <c r="AB78" s="41">
        <f>IFERROR(VLOOKUP(A78,[1]ImportBO!AO:AT,5,FALSE),0)</f>
        <v>0</v>
      </c>
      <c r="AC78" s="1" t="str">
        <f>IF(ISNUMBER(SEARCH(critere,M78:Y78)),ROW(A$1),"")</f>
        <v/>
      </c>
    </row>
    <row r="79" spans="1:29" x14ac:dyDescent="0.35">
      <c r="A79" s="37" t="s">
        <v>444</v>
      </c>
      <c r="B79" s="32" t="e">
        <f>VLOOKUP(A79,[1]Infos!N:P,2,FALSE)</f>
        <v>#N/A</v>
      </c>
      <c r="C79" s="2"/>
      <c r="D79" s="2" t="s">
        <v>445</v>
      </c>
      <c r="E79" s="3" t="str">
        <f>+VLOOKUP(D79,[1]Infos!A:C,2,FALSE)</f>
        <v>K0 RUSSIE Citroen VP</v>
      </c>
      <c r="F79" s="4">
        <f>VLOOKUP(D79,[1]Infos!K:L,2,FALSE)</f>
        <v>0</v>
      </c>
      <c r="G79" s="5" t="e">
        <v>#N/A</v>
      </c>
      <c r="H79" s="3" t="s">
        <v>446</v>
      </c>
      <c r="I79" s="3" t="s">
        <v>172</v>
      </c>
      <c r="J79" s="3" t="s">
        <v>447</v>
      </c>
      <c r="K79" s="3" t="s">
        <v>448</v>
      </c>
      <c r="L79" s="17"/>
      <c r="M79" s="18"/>
      <c r="N79" s="18"/>
      <c r="O79" s="18"/>
      <c r="P79" s="18"/>
      <c r="Q79" s="18"/>
      <c r="R79" s="18"/>
      <c r="S79" s="18"/>
      <c r="T79" s="18"/>
      <c r="U79" s="19"/>
      <c r="W79" s="38"/>
      <c r="Y79" s="39">
        <f>IFERROR(VLOOKUP(A79,[1]ImportBO!AO:AT,2,FALSE),0)</f>
        <v>0</v>
      </c>
      <c r="Z79" s="40">
        <f>IFERROR(VLOOKUP(A79,[1]ImportBO!AO:AT,3,FALSE),0)</f>
        <v>0</v>
      </c>
      <c r="AA79" s="40">
        <f>IFERROR(VLOOKUP(A79,[1]ImportBO!AO:AT,4,FALSE),0)</f>
        <v>0</v>
      </c>
      <c r="AB79" s="41">
        <f>IFERROR(VLOOKUP(A79,[1]ImportBO!AO:AT,5,FALSE),0)</f>
        <v>0</v>
      </c>
      <c r="AC79" s="1" t="str">
        <f>IF(ISNUMBER(SEARCH(critere,M79:Y79)),ROW(A$1),"")</f>
        <v/>
      </c>
    </row>
    <row r="80" spans="1:29" x14ac:dyDescent="0.35">
      <c r="A80" s="37" t="s">
        <v>449</v>
      </c>
      <c r="B80" s="32" t="e">
        <f>VLOOKUP(A80,[1]Infos!N:P,2,FALSE)</f>
        <v>#N/A</v>
      </c>
      <c r="C80" s="2"/>
      <c r="D80" s="2" t="s">
        <v>445</v>
      </c>
      <c r="E80" s="3" t="str">
        <f>+VLOOKUP(D80,[1]Infos!A:C,2,FALSE)</f>
        <v>K0 RUSSIE Citroen VP</v>
      </c>
      <c r="F80" s="4">
        <f>VLOOKUP(D80,[1]Infos!K:L,2,FALSE)</f>
        <v>0</v>
      </c>
      <c r="G80" s="5" t="e">
        <v>#N/A</v>
      </c>
      <c r="H80" s="3" t="s">
        <v>413</v>
      </c>
      <c r="I80" s="3" t="s">
        <v>56</v>
      </c>
      <c r="J80" s="3" t="s">
        <v>414</v>
      </c>
      <c r="K80" s="3" t="s">
        <v>450</v>
      </c>
      <c r="L80" s="17"/>
      <c r="M80" s="18"/>
      <c r="N80" s="18"/>
      <c r="O80" s="18"/>
      <c r="P80" s="18"/>
      <c r="Q80" s="18"/>
      <c r="R80" s="18"/>
      <c r="S80" s="18"/>
      <c r="T80" s="18"/>
      <c r="U80" s="19"/>
      <c r="W80" s="38"/>
      <c r="Y80" s="39">
        <f>IFERROR(VLOOKUP(A80,[1]ImportBO!AO:AT,2,FALSE),0)</f>
        <v>0</v>
      </c>
      <c r="Z80" s="40">
        <f>IFERROR(VLOOKUP(A80,[1]ImportBO!AO:AT,3,FALSE),0)</f>
        <v>0</v>
      </c>
      <c r="AA80" s="40">
        <f>IFERROR(VLOOKUP(A80,[1]ImportBO!AO:AT,4,FALSE),0)</f>
        <v>0</v>
      </c>
      <c r="AB80" s="41">
        <f>IFERROR(VLOOKUP(A80,[1]ImportBO!AO:AT,5,FALSE),0)</f>
        <v>0</v>
      </c>
      <c r="AC80" s="1" t="str">
        <f>IF(ISNUMBER(SEARCH(critere,M80:Y80)),ROW(A$1),"")</f>
        <v/>
      </c>
    </row>
    <row r="81" spans="1:29" x14ac:dyDescent="0.35">
      <c r="A81" s="37" t="s">
        <v>451</v>
      </c>
      <c r="B81" s="32" t="str">
        <f>VLOOKUP(A81,[1]Infos!N:P,2,FALSE)</f>
        <v>STM3P067</v>
      </c>
      <c r="C81" s="2"/>
      <c r="D81" s="2" t="s">
        <v>452</v>
      </c>
      <c r="E81" s="3" t="str">
        <f>+VLOOKUP(D81,[1]Infos!A:C,2,FALSE)</f>
        <v>M3/M4  C-ELYSEE</v>
      </c>
      <c r="F81" s="4" t="str">
        <f>VLOOKUP(D81,[1]Infos!K:L,2,FALSE)</f>
        <v>FV</v>
      </c>
      <c r="G81" s="5" t="s">
        <v>334</v>
      </c>
      <c r="H81" s="3" t="s">
        <v>453</v>
      </c>
      <c r="I81" s="3" t="s">
        <v>56</v>
      </c>
      <c r="J81" s="3" t="s">
        <v>454</v>
      </c>
      <c r="K81" s="3" t="s">
        <v>455</v>
      </c>
      <c r="L81" s="13" t="s">
        <v>456</v>
      </c>
      <c r="M81" s="10" t="s">
        <v>95</v>
      </c>
      <c r="N81" s="10" t="s">
        <v>124</v>
      </c>
      <c r="O81" s="10"/>
      <c r="P81" s="10" t="s">
        <v>217</v>
      </c>
      <c r="Q81" s="10" t="s">
        <v>99</v>
      </c>
      <c r="R81" s="10"/>
      <c r="S81" s="10"/>
      <c r="T81" s="10"/>
      <c r="U81" s="12"/>
      <c r="V81" s="30"/>
      <c r="W81" s="33"/>
      <c r="Y81" s="39">
        <f>IFERROR(VLOOKUP(A81,[1]ImportBO!AO:AT,2,FALSE),0)</f>
        <v>5</v>
      </c>
      <c r="Z81" s="40">
        <f>IFERROR(VLOOKUP(A81,[1]ImportBO!AO:AT,3,FALSE),0)</f>
        <v>36</v>
      </c>
      <c r="AA81" s="40">
        <f>IFERROR(VLOOKUP(A81,[1]ImportBO!AO:AT,4,FALSE),0)</f>
        <v>4</v>
      </c>
      <c r="AB81" s="41">
        <f>IFERROR(VLOOKUP(A81,[1]ImportBO!AO:AT,5,FALSE),0)</f>
        <v>4</v>
      </c>
      <c r="AC81" s="1" t="str">
        <f>IF(ISNUMBER(SEARCH(critere,M81:Y81)),ROW(A$1),"")</f>
        <v/>
      </c>
    </row>
    <row r="82" spans="1:29" x14ac:dyDescent="0.35">
      <c r="A82" s="37" t="s">
        <v>457</v>
      </c>
      <c r="B82" s="32" t="str">
        <f>VLOOKUP(A82,[1]Infos!N:P,2,FALSE)</f>
        <v>STM3P049</v>
      </c>
      <c r="C82" s="2"/>
      <c r="D82" s="2" t="s">
        <v>452</v>
      </c>
      <c r="E82" s="3" t="str">
        <f>+VLOOKUP(D82,[1]Infos!A:C,2,FALSE)</f>
        <v>M3/M4  C-ELYSEE</v>
      </c>
      <c r="F82" s="4" t="str">
        <f>VLOOKUP(D82,[1]Infos!K:L,2,FALSE)</f>
        <v>FV</v>
      </c>
      <c r="G82" s="5" t="s">
        <v>334</v>
      </c>
      <c r="H82" s="3" t="s">
        <v>458</v>
      </c>
      <c r="I82" s="3" t="s">
        <v>56</v>
      </c>
      <c r="J82" s="3" t="s">
        <v>459</v>
      </c>
      <c r="K82" s="3" t="s">
        <v>460</v>
      </c>
      <c r="L82" s="13"/>
      <c r="M82" s="10" t="s">
        <v>95</v>
      </c>
      <c r="N82" s="10"/>
      <c r="O82" s="10"/>
      <c r="P82" s="10"/>
      <c r="Q82" s="10"/>
      <c r="R82" s="10"/>
      <c r="S82" s="10"/>
      <c r="T82" s="10"/>
      <c r="U82" s="12"/>
      <c r="V82" s="30"/>
      <c r="W82" s="33"/>
      <c r="Y82" s="39">
        <f>IFERROR(VLOOKUP(A82,[1]ImportBO!AO:AT,2,FALSE),0)</f>
        <v>1184</v>
      </c>
      <c r="Z82" s="40">
        <f>IFERROR(VLOOKUP(A82,[1]ImportBO!AO:AT,3,FALSE),0)</f>
        <v>1475</v>
      </c>
      <c r="AA82" s="40">
        <f>IFERROR(VLOOKUP(A82,[1]ImportBO!AO:AT,4,FALSE),0)</f>
        <v>1121</v>
      </c>
      <c r="AB82" s="41">
        <f>IFERROR(VLOOKUP(A82,[1]ImportBO!AO:AT,5,FALSE),0)</f>
        <v>831</v>
      </c>
      <c r="AC82" s="1" t="str">
        <f>IF(ISNUMBER(SEARCH(critere,M82:Y82)),ROW(A$1),"")</f>
        <v/>
      </c>
    </row>
    <row r="83" spans="1:29" x14ac:dyDescent="0.35">
      <c r="A83" s="37" t="s">
        <v>461</v>
      </c>
      <c r="B83" s="32" t="str">
        <f>VLOOKUP(A83,[1]Infos!N:P,2,FALSE)</f>
        <v>STM3P020</v>
      </c>
      <c r="C83" s="2"/>
      <c r="D83" s="2" t="s">
        <v>452</v>
      </c>
      <c r="E83" s="3" t="str">
        <f>+VLOOKUP(D83,[1]Infos!A:C,2,FALSE)</f>
        <v>M3/M4  C-ELYSEE</v>
      </c>
      <c r="F83" s="4" t="str">
        <f>VLOOKUP(D83,[1]Infos!K:L,2,FALSE)</f>
        <v>FV</v>
      </c>
      <c r="G83" s="5" t="s">
        <v>334</v>
      </c>
      <c r="H83" s="3" t="s">
        <v>458</v>
      </c>
      <c r="I83" s="3" t="s">
        <v>209</v>
      </c>
      <c r="J83" s="3" t="s">
        <v>462</v>
      </c>
      <c r="K83" s="3" t="s">
        <v>460</v>
      </c>
      <c r="L83" s="13" t="s">
        <v>463</v>
      </c>
      <c r="M83" s="10" t="s">
        <v>95</v>
      </c>
      <c r="N83" s="10"/>
      <c r="O83" s="10"/>
      <c r="P83" s="10"/>
      <c r="Q83" s="10"/>
      <c r="R83" s="10"/>
      <c r="S83" s="10"/>
      <c r="T83" s="10"/>
      <c r="U83" s="12"/>
      <c r="V83" s="30"/>
      <c r="W83" s="33"/>
      <c r="Y83" s="39">
        <f>IFERROR(VLOOKUP(A83,[1]ImportBO!AO:AT,2,FALSE),0)</f>
        <v>1</v>
      </c>
      <c r="Z83" s="40">
        <f>IFERROR(VLOOKUP(A83,[1]ImportBO!AO:AT,3,FALSE),0)</f>
        <v>30</v>
      </c>
      <c r="AA83" s="40">
        <f>IFERROR(VLOOKUP(A83,[1]ImportBO!AO:AT,4,FALSE),0)</f>
        <v>1</v>
      </c>
      <c r="AB83" s="41">
        <f>IFERROR(VLOOKUP(A83,[1]ImportBO!AO:AT,5,FALSE),0)</f>
        <v>1</v>
      </c>
      <c r="AC83" s="1" t="str">
        <f>IF(ISNUMBER(SEARCH(critere,M83:Y83)),ROW(A$1),"")</f>
        <v/>
      </c>
    </row>
    <row r="84" spans="1:29" x14ac:dyDescent="0.35">
      <c r="A84" s="37" t="s">
        <v>464</v>
      </c>
      <c r="B84" s="32" t="str">
        <f>VLOOKUP(A84,[1]Infos!N:P,2,FALSE)</f>
        <v>STM3P021</v>
      </c>
      <c r="C84" s="2"/>
      <c r="D84" s="2" t="s">
        <v>452</v>
      </c>
      <c r="E84" s="3" t="str">
        <f>+VLOOKUP(D84,[1]Infos!A:C,2,FALSE)</f>
        <v>M3/M4  C-ELYSEE</v>
      </c>
      <c r="F84" s="4" t="str">
        <f>VLOOKUP(D84,[1]Infos!K:L,2,FALSE)</f>
        <v>FV</v>
      </c>
      <c r="G84" s="5" t="s">
        <v>334</v>
      </c>
      <c r="H84" s="3" t="s">
        <v>465</v>
      </c>
      <c r="I84" s="3" t="s">
        <v>56</v>
      </c>
      <c r="J84" s="3" t="s">
        <v>466</v>
      </c>
      <c r="K84" s="3" t="s">
        <v>467</v>
      </c>
      <c r="L84" s="13" t="s">
        <v>468</v>
      </c>
      <c r="M84" s="10" t="s">
        <v>95</v>
      </c>
      <c r="N84" s="10" t="s">
        <v>469</v>
      </c>
      <c r="O84" s="10" t="s">
        <v>95</v>
      </c>
      <c r="P84" s="10"/>
      <c r="Q84" s="10"/>
      <c r="R84" s="10"/>
      <c r="S84" s="10"/>
      <c r="T84" s="10"/>
      <c r="U84" s="12"/>
      <c r="V84" s="30"/>
      <c r="W84" s="33" t="s">
        <v>470</v>
      </c>
      <c r="Y84" s="39">
        <f>IFERROR(VLOOKUP(A84,[1]ImportBO!AO:AT,2,FALSE),0)</f>
        <v>286</v>
      </c>
      <c r="Z84" s="40">
        <f>IFERROR(VLOOKUP(A84,[1]ImportBO!AO:AT,3,FALSE),0)</f>
        <v>484</v>
      </c>
      <c r="AA84" s="40">
        <f>IFERROR(VLOOKUP(A84,[1]ImportBO!AO:AT,4,FALSE),0)</f>
        <v>759</v>
      </c>
      <c r="AB84" s="41">
        <f>IFERROR(VLOOKUP(A84,[1]ImportBO!AO:AT,5,FALSE),0)</f>
        <v>713</v>
      </c>
      <c r="AC84" s="1" t="str">
        <f>IF(ISNUMBER(SEARCH(critere,M84:Y84)),ROW(A$1),"")</f>
        <v/>
      </c>
    </row>
    <row r="85" spans="1:29" x14ac:dyDescent="0.35">
      <c r="A85" s="37" t="s">
        <v>471</v>
      </c>
      <c r="B85" s="32" t="str">
        <f>VLOOKUP(A85,[1]Infos!N:P,2,FALSE)</f>
        <v>STM3P022</v>
      </c>
      <c r="C85" s="2"/>
      <c r="D85" s="2" t="s">
        <v>452</v>
      </c>
      <c r="E85" s="3" t="str">
        <f>+VLOOKUP(D85,[1]Infos!A:C,2,FALSE)</f>
        <v>M3/M4  C-ELYSEE</v>
      </c>
      <c r="F85" s="4" t="str">
        <f>VLOOKUP(D85,[1]Infos!K:L,2,FALSE)</f>
        <v>FV</v>
      </c>
      <c r="G85" s="5" t="s">
        <v>334</v>
      </c>
      <c r="H85" s="3" t="s">
        <v>472</v>
      </c>
      <c r="I85" s="3" t="s">
        <v>56</v>
      </c>
      <c r="J85" s="3" t="s">
        <v>473</v>
      </c>
      <c r="K85" s="3" t="s">
        <v>474</v>
      </c>
      <c r="L85" s="13" t="s">
        <v>475</v>
      </c>
      <c r="M85" s="10" t="s">
        <v>95</v>
      </c>
      <c r="N85" s="10"/>
      <c r="O85" s="10"/>
      <c r="P85" s="10"/>
      <c r="Q85" s="10"/>
      <c r="R85" s="10"/>
      <c r="S85" s="10"/>
      <c r="T85" s="10"/>
      <c r="U85" s="12"/>
      <c r="V85" s="30"/>
      <c r="W85" s="33"/>
      <c r="Y85" s="39">
        <f>IFERROR(VLOOKUP(A85,[1]ImportBO!AO:AT,2,FALSE),0)</f>
        <v>814</v>
      </c>
      <c r="Z85" s="40">
        <f>IFERROR(VLOOKUP(A85,[1]ImportBO!AO:AT,3,FALSE),0)</f>
        <v>2033</v>
      </c>
      <c r="AA85" s="40">
        <f>IFERROR(VLOOKUP(A85,[1]ImportBO!AO:AT,4,FALSE),0)</f>
        <v>2196</v>
      </c>
      <c r="AB85" s="41">
        <f>IFERROR(VLOOKUP(A85,[1]ImportBO!AO:AT,5,FALSE),0)</f>
        <v>1578</v>
      </c>
      <c r="AC85" s="1" t="str">
        <f>IF(ISNUMBER(SEARCH(critere,M85:Y85)),ROW(A$1),"")</f>
        <v/>
      </c>
    </row>
    <row r="86" spans="1:29" x14ac:dyDescent="0.35">
      <c r="A86" s="37" t="s">
        <v>476</v>
      </c>
      <c r="B86" s="32" t="str">
        <f>VLOOKUP(A86,[1]Infos!N:P,2,FALSE)</f>
        <v>STM3P023</v>
      </c>
      <c r="C86" s="2"/>
      <c r="D86" s="2" t="s">
        <v>452</v>
      </c>
      <c r="E86" s="3" t="str">
        <f>+VLOOKUP(D86,[1]Infos!A:C,2,FALSE)</f>
        <v>M3/M4  C-ELYSEE</v>
      </c>
      <c r="F86" s="4" t="str">
        <f>VLOOKUP(D86,[1]Infos!K:L,2,FALSE)</f>
        <v>FV</v>
      </c>
      <c r="G86" s="5" t="s">
        <v>334</v>
      </c>
      <c r="H86" s="3" t="s">
        <v>472</v>
      </c>
      <c r="I86" s="3" t="s">
        <v>209</v>
      </c>
      <c r="J86" s="3" t="s">
        <v>477</v>
      </c>
      <c r="K86" s="3" t="s">
        <v>474</v>
      </c>
      <c r="L86" s="13"/>
      <c r="M86" s="10" t="s">
        <v>95</v>
      </c>
      <c r="N86" s="10"/>
      <c r="O86" s="10"/>
      <c r="P86" s="10"/>
      <c r="Q86" s="10"/>
      <c r="R86" s="10"/>
      <c r="S86" s="10"/>
      <c r="T86" s="10"/>
      <c r="U86" s="12"/>
      <c r="V86" s="30"/>
      <c r="W86" s="33"/>
      <c r="Y86" s="39">
        <f>IFERROR(VLOOKUP(A86,[1]ImportBO!AO:AT,2,FALSE),0)</f>
        <v>6</v>
      </c>
      <c r="Z86" s="40">
        <f>IFERROR(VLOOKUP(A86,[1]ImportBO!AO:AT,3,FALSE),0)</f>
        <v>70</v>
      </c>
      <c r="AA86" s="40">
        <f>IFERROR(VLOOKUP(A86,[1]ImportBO!AO:AT,4,FALSE),0)</f>
        <v>7</v>
      </c>
      <c r="AB86" s="41">
        <f>IFERROR(VLOOKUP(A86,[1]ImportBO!AO:AT,5,FALSE),0)</f>
        <v>9</v>
      </c>
      <c r="AC86" s="1" t="str">
        <f>IF(ISNUMBER(SEARCH(critere,M86:Y86)),ROW(A$1),"")</f>
        <v/>
      </c>
    </row>
    <row r="87" spans="1:29" x14ac:dyDescent="0.35">
      <c r="A87" s="37" t="s">
        <v>478</v>
      </c>
      <c r="B87" s="32" t="e">
        <f>VLOOKUP(A87,[1]Infos!N:P,2,FALSE)</f>
        <v>#N/A</v>
      </c>
      <c r="C87" s="2"/>
      <c r="D87" s="2" t="s">
        <v>479</v>
      </c>
      <c r="E87" s="3" t="str">
        <f>+VLOOKUP(D87,[1]Infos!A:C,2,FALSE)</f>
        <v>B7 RUSSIE  C4 SEDAN</v>
      </c>
      <c r="F87" s="4" t="str">
        <f>VLOOKUP(D87,[1]Infos!K:L,2,FALSE)</f>
        <v>UH</v>
      </c>
      <c r="G87" s="5" t="s">
        <v>480</v>
      </c>
      <c r="H87" s="3">
        <v>14</v>
      </c>
      <c r="I87" s="3" t="s">
        <v>56</v>
      </c>
      <c r="J87" s="3" t="s">
        <v>481</v>
      </c>
      <c r="K87" s="3" t="s">
        <v>482</v>
      </c>
      <c r="L87" s="9"/>
      <c r="M87" s="10"/>
      <c r="N87" s="11"/>
      <c r="O87" s="10"/>
      <c r="P87" s="11"/>
      <c r="Q87" s="10"/>
      <c r="R87" s="10"/>
      <c r="S87" s="10"/>
      <c r="T87" s="10"/>
      <c r="U87" s="12"/>
      <c r="W87" s="38"/>
      <c r="Y87" s="39">
        <f>IFERROR(VLOOKUP(A87,[1]ImportBO!AO:AT,2,FALSE),0)</f>
        <v>0</v>
      </c>
      <c r="Z87" s="40">
        <f>IFERROR(VLOOKUP(A87,[1]ImportBO!AO:AT,3,FALSE),0)</f>
        <v>0</v>
      </c>
      <c r="AA87" s="40">
        <f>IFERROR(VLOOKUP(A87,[1]ImportBO!AO:AT,4,FALSE),0)</f>
        <v>0</v>
      </c>
      <c r="AB87" s="41">
        <f>IFERROR(VLOOKUP(A87,[1]ImportBO!AO:AT,5,FALSE),0)</f>
        <v>0</v>
      </c>
      <c r="AC87" s="1" t="str">
        <f>IF(ISNUMBER(SEARCH(critere,M87:Y87)),ROW(A$1),"")</f>
        <v/>
      </c>
    </row>
    <row r="88" spans="1:29" x14ac:dyDescent="0.35">
      <c r="A88" s="37" t="s">
        <v>483</v>
      </c>
      <c r="B88" s="32" t="e">
        <f>VLOOKUP(A88,[1]Infos!N:P,2,FALSE)</f>
        <v>#N/A</v>
      </c>
      <c r="C88" s="2"/>
      <c r="D88" s="2" t="s">
        <v>479</v>
      </c>
      <c r="E88" s="3" t="str">
        <f>+VLOOKUP(D88,[1]Infos!A:C,2,FALSE)</f>
        <v>B7 RUSSIE  C4 SEDAN</v>
      </c>
      <c r="F88" s="4" t="str">
        <f>VLOOKUP(D88,[1]Infos!K:L,2,FALSE)</f>
        <v>UH</v>
      </c>
      <c r="G88" s="5" t="s">
        <v>480</v>
      </c>
      <c r="H88" s="3">
        <v>15</v>
      </c>
      <c r="I88" s="3" t="s">
        <v>56</v>
      </c>
      <c r="J88" s="3" t="s">
        <v>484</v>
      </c>
      <c r="K88" s="3" t="s">
        <v>485</v>
      </c>
      <c r="L88" s="9"/>
      <c r="M88" s="10"/>
      <c r="N88" s="11"/>
      <c r="O88" s="10"/>
      <c r="P88" s="11"/>
      <c r="Q88" s="10"/>
      <c r="R88" s="10"/>
      <c r="S88" s="10"/>
      <c r="T88" s="10"/>
      <c r="U88" s="12"/>
      <c r="W88" s="38"/>
      <c r="Y88" s="39">
        <f>IFERROR(VLOOKUP(A88,[1]ImportBO!AO:AT,2,FALSE),0)</f>
        <v>0</v>
      </c>
      <c r="Z88" s="40">
        <f>IFERROR(VLOOKUP(A88,[1]ImportBO!AO:AT,3,FALSE),0)</f>
        <v>0</v>
      </c>
      <c r="AA88" s="40">
        <f>IFERROR(VLOOKUP(A88,[1]ImportBO!AO:AT,4,FALSE),0)</f>
        <v>0</v>
      </c>
      <c r="AB88" s="41">
        <f>IFERROR(VLOOKUP(A88,[1]ImportBO!AO:AT,5,FALSE),0)</f>
        <v>0</v>
      </c>
      <c r="AC88" s="1" t="str">
        <f>IF(ISNUMBER(SEARCH(critere,M88:Y88)),ROW(A$1),"")</f>
        <v/>
      </c>
    </row>
    <row r="89" spans="1:29" x14ac:dyDescent="0.35">
      <c r="A89" s="37" t="s">
        <v>486</v>
      </c>
      <c r="B89" s="32" t="e">
        <f>VLOOKUP(A89,[1]Infos!N:P,2,FALSE)</f>
        <v>#N/A</v>
      </c>
      <c r="C89" s="2"/>
      <c r="D89" s="2" t="s">
        <v>479</v>
      </c>
      <c r="E89" s="3" t="str">
        <f>+VLOOKUP(D89,[1]Infos!A:C,2,FALSE)</f>
        <v>B7 RUSSIE  C4 SEDAN</v>
      </c>
      <c r="F89" s="4" t="str">
        <f>VLOOKUP(D89,[1]Infos!K:L,2,FALSE)</f>
        <v>UH</v>
      </c>
      <c r="G89" s="5" t="s">
        <v>480</v>
      </c>
      <c r="H89" s="3">
        <v>38</v>
      </c>
      <c r="I89" s="3" t="s">
        <v>56</v>
      </c>
      <c r="J89" s="3" t="s">
        <v>487</v>
      </c>
      <c r="K89" s="3" t="s">
        <v>488</v>
      </c>
      <c r="L89" s="9"/>
      <c r="M89" s="10"/>
      <c r="N89" s="11"/>
      <c r="O89" s="10"/>
      <c r="P89" s="11"/>
      <c r="Q89" s="10"/>
      <c r="R89" s="10"/>
      <c r="S89" s="10"/>
      <c r="T89" s="10"/>
      <c r="U89" s="12"/>
      <c r="W89" s="38"/>
      <c r="Y89" s="39">
        <f>IFERROR(VLOOKUP(A89,[1]ImportBO!AO:AT,2,FALSE),0)</f>
        <v>0</v>
      </c>
      <c r="Z89" s="40">
        <f>IFERROR(VLOOKUP(A89,[1]ImportBO!AO:AT,3,FALSE),0)</f>
        <v>0</v>
      </c>
      <c r="AA89" s="40">
        <f>IFERROR(VLOOKUP(A89,[1]ImportBO!AO:AT,4,FALSE),0)</f>
        <v>0</v>
      </c>
      <c r="AB89" s="41">
        <f>IFERROR(VLOOKUP(A89,[1]ImportBO!AO:AT,5,FALSE),0)</f>
        <v>0</v>
      </c>
      <c r="AC89" s="1" t="str">
        <f>IF(ISNUMBER(SEARCH(critere,M89:Y89)),ROW(A$1),"")</f>
        <v/>
      </c>
    </row>
    <row r="90" spans="1:29" x14ac:dyDescent="0.35">
      <c r="A90" s="37" t="s">
        <v>489</v>
      </c>
      <c r="B90" s="32" t="e">
        <f>VLOOKUP(A90,[1]Infos!N:P,2,FALSE)</f>
        <v>#N/A</v>
      </c>
      <c r="C90" s="2"/>
      <c r="D90" s="2" t="s">
        <v>490</v>
      </c>
      <c r="E90" s="3" t="str">
        <f>+VLOOKUP(D90,[1]Infos!A:C,2,FALSE)</f>
        <v>A88</v>
      </c>
      <c r="F90" s="4" t="str">
        <f>VLOOKUP(D90,[1]Infos!K:L,2,FALSE)</f>
        <v>VB</v>
      </c>
      <c r="G90" s="5" t="s">
        <v>491</v>
      </c>
      <c r="H90" s="3" t="s">
        <v>492</v>
      </c>
      <c r="I90" s="3" t="s">
        <v>74</v>
      </c>
      <c r="J90" s="3" t="s">
        <v>493</v>
      </c>
      <c r="K90" s="3" t="s">
        <v>494</v>
      </c>
      <c r="L90" s="9" t="s">
        <v>69</v>
      </c>
      <c r="M90" s="10" t="s">
        <v>62</v>
      </c>
      <c r="N90" s="11" t="s">
        <v>70</v>
      </c>
      <c r="O90" s="10" t="s">
        <v>71</v>
      </c>
      <c r="P90" s="11" t="s">
        <v>495</v>
      </c>
      <c r="Q90" s="10" t="s">
        <v>62</v>
      </c>
      <c r="R90" s="10"/>
      <c r="S90" s="10"/>
      <c r="T90" s="10"/>
      <c r="U90" s="12"/>
      <c r="W90" s="38"/>
      <c r="Y90" s="39">
        <f>IFERROR(VLOOKUP(A90,[1]ImportBO!AO:AT,2,FALSE),0)</f>
        <v>0</v>
      </c>
      <c r="Z90" s="40">
        <f>IFERROR(VLOOKUP(A90,[1]ImportBO!AO:AT,3,FALSE),0)</f>
        <v>0</v>
      </c>
      <c r="AA90" s="40">
        <f>IFERROR(VLOOKUP(A90,[1]ImportBO!AO:AT,4,FALSE),0)</f>
        <v>0</v>
      </c>
      <c r="AB90" s="41">
        <f>IFERROR(VLOOKUP(A90,[1]ImportBO!AO:AT,5,FALSE),0)</f>
        <v>0</v>
      </c>
      <c r="AC90" s="1" t="str">
        <f>IF(ISNUMBER(SEARCH(critere,M90:Y90)),ROW(A$1),"")</f>
        <v/>
      </c>
    </row>
    <row r="91" spans="1:29" x14ac:dyDescent="0.35">
      <c r="A91" s="37" t="s">
        <v>496</v>
      </c>
      <c r="B91" s="32" t="e">
        <f>VLOOKUP(A91,[1]Infos!N:P,2,FALSE)</f>
        <v>#N/A</v>
      </c>
      <c r="C91" s="2"/>
      <c r="D91" s="2" t="s">
        <v>490</v>
      </c>
      <c r="E91" s="3" t="str">
        <f>+VLOOKUP(D91,[1]Infos!A:C,2,FALSE)</f>
        <v>A88</v>
      </c>
      <c r="F91" s="4" t="str">
        <f>VLOOKUP(D91,[1]Infos!K:L,2,FALSE)</f>
        <v>VB</v>
      </c>
      <c r="G91" s="5" t="s">
        <v>491</v>
      </c>
      <c r="H91" s="3" t="s">
        <v>497</v>
      </c>
      <c r="I91" s="3" t="s">
        <v>104</v>
      </c>
      <c r="J91" s="3" t="s">
        <v>498</v>
      </c>
      <c r="K91" s="3" t="s">
        <v>499</v>
      </c>
      <c r="L91" s="9" t="s">
        <v>500</v>
      </c>
      <c r="M91" s="10" t="s">
        <v>62</v>
      </c>
      <c r="N91" s="11" t="s">
        <v>501</v>
      </c>
      <c r="O91" s="10" t="s">
        <v>62</v>
      </c>
      <c r="P91" s="11" t="s">
        <v>70</v>
      </c>
      <c r="Q91" s="10" t="s">
        <v>71</v>
      </c>
      <c r="R91" s="10"/>
      <c r="S91" s="10"/>
      <c r="T91" s="10"/>
      <c r="U91" s="12"/>
      <c r="W91" s="38"/>
      <c r="Y91" s="39">
        <f>IFERROR(VLOOKUP(A91,[1]ImportBO!AO:AT,2,FALSE),0)</f>
        <v>0</v>
      </c>
      <c r="Z91" s="40">
        <f>IFERROR(VLOOKUP(A91,[1]ImportBO!AO:AT,3,FALSE),0)</f>
        <v>0</v>
      </c>
      <c r="AA91" s="40">
        <f>IFERROR(VLOOKUP(A91,[1]ImportBO!AO:AT,4,FALSE),0)</f>
        <v>0</v>
      </c>
      <c r="AB91" s="41">
        <f>IFERROR(VLOOKUP(A91,[1]ImportBO!AO:AT,5,FALSE),0)</f>
        <v>0</v>
      </c>
      <c r="AC91" s="1" t="str">
        <f>IF(ISNUMBER(SEARCH(critere,M91:Y91)),ROW(A$1),"")</f>
        <v/>
      </c>
    </row>
    <row r="92" spans="1:29" x14ac:dyDescent="0.35">
      <c r="A92" s="37" t="s">
        <v>502</v>
      </c>
      <c r="B92" s="32" t="e">
        <f>VLOOKUP(A92,[1]Infos!N:P,2,FALSE)</f>
        <v>#N/A</v>
      </c>
      <c r="C92" s="2"/>
      <c r="D92" s="2" t="s">
        <v>490</v>
      </c>
      <c r="E92" s="3" t="str">
        <f>+VLOOKUP(D92,[1]Infos!A:C,2,FALSE)</f>
        <v>A88</v>
      </c>
      <c r="F92" s="4" t="str">
        <f>VLOOKUP(D92,[1]Infos!K:L,2,FALSE)</f>
        <v>VB</v>
      </c>
      <c r="G92" s="5" t="s">
        <v>491</v>
      </c>
      <c r="H92" s="3" t="s">
        <v>503</v>
      </c>
      <c r="I92" s="3" t="s">
        <v>172</v>
      </c>
      <c r="J92" s="3" t="s">
        <v>504</v>
      </c>
      <c r="K92" s="3" t="s">
        <v>505</v>
      </c>
      <c r="L92" s="9" t="s">
        <v>506</v>
      </c>
      <c r="M92" s="10" t="s">
        <v>62</v>
      </c>
      <c r="N92" s="11" t="s">
        <v>507</v>
      </c>
      <c r="O92" s="10" t="s">
        <v>62</v>
      </c>
      <c r="P92" s="11" t="s">
        <v>70</v>
      </c>
      <c r="Q92" s="10" t="s">
        <v>71</v>
      </c>
      <c r="R92" s="10"/>
      <c r="S92" s="10"/>
      <c r="T92" s="10"/>
      <c r="U92" s="12"/>
      <c r="W92" s="38"/>
      <c r="Y92" s="39">
        <f>IFERROR(VLOOKUP(A92,[1]ImportBO!AO:AT,2,FALSE),0)</f>
        <v>0</v>
      </c>
      <c r="Z92" s="40">
        <f>IFERROR(VLOOKUP(A92,[1]ImportBO!AO:AT,3,FALSE),0)</f>
        <v>0</v>
      </c>
      <c r="AA92" s="40">
        <f>IFERROR(VLOOKUP(A92,[1]ImportBO!AO:AT,4,FALSE),0)</f>
        <v>0</v>
      </c>
      <c r="AB92" s="41">
        <f>IFERROR(VLOOKUP(A92,[1]ImportBO!AO:AT,5,FALSE),0)</f>
        <v>0</v>
      </c>
      <c r="AC92" s="1" t="str">
        <f>IF(ISNUMBER(SEARCH(critere,M92:Y92)),ROW(A$1),"")</f>
        <v/>
      </c>
    </row>
    <row r="93" spans="1:29" x14ac:dyDescent="0.35">
      <c r="A93" s="37" t="s">
        <v>508</v>
      </c>
      <c r="B93" s="32" t="e">
        <f>VLOOKUP(A93,[1]Infos!N:P,2,FALSE)</f>
        <v>#N/A</v>
      </c>
      <c r="C93" s="2"/>
      <c r="D93" s="2" t="s">
        <v>490</v>
      </c>
      <c r="E93" s="3" t="str">
        <f>+VLOOKUP(D93,[1]Infos!A:C,2,FALSE)</f>
        <v>A88</v>
      </c>
      <c r="F93" s="4" t="str">
        <f>VLOOKUP(D93,[1]Infos!K:L,2,FALSE)</f>
        <v>VB</v>
      </c>
      <c r="G93" s="5" t="s">
        <v>491</v>
      </c>
      <c r="H93" s="3" t="s">
        <v>509</v>
      </c>
      <c r="I93" s="3" t="s">
        <v>138</v>
      </c>
      <c r="J93" s="3" t="s">
        <v>510</v>
      </c>
      <c r="K93" s="3" t="s">
        <v>511</v>
      </c>
      <c r="L93" s="9" t="s">
        <v>512</v>
      </c>
      <c r="M93" s="10" t="s">
        <v>71</v>
      </c>
      <c r="N93" s="11" t="s">
        <v>513</v>
      </c>
      <c r="O93" s="10" t="s">
        <v>133</v>
      </c>
      <c r="P93" s="11" t="s">
        <v>70</v>
      </c>
      <c r="Q93" s="10" t="s">
        <v>71</v>
      </c>
      <c r="R93" s="10" t="s">
        <v>514</v>
      </c>
      <c r="S93" s="10" t="s">
        <v>340</v>
      </c>
      <c r="T93" s="10" t="s">
        <v>515</v>
      </c>
      <c r="U93" s="12" t="s">
        <v>97</v>
      </c>
      <c r="W93" s="38"/>
      <c r="Y93" s="39">
        <f>IFERROR(VLOOKUP(A93,[1]ImportBO!AO:AT,2,FALSE),0)</f>
        <v>0</v>
      </c>
      <c r="Z93" s="40">
        <f>IFERROR(VLOOKUP(A93,[1]ImportBO!AO:AT,3,FALSE),0)</f>
        <v>0</v>
      </c>
      <c r="AA93" s="40">
        <f>IFERROR(VLOOKUP(A93,[1]ImportBO!AO:AT,4,FALSE),0)</f>
        <v>0</v>
      </c>
      <c r="AB93" s="41">
        <f>IFERROR(VLOOKUP(A93,[1]ImportBO!AO:AT,5,FALSE),0)</f>
        <v>0</v>
      </c>
      <c r="AC93" s="1" t="str">
        <f>IF(ISNUMBER(SEARCH(critere,M93:Y93)),ROW(A$1),"")</f>
        <v/>
      </c>
    </row>
    <row r="94" spans="1:29" x14ac:dyDescent="0.35">
      <c r="A94" s="37" t="s">
        <v>516</v>
      </c>
      <c r="B94" s="32" t="e">
        <f>VLOOKUP(A94,[1]Infos!N:P,2,FALSE)</f>
        <v>#N/A</v>
      </c>
      <c r="C94" s="2"/>
      <c r="D94" s="2" t="s">
        <v>490</v>
      </c>
      <c r="E94" s="3" t="str">
        <f>+VLOOKUP(D94,[1]Infos!A:C,2,FALSE)</f>
        <v>A88</v>
      </c>
      <c r="F94" s="4" t="str">
        <f>VLOOKUP(D94,[1]Infos!K:L,2,FALSE)</f>
        <v>VB</v>
      </c>
      <c r="G94" s="5" t="s">
        <v>491</v>
      </c>
      <c r="H94" s="3" t="s">
        <v>509</v>
      </c>
      <c r="I94" s="3" t="s">
        <v>172</v>
      </c>
      <c r="J94" s="3" t="s">
        <v>517</v>
      </c>
      <c r="K94" s="3" t="s">
        <v>518</v>
      </c>
      <c r="L94" s="9" t="s">
        <v>512</v>
      </c>
      <c r="M94" s="10" t="s">
        <v>71</v>
      </c>
      <c r="N94" s="11" t="s">
        <v>124</v>
      </c>
      <c r="O94" s="10" t="s">
        <v>133</v>
      </c>
      <c r="P94" s="11" t="s">
        <v>70</v>
      </c>
      <c r="Q94" s="10" t="s">
        <v>71</v>
      </c>
      <c r="R94" s="10" t="s">
        <v>514</v>
      </c>
      <c r="S94" s="10" t="s">
        <v>340</v>
      </c>
      <c r="T94" s="10" t="s">
        <v>515</v>
      </c>
      <c r="U94" s="12" t="s">
        <v>97</v>
      </c>
      <c r="W94" s="38"/>
      <c r="Y94" s="39">
        <f>IFERROR(VLOOKUP(A94,[1]ImportBO!AO:AT,2,FALSE),0)</f>
        <v>0</v>
      </c>
      <c r="Z94" s="40">
        <f>IFERROR(VLOOKUP(A94,[1]ImportBO!AO:AT,3,FALSE),0)</f>
        <v>0</v>
      </c>
      <c r="AA94" s="40">
        <f>IFERROR(VLOOKUP(A94,[1]ImportBO!AO:AT,4,FALSE),0)</f>
        <v>0</v>
      </c>
      <c r="AB94" s="41">
        <f>IFERROR(VLOOKUP(A94,[1]ImportBO!AO:AT,5,FALSE),0)</f>
        <v>0</v>
      </c>
      <c r="AC94" s="1" t="str">
        <f>IF(ISNUMBER(SEARCH(critere,M94:Y94)),ROW(A$1),"")</f>
        <v/>
      </c>
    </row>
    <row r="95" spans="1:29" x14ac:dyDescent="0.35">
      <c r="A95" s="37" t="s">
        <v>519</v>
      </c>
      <c r="B95" s="32" t="str">
        <f>VLOOKUP(A95,[1]Infos!N:P,2,FALSE)</f>
        <v>STCWP091</v>
      </c>
      <c r="C95" s="2"/>
      <c r="D95" s="2" t="s">
        <v>520</v>
      </c>
      <c r="E95" s="3" t="str">
        <f>+VLOOKUP(D95,[1]Infos!A:C,2,FALSE)</f>
        <v>A58  C3 PICASSO</v>
      </c>
      <c r="F95" s="4">
        <f>VLOOKUP(D95,[1]Infos!K:L,2,FALSE)</f>
        <v>76</v>
      </c>
      <c r="G95" s="5" t="s">
        <v>65</v>
      </c>
      <c r="H95" s="3" t="s">
        <v>521</v>
      </c>
      <c r="I95" s="3" t="s">
        <v>522</v>
      </c>
      <c r="J95" s="3" t="s">
        <v>523</v>
      </c>
      <c r="K95" s="3" t="s">
        <v>275</v>
      </c>
      <c r="L95" s="13" t="s">
        <v>524</v>
      </c>
      <c r="M95" s="10" t="s">
        <v>62</v>
      </c>
      <c r="N95" s="10" t="s">
        <v>117</v>
      </c>
      <c r="O95" s="10" t="s">
        <v>62</v>
      </c>
      <c r="P95" s="10"/>
      <c r="Q95" s="10"/>
      <c r="R95" s="10"/>
      <c r="S95" s="10"/>
      <c r="T95" s="10"/>
      <c r="U95" s="12"/>
      <c r="V95" s="30"/>
      <c r="W95" s="33"/>
      <c r="Y95" s="39">
        <f>IFERROR(VLOOKUP(A95,[1]ImportBO!AO:AT,2,FALSE),0)</f>
        <v>22</v>
      </c>
      <c r="Z95" s="40">
        <f>IFERROR(VLOOKUP(A95,[1]ImportBO!AO:AT,3,FALSE),0)</f>
        <v>22</v>
      </c>
      <c r="AA95" s="40">
        <f>IFERROR(VLOOKUP(A95,[1]ImportBO!AO:AT,4,FALSE),0)</f>
        <v>29</v>
      </c>
      <c r="AB95" s="41">
        <f>IFERROR(VLOOKUP(A95,[1]ImportBO!AO:AT,5,FALSE),0)</f>
        <v>25</v>
      </c>
      <c r="AC95" s="1" t="str">
        <f>IF(ISNUMBER(SEARCH(critere,M95:Y95)),ROW(A$1),"")</f>
        <v/>
      </c>
    </row>
    <row r="96" spans="1:29" x14ac:dyDescent="0.35">
      <c r="A96" s="37" t="s">
        <v>525</v>
      </c>
      <c r="B96" s="32" t="str">
        <f>VLOOKUP(A96,[1]Infos!N:P,2,FALSE)</f>
        <v>STCWP007</v>
      </c>
      <c r="C96" s="2"/>
      <c r="D96" s="2" t="s">
        <v>520</v>
      </c>
      <c r="E96" s="3" t="str">
        <f>+VLOOKUP(D96,[1]Infos!A:C,2,FALSE)</f>
        <v>A58  C3 PICASSO</v>
      </c>
      <c r="F96" s="4">
        <f>VLOOKUP(D96,[1]Infos!K:L,2,FALSE)</f>
        <v>76</v>
      </c>
      <c r="G96" s="5" t="s">
        <v>65</v>
      </c>
      <c r="H96" s="3" t="s">
        <v>526</v>
      </c>
      <c r="I96" s="3" t="s">
        <v>56</v>
      </c>
      <c r="J96" s="3" t="s">
        <v>527</v>
      </c>
      <c r="K96" s="3" t="s">
        <v>528</v>
      </c>
      <c r="L96" s="13" t="s">
        <v>529</v>
      </c>
      <c r="M96" s="10"/>
      <c r="N96" s="10" t="s">
        <v>124</v>
      </c>
      <c r="O96" s="10"/>
      <c r="P96" s="10" t="s">
        <v>217</v>
      </c>
      <c r="Q96" s="10"/>
      <c r="R96" s="10"/>
      <c r="S96" s="10"/>
      <c r="T96" s="10"/>
      <c r="U96" s="12"/>
      <c r="V96" s="30"/>
      <c r="W96" s="33"/>
      <c r="Y96" s="39">
        <f>IFERROR(VLOOKUP(A96,[1]ImportBO!AO:AT,2,FALSE),0)</f>
        <v>78</v>
      </c>
      <c r="Z96" s="40">
        <f>IFERROR(VLOOKUP(A96,[1]ImportBO!AO:AT,3,FALSE),0)</f>
        <v>126</v>
      </c>
      <c r="AA96" s="40">
        <f>IFERROR(VLOOKUP(A96,[1]ImportBO!AO:AT,4,FALSE),0)</f>
        <v>142</v>
      </c>
      <c r="AB96" s="41">
        <f>IFERROR(VLOOKUP(A96,[1]ImportBO!AO:AT,5,FALSE),0)</f>
        <v>86</v>
      </c>
      <c r="AC96" s="1" t="str">
        <f>IF(ISNUMBER(SEARCH(critere,M96:Y96)),ROW(A$1),"")</f>
        <v/>
      </c>
    </row>
    <row r="97" spans="1:29" x14ac:dyDescent="0.35">
      <c r="A97" s="37" t="s">
        <v>530</v>
      </c>
      <c r="B97" s="32" t="str">
        <f>VLOOKUP(A97,[1]Infos!N:P,2,FALSE)</f>
        <v>STCWP068</v>
      </c>
      <c r="C97" s="2"/>
      <c r="D97" s="2" t="s">
        <v>520</v>
      </c>
      <c r="E97" s="3" t="str">
        <f>+VLOOKUP(D97,[1]Infos!A:C,2,FALSE)</f>
        <v>A58  C3 PICASSO</v>
      </c>
      <c r="F97" s="4">
        <f>VLOOKUP(D97,[1]Infos!K:L,2,FALSE)</f>
        <v>76</v>
      </c>
      <c r="G97" s="5" t="s">
        <v>65</v>
      </c>
      <c r="H97" s="3" t="s">
        <v>130</v>
      </c>
      <c r="I97" s="3" t="s">
        <v>56</v>
      </c>
      <c r="J97" s="3" t="s">
        <v>131</v>
      </c>
      <c r="K97" s="3" t="s">
        <v>132</v>
      </c>
      <c r="L97" s="13" t="s">
        <v>124</v>
      </c>
      <c r="M97" s="10"/>
      <c r="N97" s="10" t="s">
        <v>134</v>
      </c>
      <c r="O97" s="10"/>
      <c r="P97" s="10" t="s">
        <v>217</v>
      </c>
      <c r="Q97" s="10"/>
      <c r="R97" s="10"/>
      <c r="S97" s="10"/>
      <c r="T97" s="10"/>
      <c r="U97" s="12"/>
      <c r="V97" s="30"/>
      <c r="W97" s="33"/>
      <c r="Y97" s="39">
        <f>IFERROR(VLOOKUP(A97,[1]ImportBO!AO:AT,2,FALSE),0)</f>
        <v>2</v>
      </c>
      <c r="Z97" s="40">
        <f>IFERROR(VLOOKUP(A97,[1]ImportBO!AO:AT,3,FALSE),0)</f>
        <v>23</v>
      </c>
      <c r="AA97" s="40">
        <f>IFERROR(VLOOKUP(A97,[1]ImportBO!AO:AT,4,FALSE),0)</f>
        <v>16</v>
      </c>
      <c r="AB97" s="41">
        <f>IFERROR(VLOOKUP(A97,[1]ImportBO!AO:AT,5,FALSE),0)</f>
        <v>13</v>
      </c>
      <c r="AC97" s="1" t="str">
        <f>IF(ISNUMBER(SEARCH(critere,M97:Y97)),ROW(A$1),"")</f>
        <v/>
      </c>
    </row>
    <row r="98" spans="1:29" x14ac:dyDescent="0.35">
      <c r="A98" s="37" t="s">
        <v>531</v>
      </c>
      <c r="B98" s="32" t="str">
        <f>VLOOKUP(A98,[1]Infos!N:P,2,FALSE)</f>
        <v>STCWP088</v>
      </c>
      <c r="C98" s="2"/>
      <c r="D98" s="2" t="s">
        <v>520</v>
      </c>
      <c r="E98" s="3" t="str">
        <f>+VLOOKUP(D98,[1]Infos!A:C,2,FALSE)</f>
        <v>A58  C3 PICASSO</v>
      </c>
      <c r="F98" s="4">
        <f>VLOOKUP(D98,[1]Infos!K:L,2,FALSE)</f>
        <v>76</v>
      </c>
      <c r="G98" s="5" t="s">
        <v>65</v>
      </c>
      <c r="H98" s="3" t="s">
        <v>50</v>
      </c>
      <c r="I98" s="3" t="s">
        <v>172</v>
      </c>
      <c r="J98" s="3" t="s">
        <v>266</v>
      </c>
      <c r="K98" s="3" t="s">
        <v>182</v>
      </c>
      <c r="L98" s="13" t="s">
        <v>267</v>
      </c>
      <c r="M98" s="10" t="s">
        <v>62</v>
      </c>
      <c r="N98" s="10" t="s">
        <v>268</v>
      </c>
      <c r="O98" s="10" t="s">
        <v>62</v>
      </c>
      <c r="P98" s="10" t="s">
        <v>269</v>
      </c>
      <c r="Q98" s="10" t="s">
        <v>62</v>
      </c>
      <c r="R98" s="10" t="s">
        <v>117</v>
      </c>
      <c r="S98" s="10" t="s">
        <v>62</v>
      </c>
      <c r="T98" s="10"/>
      <c r="U98" s="12"/>
      <c r="V98" s="30"/>
      <c r="W98" s="33"/>
      <c r="Y98" s="39">
        <f>IFERROR(VLOOKUP(A98,[1]ImportBO!AO:AT,2,FALSE),0)</f>
        <v>1914</v>
      </c>
      <c r="Z98" s="40">
        <f>IFERROR(VLOOKUP(A98,[1]ImportBO!AO:AT,3,FALSE),0)</f>
        <v>2585</v>
      </c>
      <c r="AA98" s="40">
        <f>IFERROR(VLOOKUP(A98,[1]ImportBO!AO:AT,4,FALSE),0)</f>
        <v>3380</v>
      </c>
      <c r="AB98" s="41">
        <f>IFERROR(VLOOKUP(A98,[1]ImportBO!AO:AT,5,FALSE),0)</f>
        <v>3399</v>
      </c>
      <c r="AC98" s="1" t="str">
        <f>IF(ISNUMBER(SEARCH(critere,M98:Y98)),ROW(A$1),"")</f>
        <v/>
      </c>
    </row>
    <row r="99" spans="1:29" x14ac:dyDescent="0.35">
      <c r="A99" s="37" t="s">
        <v>532</v>
      </c>
      <c r="B99" s="32" t="str">
        <f>VLOOKUP(A99,[1]Infos!N:P,2,FALSE)</f>
        <v>STC7P193</v>
      </c>
      <c r="C99" s="2"/>
      <c r="D99" s="2" t="s">
        <v>533</v>
      </c>
      <c r="E99" s="3" t="str">
        <f>+VLOOKUP(D99,[1]Infos!A:C,2,FALSE)</f>
        <v>X7  C5</v>
      </c>
      <c r="F99" s="4" t="str">
        <f>VLOOKUP(D99,[1]Infos!K:L,2,FALSE)</f>
        <v>CJ</v>
      </c>
      <c r="G99" s="5" t="s">
        <v>534</v>
      </c>
      <c r="H99" s="3" t="s">
        <v>535</v>
      </c>
      <c r="I99" s="3" t="s">
        <v>56</v>
      </c>
      <c r="J99" s="3" t="s">
        <v>536</v>
      </c>
      <c r="K99" s="3" t="s">
        <v>537</v>
      </c>
      <c r="L99" s="13" t="s">
        <v>538</v>
      </c>
      <c r="M99" s="10" t="s">
        <v>71</v>
      </c>
      <c r="N99" s="10" t="s">
        <v>539</v>
      </c>
      <c r="O99" s="10" t="s">
        <v>62</v>
      </c>
      <c r="P99" s="10"/>
      <c r="Q99" s="10"/>
      <c r="R99" s="10"/>
      <c r="S99" s="10"/>
      <c r="T99" s="10"/>
      <c r="U99" s="12"/>
      <c r="V99" s="30"/>
      <c r="W99" s="33"/>
      <c r="Y99" s="39">
        <f>IFERROR(VLOOKUP(A99,[1]ImportBO!AO:AT,2,FALSE),0)</f>
        <v>155</v>
      </c>
      <c r="Z99" s="40">
        <f>IFERROR(VLOOKUP(A99,[1]ImportBO!AO:AT,3,FALSE),0)</f>
        <v>143</v>
      </c>
      <c r="AA99" s="40">
        <f>IFERROR(VLOOKUP(A99,[1]ImportBO!AO:AT,4,FALSE),0)</f>
        <v>158</v>
      </c>
      <c r="AB99" s="41">
        <f>IFERROR(VLOOKUP(A99,[1]ImportBO!AO:AT,5,FALSE),0)</f>
        <v>140</v>
      </c>
      <c r="AC99" s="1" t="str">
        <f>IF(ISNUMBER(SEARCH(critere,M99:Y99)),ROW(A$1),"")</f>
        <v/>
      </c>
    </row>
    <row r="100" spans="1:29" x14ac:dyDescent="0.35">
      <c r="A100" s="37" t="s">
        <v>540</v>
      </c>
      <c r="B100" s="32" t="str">
        <f>VLOOKUP(A100,[1]Infos!N:P,2,FALSE)</f>
        <v>STC7P192</v>
      </c>
      <c r="C100" s="2"/>
      <c r="D100" s="2" t="s">
        <v>533</v>
      </c>
      <c r="E100" s="3" t="str">
        <f>+VLOOKUP(D100,[1]Infos!A:C,2,FALSE)</f>
        <v>X7  C5</v>
      </c>
      <c r="F100" s="4" t="str">
        <f>VLOOKUP(D100,[1]Infos!K:L,2,FALSE)</f>
        <v>CJ</v>
      </c>
      <c r="G100" s="5" t="s">
        <v>534</v>
      </c>
      <c r="H100" s="3" t="s">
        <v>541</v>
      </c>
      <c r="I100" s="3" t="s">
        <v>56</v>
      </c>
      <c r="J100" s="3" t="s">
        <v>542</v>
      </c>
      <c r="K100" s="3" t="s">
        <v>543</v>
      </c>
      <c r="L100" s="20" t="s">
        <v>124</v>
      </c>
      <c r="M100" s="10"/>
      <c r="N100" s="10" t="s">
        <v>217</v>
      </c>
      <c r="O100" s="10"/>
      <c r="P100" s="10"/>
      <c r="Q100" s="10"/>
      <c r="R100" s="10"/>
      <c r="S100" s="10"/>
      <c r="T100" s="10"/>
      <c r="U100" s="12"/>
      <c r="V100" s="30"/>
      <c r="W100" s="33"/>
      <c r="Y100" s="39">
        <f>IFERROR(VLOOKUP(A100,[1]ImportBO!AO:AT,2,FALSE),0)</f>
        <v>36</v>
      </c>
      <c r="Z100" s="40">
        <f>IFERROR(VLOOKUP(A100,[1]ImportBO!AO:AT,3,FALSE),0)</f>
        <v>58</v>
      </c>
      <c r="AA100" s="40">
        <f>IFERROR(VLOOKUP(A100,[1]ImportBO!AO:AT,4,FALSE),0)</f>
        <v>48</v>
      </c>
      <c r="AB100" s="41">
        <f>IFERROR(VLOOKUP(A100,[1]ImportBO!AO:AT,5,FALSE),0)</f>
        <v>44</v>
      </c>
      <c r="AC100" s="1" t="str">
        <f>IF(ISNUMBER(SEARCH(critere,M100:Y100)),ROW(A$1),"")</f>
        <v/>
      </c>
    </row>
    <row r="101" spans="1:29" x14ac:dyDescent="0.35">
      <c r="A101" s="37" t="s">
        <v>544</v>
      </c>
      <c r="B101" s="32" t="str">
        <f>VLOOKUP(A101,[1]Infos!N:P,2,FALSE)</f>
        <v>STC7P195</v>
      </c>
      <c r="C101" s="2"/>
      <c r="D101" s="2" t="s">
        <v>533</v>
      </c>
      <c r="E101" s="3" t="str">
        <f>+VLOOKUP(D101,[1]Infos!A:C,2,FALSE)</f>
        <v>X7  C5</v>
      </c>
      <c r="F101" s="4" t="str">
        <f>VLOOKUP(D101,[1]Infos!K:L,2,FALSE)</f>
        <v>CJ</v>
      </c>
      <c r="G101" s="5" t="s">
        <v>534</v>
      </c>
      <c r="H101" s="3" t="s">
        <v>545</v>
      </c>
      <c r="I101" s="3" t="s">
        <v>91</v>
      </c>
      <c r="J101" s="3" t="s">
        <v>546</v>
      </c>
      <c r="K101" s="3" t="s">
        <v>547</v>
      </c>
      <c r="L101" s="13" t="s">
        <v>141</v>
      </c>
      <c r="M101" s="10"/>
      <c r="N101" s="10" t="s">
        <v>548</v>
      </c>
      <c r="O101" s="10"/>
      <c r="P101" s="10" t="s">
        <v>549</v>
      </c>
      <c r="Q101" s="10"/>
      <c r="R101" s="10" t="s">
        <v>550</v>
      </c>
      <c r="S101" s="10" t="s">
        <v>62</v>
      </c>
      <c r="T101" s="10"/>
      <c r="U101" s="12"/>
      <c r="V101" s="30"/>
      <c r="W101" s="33"/>
      <c r="Y101" s="39">
        <f>IFERROR(VLOOKUP(A101,[1]ImportBO!AO:AT,2,FALSE),0)</f>
        <v>25</v>
      </c>
      <c r="Z101" s="40">
        <f>IFERROR(VLOOKUP(A101,[1]ImportBO!AO:AT,3,FALSE),0)</f>
        <v>8</v>
      </c>
      <c r="AA101" s="40">
        <f>IFERROR(VLOOKUP(A101,[1]ImportBO!AO:AT,4,FALSE),0)</f>
        <v>12</v>
      </c>
      <c r="AB101" s="41">
        <f>IFERROR(VLOOKUP(A101,[1]ImportBO!AO:AT,5,FALSE),0)</f>
        <v>15</v>
      </c>
      <c r="AC101" s="1" t="str">
        <f>IF(ISNUMBER(SEARCH(critere,M101:Y101)),ROW(A$1),"")</f>
        <v/>
      </c>
    </row>
    <row r="102" spans="1:29" x14ac:dyDescent="0.35">
      <c r="A102" s="37" t="s">
        <v>551</v>
      </c>
      <c r="B102" s="32" t="str">
        <f>VLOOKUP(A102,[1]Infos!N:P,2,FALSE)</f>
        <v>STC7P196</v>
      </c>
      <c r="C102" s="2"/>
      <c r="D102" s="2" t="s">
        <v>533</v>
      </c>
      <c r="E102" s="3" t="str">
        <f>+VLOOKUP(D102,[1]Infos!A:C,2,FALSE)</f>
        <v>X7  C5</v>
      </c>
      <c r="F102" s="4" t="str">
        <f>VLOOKUP(D102,[1]Infos!K:L,2,FALSE)</f>
        <v>CJ</v>
      </c>
      <c r="G102" s="5" t="s">
        <v>534</v>
      </c>
      <c r="H102" s="3" t="s">
        <v>552</v>
      </c>
      <c r="I102" s="3" t="s">
        <v>104</v>
      </c>
      <c r="J102" s="3" t="s">
        <v>553</v>
      </c>
      <c r="K102" s="3" t="s">
        <v>554</v>
      </c>
      <c r="L102" s="13" t="s">
        <v>555</v>
      </c>
      <c r="M102" s="10"/>
      <c r="N102" s="10" t="s">
        <v>556</v>
      </c>
      <c r="O102" s="10"/>
      <c r="P102" s="10" t="s">
        <v>557</v>
      </c>
      <c r="Q102" s="10"/>
      <c r="R102" s="10" t="s">
        <v>558</v>
      </c>
      <c r="S102" s="10" t="s">
        <v>62</v>
      </c>
      <c r="T102" s="10"/>
      <c r="U102" s="12"/>
      <c r="V102" s="30"/>
      <c r="W102" s="33"/>
      <c r="Y102" s="39">
        <f>IFERROR(VLOOKUP(A102,[1]ImportBO!AO:AT,2,FALSE),0)</f>
        <v>13</v>
      </c>
      <c r="Z102" s="40">
        <f>IFERROR(VLOOKUP(A102,[1]ImportBO!AO:AT,3,FALSE),0)</f>
        <v>28</v>
      </c>
      <c r="AA102" s="40">
        <f>IFERROR(VLOOKUP(A102,[1]ImportBO!AO:AT,4,FALSE),0)</f>
        <v>30</v>
      </c>
      <c r="AB102" s="41">
        <f>IFERROR(VLOOKUP(A102,[1]ImportBO!AO:AT,5,FALSE),0)</f>
        <v>25</v>
      </c>
      <c r="AC102" s="1" t="str">
        <f>IF(ISNUMBER(SEARCH(critere,M102:Y102)),ROW(A$1),"")</f>
        <v/>
      </c>
    </row>
    <row r="103" spans="1:29" x14ac:dyDescent="0.35">
      <c r="A103" s="37" t="s">
        <v>559</v>
      </c>
      <c r="B103" s="32" t="str">
        <f>VLOOKUP(A103,[1]Infos!N:P,2,FALSE)</f>
        <v>STC7P180</v>
      </c>
      <c r="C103" s="2"/>
      <c r="D103" s="2" t="s">
        <v>533</v>
      </c>
      <c r="E103" s="3" t="str">
        <f>+VLOOKUP(D103,[1]Infos!A:C,2,FALSE)</f>
        <v>X7  C5</v>
      </c>
      <c r="F103" s="4" t="str">
        <f>VLOOKUP(D103,[1]Infos!K:L,2,FALSE)</f>
        <v>CJ</v>
      </c>
      <c r="G103" s="5" t="s">
        <v>534</v>
      </c>
      <c r="H103" s="3" t="s">
        <v>552</v>
      </c>
      <c r="I103" s="3" t="s">
        <v>56</v>
      </c>
      <c r="J103" s="3" t="s">
        <v>560</v>
      </c>
      <c r="K103" s="3" t="s">
        <v>554</v>
      </c>
      <c r="L103" s="13" t="s">
        <v>561</v>
      </c>
      <c r="M103" s="10"/>
      <c r="N103" s="10" t="s">
        <v>124</v>
      </c>
      <c r="O103" s="10"/>
      <c r="P103" s="10" t="s">
        <v>217</v>
      </c>
      <c r="Q103" s="10"/>
      <c r="R103" s="10" t="s">
        <v>562</v>
      </c>
      <c r="S103" s="10" t="s">
        <v>62</v>
      </c>
      <c r="T103" s="10"/>
      <c r="U103" s="12"/>
      <c r="V103" s="30"/>
      <c r="W103" s="33"/>
      <c r="Y103" s="39">
        <f>IFERROR(VLOOKUP(A103,[1]ImportBO!AO:AT,2,FALSE),0)</f>
        <v>189</v>
      </c>
      <c r="Z103" s="40">
        <f>IFERROR(VLOOKUP(A103,[1]ImportBO!AO:AT,3,FALSE),0)</f>
        <v>265</v>
      </c>
      <c r="AA103" s="40">
        <f>IFERROR(VLOOKUP(A103,[1]ImportBO!AO:AT,4,FALSE),0)</f>
        <v>266</v>
      </c>
      <c r="AB103" s="41">
        <f>IFERROR(VLOOKUP(A103,[1]ImportBO!AO:AT,5,FALSE),0)</f>
        <v>230</v>
      </c>
      <c r="AC103" s="1" t="str">
        <f>IF(ISNUMBER(SEARCH(critere,M103:Y103)),ROW(A$1),"")</f>
        <v/>
      </c>
    </row>
    <row r="104" spans="1:29" x14ac:dyDescent="0.35">
      <c r="A104" s="37" t="s">
        <v>563</v>
      </c>
      <c r="B104" s="32" t="str">
        <f>VLOOKUP(A104,[1]Infos!N:P,2,FALSE)</f>
        <v>STC7P019</v>
      </c>
      <c r="C104" s="2"/>
      <c r="D104" s="2" t="s">
        <v>533</v>
      </c>
      <c r="E104" s="3" t="str">
        <f>+VLOOKUP(D104,[1]Infos!A:C,2,FALSE)</f>
        <v>X7  C5</v>
      </c>
      <c r="F104" s="4" t="str">
        <f>VLOOKUP(D104,[1]Infos!K:L,2,FALSE)</f>
        <v>CJ</v>
      </c>
      <c r="G104" s="5" t="s">
        <v>534</v>
      </c>
      <c r="H104" s="3" t="s">
        <v>103</v>
      </c>
      <c r="I104" s="3" t="s">
        <v>56</v>
      </c>
      <c r="J104" s="3" t="s">
        <v>186</v>
      </c>
      <c r="K104" s="3" t="s">
        <v>564</v>
      </c>
      <c r="L104" s="13" t="s">
        <v>187</v>
      </c>
      <c r="M104" s="10" t="s">
        <v>71</v>
      </c>
      <c r="N104" s="10" t="s">
        <v>124</v>
      </c>
      <c r="O104" s="10"/>
      <c r="P104" s="10" t="s">
        <v>565</v>
      </c>
      <c r="Q104" s="10"/>
      <c r="R104" s="10" t="s">
        <v>217</v>
      </c>
      <c r="S104" s="10"/>
      <c r="T104" s="10" t="s">
        <v>562</v>
      </c>
      <c r="U104" s="12"/>
      <c r="V104" s="30"/>
      <c r="W104" s="33"/>
      <c r="Y104" s="39">
        <f>IFERROR(VLOOKUP(A104,[1]ImportBO!AO:AT,2,FALSE),0)</f>
        <v>78</v>
      </c>
      <c r="Z104" s="40">
        <f>IFERROR(VLOOKUP(A104,[1]ImportBO!AO:AT,3,FALSE),0)</f>
        <v>86</v>
      </c>
      <c r="AA104" s="40">
        <f>IFERROR(VLOOKUP(A104,[1]ImportBO!AO:AT,4,FALSE),0)</f>
        <v>73</v>
      </c>
      <c r="AB104" s="41">
        <f>IFERROR(VLOOKUP(A104,[1]ImportBO!AO:AT,5,FALSE),0)</f>
        <v>140</v>
      </c>
      <c r="AC104" s="1" t="str">
        <f>IF(ISNUMBER(SEARCH(critere,M104:Y104)),ROW(A$1),"")</f>
        <v/>
      </c>
    </row>
    <row r="105" spans="1:29" x14ac:dyDescent="0.35">
      <c r="A105" s="37" t="s">
        <v>566</v>
      </c>
      <c r="B105" s="32" t="str">
        <f>VLOOKUP(A105,[1]Infos!N:P,2,FALSE)</f>
        <v>STC7P194</v>
      </c>
      <c r="C105" s="2"/>
      <c r="D105" s="2" t="s">
        <v>533</v>
      </c>
      <c r="E105" s="3" t="str">
        <f>+VLOOKUP(D105,[1]Infos!A:C,2,FALSE)</f>
        <v>X7  C5</v>
      </c>
      <c r="F105" s="4" t="str">
        <f>VLOOKUP(D105,[1]Infos!K:L,2,FALSE)</f>
        <v>CJ</v>
      </c>
      <c r="G105" s="5" t="s">
        <v>534</v>
      </c>
      <c r="H105" s="3" t="s">
        <v>567</v>
      </c>
      <c r="I105" s="3" t="s">
        <v>104</v>
      </c>
      <c r="J105" s="3" t="s">
        <v>568</v>
      </c>
      <c r="K105" s="3" t="s">
        <v>543</v>
      </c>
      <c r="L105" s="13" t="s">
        <v>556</v>
      </c>
      <c r="M105" s="16"/>
      <c r="N105" s="21" t="s">
        <v>557</v>
      </c>
      <c r="O105" s="10"/>
      <c r="P105" s="21"/>
      <c r="Q105" s="10"/>
      <c r="R105" s="21"/>
      <c r="S105" s="10"/>
      <c r="T105" s="10"/>
      <c r="U105" s="12"/>
      <c r="V105" s="30"/>
      <c r="W105" s="33"/>
      <c r="Y105" s="39">
        <f>IFERROR(VLOOKUP(A105,[1]ImportBO!AO:AT,2,FALSE),0)</f>
        <v>11</v>
      </c>
      <c r="Z105" s="40">
        <f>IFERROR(VLOOKUP(A105,[1]ImportBO!AO:AT,3,FALSE),0)</f>
        <v>15</v>
      </c>
      <c r="AA105" s="40">
        <f>IFERROR(VLOOKUP(A105,[1]ImportBO!AO:AT,4,FALSE),0)</f>
        <v>18</v>
      </c>
      <c r="AB105" s="41">
        <f>IFERROR(VLOOKUP(A105,[1]ImportBO!AO:AT,5,FALSE),0)</f>
        <v>11</v>
      </c>
      <c r="AC105" s="1" t="str">
        <f>IF(ISNUMBER(SEARCH(critere,M105:Y105)),ROW(A$1),"")</f>
        <v/>
      </c>
    </row>
    <row r="106" spans="1:29" x14ac:dyDescent="0.35">
      <c r="A106" s="37" t="s">
        <v>569</v>
      </c>
      <c r="B106" s="32" t="str">
        <f>VLOOKUP(A106,[1]Infos!N:P,2,FALSE)</f>
        <v>STCXP103</v>
      </c>
      <c r="C106" s="2"/>
      <c r="D106" s="2" t="s">
        <v>570</v>
      </c>
      <c r="E106" s="3" t="str">
        <f>+VLOOKUP(D106,[1]Infos!A:C,2,FALSE)</f>
        <v>A51  C3</v>
      </c>
      <c r="F106" s="4">
        <f>VLOOKUP(D106,[1]Infos!K:L,2,FALSE)</f>
        <v>81</v>
      </c>
      <c r="G106" s="5" t="s">
        <v>571</v>
      </c>
      <c r="H106" s="3" t="s">
        <v>521</v>
      </c>
      <c r="I106" s="3" t="s">
        <v>522</v>
      </c>
      <c r="J106" s="3" t="s">
        <v>523</v>
      </c>
      <c r="K106" s="3" t="s">
        <v>275</v>
      </c>
      <c r="L106" s="13" t="s">
        <v>524</v>
      </c>
      <c r="M106" s="10" t="s">
        <v>62</v>
      </c>
      <c r="N106" s="10" t="s">
        <v>117</v>
      </c>
      <c r="O106" s="10" t="s">
        <v>62</v>
      </c>
      <c r="P106" s="10"/>
      <c r="Q106" s="10"/>
      <c r="R106" s="10"/>
      <c r="S106" s="10"/>
      <c r="T106" s="10"/>
      <c r="U106" s="12"/>
      <c r="V106" s="30"/>
      <c r="W106" s="33"/>
      <c r="Y106" s="39">
        <f>IFERROR(VLOOKUP(A106,[1]ImportBO!AO:AT,2,FALSE),0)</f>
        <v>74</v>
      </c>
      <c r="Z106" s="40">
        <f>IFERROR(VLOOKUP(A106,[1]ImportBO!AO:AT,3,FALSE),0)</f>
        <v>10</v>
      </c>
      <c r="AA106" s="40">
        <f>IFERROR(VLOOKUP(A106,[1]ImportBO!AO:AT,4,FALSE),0)</f>
        <v>0</v>
      </c>
      <c r="AB106" s="41">
        <f>IFERROR(VLOOKUP(A106,[1]ImportBO!AO:AT,5,FALSE),0)</f>
        <v>0</v>
      </c>
      <c r="AC106" s="1" t="str">
        <f>IF(ISNUMBER(SEARCH(critere,M106:Y106)),ROW(A$1),"")</f>
        <v/>
      </c>
    </row>
    <row r="107" spans="1:29" x14ac:dyDescent="0.35">
      <c r="A107" s="37" t="s">
        <v>572</v>
      </c>
      <c r="B107" s="32" t="str">
        <f>VLOOKUP(A107,[1]Infos!N:P,2,FALSE)</f>
        <v>STCXP012</v>
      </c>
      <c r="C107" s="2"/>
      <c r="D107" s="2" t="s">
        <v>570</v>
      </c>
      <c r="E107" s="3" t="str">
        <f>+VLOOKUP(D107,[1]Infos!A:C,2,FALSE)</f>
        <v>A51  C3</v>
      </c>
      <c r="F107" s="4">
        <f>VLOOKUP(D107,[1]Infos!K:L,2,FALSE)</f>
        <v>81</v>
      </c>
      <c r="G107" s="5" t="s">
        <v>571</v>
      </c>
      <c r="H107" s="3" t="s">
        <v>573</v>
      </c>
      <c r="I107" s="3" t="s">
        <v>74</v>
      </c>
      <c r="J107" s="3" t="s">
        <v>574</v>
      </c>
      <c r="K107" s="3" t="s">
        <v>575</v>
      </c>
      <c r="L107" s="13" t="s">
        <v>576</v>
      </c>
      <c r="M107" s="10" t="s">
        <v>62</v>
      </c>
      <c r="N107" s="10" t="s">
        <v>577</v>
      </c>
      <c r="O107" s="10" t="s">
        <v>62</v>
      </c>
      <c r="P107" s="10" t="s">
        <v>578</v>
      </c>
      <c r="Q107" s="10"/>
      <c r="R107" s="10"/>
      <c r="S107" s="10"/>
      <c r="T107" s="10"/>
      <c r="U107" s="12"/>
      <c r="V107" s="30"/>
      <c r="W107" s="33"/>
      <c r="Y107" s="39">
        <f>IFERROR(VLOOKUP(A107,[1]ImportBO!AO:AT,2,FALSE),0)</f>
        <v>70</v>
      </c>
      <c r="Z107" s="40">
        <f>IFERROR(VLOOKUP(A107,[1]ImportBO!AO:AT,3,FALSE),0)</f>
        <v>51</v>
      </c>
      <c r="AA107" s="40">
        <f>IFERROR(VLOOKUP(A107,[1]ImportBO!AO:AT,4,FALSE),0)</f>
        <v>0</v>
      </c>
      <c r="AB107" s="41">
        <f>IFERROR(VLOOKUP(A107,[1]ImportBO!AO:AT,5,FALSE),0)</f>
        <v>0</v>
      </c>
      <c r="AC107" s="1" t="str">
        <f>IF(ISNUMBER(SEARCH(critere,M107:Y107)),ROW(A$1),"")</f>
        <v/>
      </c>
    </row>
    <row r="108" spans="1:29" x14ac:dyDescent="0.35">
      <c r="A108" s="37" t="s">
        <v>579</v>
      </c>
      <c r="B108" s="32" t="str">
        <f>VLOOKUP(A108,[1]Infos!N:P,2,FALSE)</f>
        <v>STCXP018</v>
      </c>
      <c r="C108" s="2"/>
      <c r="D108" s="2" t="s">
        <v>570</v>
      </c>
      <c r="E108" s="3" t="str">
        <f>+VLOOKUP(D108,[1]Infos!A:C,2,FALSE)</f>
        <v>A51  C3</v>
      </c>
      <c r="F108" s="4">
        <f>VLOOKUP(D108,[1]Infos!K:L,2,FALSE)</f>
        <v>81</v>
      </c>
      <c r="G108" s="5" t="s">
        <v>571</v>
      </c>
      <c r="H108" s="3" t="s">
        <v>130</v>
      </c>
      <c r="I108" s="3" t="s">
        <v>51</v>
      </c>
      <c r="J108" s="3" t="s">
        <v>580</v>
      </c>
      <c r="K108" s="3" t="s">
        <v>581</v>
      </c>
      <c r="L108" s="13" t="s">
        <v>124</v>
      </c>
      <c r="M108" s="10"/>
      <c r="N108" s="10" t="s">
        <v>134</v>
      </c>
      <c r="O108" s="10"/>
      <c r="P108" s="10" t="s">
        <v>217</v>
      </c>
      <c r="Q108" s="10"/>
      <c r="R108" s="10"/>
      <c r="S108" s="10"/>
      <c r="T108" s="10"/>
      <c r="U108" s="12"/>
      <c r="V108" s="30"/>
      <c r="W108" s="33"/>
      <c r="Y108" s="39">
        <f>IFERROR(VLOOKUP(A108,[1]ImportBO!AO:AT,2,FALSE),0)</f>
        <v>8</v>
      </c>
      <c r="Z108" s="40">
        <f>IFERROR(VLOOKUP(A108,[1]ImportBO!AO:AT,3,FALSE),0)</f>
        <v>8</v>
      </c>
      <c r="AA108" s="40">
        <f>IFERROR(VLOOKUP(A108,[1]ImportBO!AO:AT,4,FALSE),0)</f>
        <v>0</v>
      </c>
      <c r="AB108" s="41">
        <f>IFERROR(VLOOKUP(A108,[1]ImportBO!AO:AT,5,FALSE),0)</f>
        <v>0</v>
      </c>
      <c r="AC108" s="1" t="str">
        <f>IF(ISNUMBER(SEARCH(critere,M108:Y108)),ROW(A$1),"")</f>
        <v/>
      </c>
    </row>
    <row r="109" spans="1:29" x14ac:dyDescent="0.35">
      <c r="A109" s="37" t="s">
        <v>582</v>
      </c>
      <c r="B109" s="32" t="str">
        <f>VLOOKUP(A109,[1]Infos!N:P,2,FALSE)</f>
        <v>STCXP099</v>
      </c>
      <c r="C109" s="2"/>
      <c r="D109" s="2" t="s">
        <v>570</v>
      </c>
      <c r="E109" s="3" t="str">
        <f>+VLOOKUP(D109,[1]Infos!A:C,2,FALSE)</f>
        <v>A51  C3</v>
      </c>
      <c r="F109" s="4">
        <f>VLOOKUP(D109,[1]Infos!K:L,2,FALSE)</f>
        <v>81</v>
      </c>
      <c r="G109" s="5" t="s">
        <v>571</v>
      </c>
      <c r="H109" s="3" t="s">
        <v>50</v>
      </c>
      <c r="I109" s="3" t="s">
        <v>172</v>
      </c>
      <c r="J109" s="3" t="s">
        <v>266</v>
      </c>
      <c r="K109" s="3" t="s">
        <v>182</v>
      </c>
      <c r="L109" s="13" t="s">
        <v>267</v>
      </c>
      <c r="M109" s="10" t="s">
        <v>62</v>
      </c>
      <c r="N109" s="10" t="s">
        <v>268</v>
      </c>
      <c r="O109" s="10" t="s">
        <v>62</v>
      </c>
      <c r="P109" s="10" t="s">
        <v>269</v>
      </c>
      <c r="Q109" s="10" t="s">
        <v>62</v>
      </c>
      <c r="R109" s="10" t="s">
        <v>117</v>
      </c>
      <c r="S109" s="10" t="s">
        <v>62</v>
      </c>
      <c r="T109" s="10"/>
      <c r="U109" s="12"/>
      <c r="V109" s="30"/>
      <c r="W109" s="33"/>
      <c r="Y109" s="39">
        <f>IFERROR(VLOOKUP(A109,[1]ImportBO!AO:AT,2,FALSE),0)</f>
        <v>1662</v>
      </c>
      <c r="Z109" s="40">
        <f>IFERROR(VLOOKUP(A109,[1]ImportBO!AO:AT,3,FALSE),0)</f>
        <v>887</v>
      </c>
      <c r="AA109" s="40">
        <f>IFERROR(VLOOKUP(A109,[1]ImportBO!AO:AT,4,FALSE),0)</f>
        <v>0</v>
      </c>
      <c r="AB109" s="41">
        <f>IFERROR(VLOOKUP(A109,[1]ImportBO!AO:AT,5,FALSE),0)</f>
        <v>0</v>
      </c>
      <c r="AC109" s="1" t="str">
        <f>IF(ISNUMBER(SEARCH(critere,M109:Y109)),ROW(A$1),"")</f>
        <v/>
      </c>
    </row>
    <row r="110" spans="1:29" x14ac:dyDescent="0.35">
      <c r="A110" s="37" t="s">
        <v>583</v>
      </c>
      <c r="B110" s="32" t="str">
        <f>VLOOKUP(A110,[1]Infos!N:P,2,FALSE)</f>
        <v>STCYP096</v>
      </c>
      <c r="C110" s="2"/>
      <c r="D110" s="2" t="s">
        <v>584</v>
      </c>
      <c r="E110" s="3" t="str">
        <f>+VLOOKUP(D110,[1]Infos!A:C,2,FALSE)</f>
        <v>A55/A56  DS3/DS3 CABRIO</v>
      </c>
      <c r="F110" s="4">
        <f>VLOOKUP(D110,[1]Infos!K:L,2,FALSE)</f>
        <v>81</v>
      </c>
      <c r="G110" s="5" t="s">
        <v>571</v>
      </c>
      <c r="H110" s="3" t="s">
        <v>585</v>
      </c>
      <c r="I110" s="3" t="s">
        <v>138</v>
      </c>
      <c r="J110" s="3" t="s">
        <v>586</v>
      </c>
      <c r="K110" s="3" t="s">
        <v>587</v>
      </c>
      <c r="L110" s="13" t="s">
        <v>588</v>
      </c>
      <c r="M110" s="10" t="s">
        <v>62</v>
      </c>
      <c r="N110" s="10" t="s">
        <v>589</v>
      </c>
      <c r="O110" s="10" t="s">
        <v>62</v>
      </c>
      <c r="P110" s="10" t="s">
        <v>576</v>
      </c>
      <c r="Q110" s="10" t="s">
        <v>62</v>
      </c>
      <c r="R110" s="10" t="s">
        <v>217</v>
      </c>
      <c r="S110" s="10" t="s">
        <v>340</v>
      </c>
      <c r="T110" s="10"/>
      <c r="U110" s="12"/>
      <c r="V110" s="30"/>
      <c r="W110" s="33"/>
      <c r="Y110" s="39">
        <f>IFERROR(VLOOKUP(A110,[1]ImportBO!AO:AT,2,FALSE),0)</f>
        <v>0</v>
      </c>
      <c r="Z110" s="40">
        <f>IFERROR(VLOOKUP(A110,[1]ImportBO!AO:AT,3,FALSE),0)</f>
        <v>0</v>
      </c>
      <c r="AA110" s="40">
        <f>IFERROR(VLOOKUP(A110,[1]ImportBO!AO:AT,4,FALSE),0)</f>
        <v>0</v>
      </c>
      <c r="AB110" s="41">
        <f>IFERROR(VLOOKUP(A110,[1]ImportBO!AO:AT,5,FALSE),0)</f>
        <v>0</v>
      </c>
      <c r="AC110" s="1" t="str">
        <f>IF(ISNUMBER(SEARCH(critere,M110:Y110)),ROW(A$1),"")</f>
        <v/>
      </c>
    </row>
    <row r="111" spans="1:29" x14ac:dyDescent="0.35">
      <c r="A111" s="37" t="s">
        <v>590</v>
      </c>
      <c r="B111" s="32" t="str">
        <f>VLOOKUP(A111,[1]Infos!N:P,2,FALSE)</f>
        <v>STCYP011</v>
      </c>
      <c r="C111" s="2"/>
      <c r="D111" s="2" t="s">
        <v>584</v>
      </c>
      <c r="E111" s="3" t="str">
        <f>+VLOOKUP(D111,[1]Infos!A:C,2,FALSE)</f>
        <v>A55/A56  DS3/DS3 CABRIO</v>
      </c>
      <c r="F111" s="4">
        <f>VLOOKUP(D111,[1]Infos!K:L,2,FALSE)</f>
        <v>81</v>
      </c>
      <c r="G111" s="5" t="s">
        <v>571</v>
      </c>
      <c r="H111" s="3" t="s">
        <v>591</v>
      </c>
      <c r="I111" s="3" t="s">
        <v>209</v>
      </c>
      <c r="J111" s="3" t="s">
        <v>592</v>
      </c>
      <c r="K111" s="3" t="s">
        <v>593</v>
      </c>
      <c r="L111" s="13" t="s">
        <v>594</v>
      </c>
      <c r="M111" s="10" t="s">
        <v>71</v>
      </c>
      <c r="N111" s="10" t="s">
        <v>595</v>
      </c>
      <c r="O111" s="10" t="s">
        <v>62</v>
      </c>
      <c r="P111" s="10" t="s">
        <v>596</v>
      </c>
      <c r="Q111" s="10" t="s">
        <v>62</v>
      </c>
      <c r="R111" s="10"/>
      <c r="S111" s="10"/>
      <c r="T111" s="10"/>
      <c r="U111" s="12"/>
      <c r="V111" s="30"/>
      <c r="W111" s="33" t="s">
        <v>597</v>
      </c>
      <c r="Y111" s="39">
        <f>IFERROR(VLOOKUP(A111,[1]ImportBO!AO:AT,2,FALSE),0)</f>
        <v>6</v>
      </c>
      <c r="Z111" s="40">
        <f>IFERROR(VLOOKUP(A111,[1]ImportBO!AO:AT,3,FALSE),0)</f>
        <v>17</v>
      </c>
      <c r="AA111" s="40">
        <f>IFERROR(VLOOKUP(A111,[1]ImportBO!AO:AT,4,FALSE),0)</f>
        <v>20</v>
      </c>
      <c r="AB111" s="41">
        <f>IFERROR(VLOOKUP(A111,[1]ImportBO!AO:AT,5,FALSE),0)</f>
        <v>19</v>
      </c>
      <c r="AC111" s="1" t="str">
        <f>IF(ISNUMBER(SEARCH(critere,M111:Y111)),ROW(A$1),"")</f>
        <v/>
      </c>
    </row>
    <row r="112" spans="1:29" x14ac:dyDescent="0.35">
      <c r="A112" s="37" t="s">
        <v>598</v>
      </c>
      <c r="B112" s="32" t="str">
        <f>VLOOKUP(A112,[1]Infos!N:P,2,FALSE)</f>
        <v>STCYP012</v>
      </c>
      <c r="C112" s="2"/>
      <c r="D112" s="2" t="s">
        <v>584</v>
      </c>
      <c r="E112" s="3" t="str">
        <f>+VLOOKUP(D112,[1]Infos!A:C,2,FALSE)</f>
        <v>A55/A56  DS3/DS3 CABRIO</v>
      </c>
      <c r="F112" s="4">
        <f>VLOOKUP(D112,[1]Infos!K:L,2,FALSE)</f>
        <v>81</v>
      </c>
      <c r="G112" s="5" t="s">
        <v>571</v>
      </c>
      <c r="H112" s="3" t="s">
        <v>599</v>
      </c>
      <c r="I112" s="3" t="s">
        <v>236</v>
      </c>
      <c r="J112" s="3" t="s">
        <v>600</v>
      </c>
      <c r="K112" s="3" t="s">
        <v>601</v>
      </c>
      <c r="L112" s="13" t="s">
        <v>115</v>
      </c>
      <c r="M112" s="10" t="s">
        <v>62</v>
      </c>
      <c r="N112" s="10" t="s">
        <v>595</v>
      </c>
      <c r="O112" s="10" t="s">
        <v>62</v>
      </c>
      <c r="P112" s="10" t="s">
        <v>576</v>
      </c>
      <c r="Q112" s="10" t="s">
        <v>62</v>
      </c>
      <c r="R112" s="10"/>
      <c r="S112" s="10"/>
      <c r="T112" s="10"/>
      <c r="U112" s="12"/>
      <c r="V112" s="30"/>
      <c r="W112" s="33" t="s">
        <v>602</v>
      </c>
      <c r="Y112" s="39">
        <f>IFERROR(VLOOKUP(A112,[1]ImportBO!AO:AT,2,FALSE),0)</f>
        <v>1360</v>
      </c>
      <c r="Z112" s="40">
        <f>IFERROR(VLOOKUP(A112,[1]ImportBO!AO:AT,3,FALSE),0)</f>
        <v>1080</v>
      </c>
      <c r="AA112" s="40">
        <f>IFERROR(VLOOKUP(A112,[1]ImportBO!AO:AT,4,FALSE),0)</f>
        <v>1800</v>
      </c>
      <c r="AB112" s="41">
        <f>IFERROR(VLOOKUP(A112,[1]ImportBO!AO:AT,5,FALSE),0)</f>
        <v>1242</v>
      </c>
      <c r="AC112" s="1" t="str">
        <f>IF(ISNUMBER(SEARCH(critere,M112:Y112)),ROW(A$1),"")</f>
        <v/>
      </c>
    </row>
    <row r="113" spans="1:29" x14ac:dyDescent="0.35">
      <c r="A113" s="37" t="s">
        <v>603</v>
      </c>
      <c r="B113" s="32" t="str">
        <f>VLOOKUP(A113,[1]Infos!N:P,2,FALSE)</f>
        <v>STCYP066</v>
      </c>
      <c r="C113" s="2"/>
      <c r="D113" s="2" t="s">
        <v>584</v>
      </c>
      <c r="E113" s="3" t="str">
        <f>+VLOOKUP(D113,[1]Infos!A:C,2,FALSE)</f>
        <v>A55/A56  DS3/DS3 CABRIO</v>
      </c>
      <c r="F113" s="4">
        <f>VLOOKUP(D113,[1]Infos!K:L,2,FALSE)</f>
        <v>81</v>
      </c>
      <c r="G113" s="5" t="s">
        <v>571</v>
      </c>
      <c r="H113" s="3" t="s">
        <v>585</v>
      </c>
      <c r="I113" s="3" t="s">
        <v>74</v>
      </c>
      <c r="J113" s="3" t="s">
        <v>604</v>
      </c>
      <c r="K113" s="3" t="s">
        <v>587</v>
      </c>
      <c r="L113" s="13" t="s">
        <v>605</v>
      </c>
      <c r="M113" s="10" t="s">
        <v>62</v>
      </c>
      <c r="N113" s="10" t="s">
        <v>576</v>
      </c>
      <c r="O113" s="10" t="s">
        <v>62</v>
      </c>
      <c r="P113" s="10" t="s">
        <v>217</v>
      </c>
      <c r="Q113" s="10" t="s">
        <v>340</v>
      </c>
      <c r="R113" s="10"/>
      <c r="S113" s="10"/>
      <c r="T113" s="10"/>
      <c r="U113" s="12"/>
      <c r="V113" s="30"/>
      <c r="W113" s="33" t="s">
        <v>606</v>
      </c>
      <c r="Y113" s="39">
        <f>IFERROR(VLOOKUP(A113,[1]ImportBO!AO:AT,2,FALSE),0)</f>
        <v>359</v>
      </c>
      <c r="Z113" s="40">
        <f>IFERROR(VLOOKUP(A113,[1]ImportBO!AO:AT,3,FALSE),0)</f>
        <v>543</v>
      </c>
      <c r="AA113" s="40">
        <f>IFERROR(VLOOKUP(A113,[1]ImportBO!AO:AT,4,FALSE),0)</f>
        <v>449</v>
      </c>
      <c r="AB113" s="41">
        <f>IFERROR(VLOOKUP(A113,[1]ImportBO!AO:AT,5,FALSE),0)</f>
        <v>358</v>
      </c>
      <c r="AC113" s="1" t="str">
        <f>IF(ISNUMBER(SEARCH(critere,M113:Y113)),ROW(A$1),"")</f>
        <v/>
      </c>
    </row>
    <row r="114" spans="1:29" x14ac:dyDescent="0.35">
      <c r="A114" s="37" t="s">
        <v>607</v>
      </c>
      <c r="B114" s="32" t="str">
        <f>VLOOKUP(A114,[1]Infos!N:P,2,FALSE)</f>
        <v>STCYP114</v>
      </c>
      <c r="C114" s="2"/>
      <c r="D114" s="2" t="s">
        <v>584</v>
      </c>
      <c r="E114" s="3" t="str">
        <f>+VLOOKUP(D114,[1]Infos!A:C,2,FALSE)</f>
        <v>A55/A56  DS3/DS3 CABRIO</v>
      </c>
      <c r="F114" s="4">
        <f>VLOOKUP(D114,[1]Infos!K:L,2,FALSE)</f>
        <v>81</v>
      </c>
      <c r="G114" s="5" t="s">
        <v>571</v>
      </c>
      <c r="H114" s="3" t="s">
        <v>585</v>
      </c>
      <c r="I114" s="3" t="s">
        <v>608</v>
      </c>
      <c r="J114" s="3" t="s">
        <v>609</v>
      </c>
      <c r="K114" s="3" t="s">
        <v>587</v>
      </c>
      <c r="L114" s="13" t="s">
        <v>610</v>
      </c>
      <c r="M114" s="10" t="s">
        <v>62</v>
      </c>
      <c r="N114" s="10" t="s">
        <v>611</v>
      </c>
      <c r="O114" s="10"/>
      <c r="P114" s="10" t="s">
        <v>612</v>
      </c>
      <c r="Q114" s="10" t="s">
        <v>62</v>
      </c>
      <c r="R114" s="10"/>
      <c r="S114" s="10"/>
      <c r="T114" s="10"/>
      <c r="U114" s="12"/>
      <c r="V114" s="30"/>
      <c r="W114" s="33" t="s">
        <v>606</v>
      </c>
      <c r="Y114" s="39">
        <f>IFERROR(VLOOKUP(A114,[1]ImportBO!AO:AT,2,FALSE),0)</f>
        <v>22</v>
      </c>
      <c r="Z114" s="40">
        <f>IFERROR(VLOOKUP(A114,[1]ImportBO!AO:AT,3,FALSE),0)</f>
        <v>26</v>
      </c>
      <c r="AA114" s="40">
        <f>IFERROR(VLOOKUP(A114,[1]ImportBO!AO:AT,4,FALSE),0)</f>
        <v>35</v>
      </c>
      <c r="AB114" s="41">
        <f>IFERROR(VLOOKUP(A114,[1]ImportBO!AO:AT,5,FALSE),0)</f>
        <v>33</v>
      </c>
      <c r="AC114" s="1" t="str">
        <f>IF(ISNUMBER(SEARCH(critere,M114:Y114)),ROW(A$1),"")</f>
        <v/>
      </c>
    </row>
    <row r="115" spans="1:29" x14ac:dyDescent="0.35">
      <c r="A115" s="37" t="s">
        <v>613</v>
      </c>
      <c r="B115" s="32" t="str">
        <f>VLOOKUP(A115,[1]Infos!N:P,2,FALSE)</f>
        <v>STCYP025</v>
      </c>
      <c r="C115" s="2"/>
      <c r="D115" s="2" t="s">
        <v>584</v>
      </c>
      <c r="E115" s="3" t="str">
        <f>+VLOOKUP(D115,[1]Infos!A:C,2,FALSE)</f>
        <v>A55/A56  DS3/DS3 CABRIO</v>
      </c>
      <c r="F115" s="4">
        <f>VLOOKUP(D115,[1]Infos!K:L,2,FALSE)</f>
        <v>81</v>
      </c>
      <c r="G115" s="5" t="s">
        <v>571</v>
      </c>
      <c r="H115" s="3" t="s">
        <v>614</v>
      </c>
      <c r="I115" s="3" t="s">
        <v>104</v>
      </c>
      <c r="J115" s="3" t="s">
        <v>615</v>
      </c>
      <c r="K115" s="3" t="s">
        <v>581</v>
      </c>
      <c r="L115" s="13" t="s">
        <v>124</v>
      </c>
      <c r="M115" s="10" t="s">
        <v>616</v>
      </c>
      <c r="N115" s="10" t="s">
        <v>617</v>
      </c>
      <c r="O115" s="10" t="s">
        <v>616</v>
      </c>
      <c r="P115" s="10" t="s">
        <v>618</v>
      </c>
      <c r="Q115" s="10" t="s">
        <v>619</v>
      </c>
      <c r="R115" s="10" t="s">
        <v>217</v>
      </c>
      <c r="S115" s="10" t="s">
        <v>340</v>
      </c>
      <c r="T115" s="10"/>
      <c r="U115" s="12"/>
      <c r="V115" s="30"/>
      <c r="W115" s="33" t="s">
        <v>620</v>
      </c>
      <c r="Y115" s="39">
        <f>IFERROR(VLOOKUP(A115,[1]ImportBO!AO:AT,2,FALSE),0)</f>
        <v>19</v>
      </c>
      <c r="Z115" s="40">
        <f>IFERROR(VLOOKUP(A115,[1]ImportBO!AO:AT,3,FALSE),0)</f>
        <v>20</v>
      </c>
      <c r="AA115" s="40">
        <f>IFERROR(VLOOKUP(A115,[1]ImportBO!AO:AT,4,FALSE),0)</f>
        <v>26</v>
      </c>
      <c r="AB115" s="41">
        <f>IFERROR(VLOOKUP(A115,[1]ImportBO!AO:AT,5,FALSE),0)</f>
        <v>21</v>
      </c>
      <c r="AC115" s="1" t="str">
        <f>IF(ISNUMBER(SEARCH(critere,M115:Y115)),ROW(A$1),"")</f>
        <v/>
      </c>
    </row>
    <row r="116" spans="1:29" x14ac:dyDescent="0.35">
      <c r="A116" s="37" t="s">
        <v>621</v>
      </c>
      <c r="B116" s="32" t="str">
        <f>VLOOKUP(A116,[1]Infos!N:P,2,FALSE)</f>
        <v>STCYP077</v>
      </c>
      <c r="C116" s="2"/>
      <c r="D116" s="2" t="s">
        <v>584</v>
      </c>
      <c r="E116" s="3" t="str">
        <f>+VLOOKUP(D116,[1]Infos!A:C,2,FALSE)</f>
        <v>A55/A56  DS3/DS3 CABRIO</v>
      </c>
      <c r="F116" s="4">
        <f>VLOOKUP(D116,[1]Infos!K:L,2,FALSE)</f>
        <v>81</v>
      </c>
      <c r="G116" s="5" t="s">
        <v>571</v>
      </c>
      <c r="H116" s="3" t="s">
        <v>614</v>
      </c>
      <c r="I116" s="3" t="s">
        <v>522</v>
      </c>
      <c r="J116" s="3" t="s">
        <v>622</v>
      </c>
      <c r="K116" s="3" t="s">
        <v>581</v>
      </c>
      <c r="L116" s="13" t="s">
        <v>623</v>
      </c>
      <c r="M116" s="10" t="s">
        <v>616</v>
      </c>
      <c r="N116" s="10" t="s">
        <v>624</v>
      </c>
      <c r="O116" s="10" t="s">
        <v>616</v>
      </c>
      <c r="P116" s="10" t="s">
        <v>576</v>
      </c>
      <c r="Q116" s="10" t="s">
        <v>62</v>
      </c>
      <c r="R116" s="10" t="s">
        <v>625</v>
      </c>
      <c r="S116" s="10" t="s">
        <v>340</v>
      </c>
      <c r="T116" s="10"/>
      <c r="U116" s="12"/>
      <c r="V116" s="30"/>
      <c r="W116" s="33" t="s">
        <v>620</v>
      </c>
      <c r="Y116" s="39">
        <f>IFERROR(VLOOKUP(A116,[1]ImportBO!AO:AT,2,FALSE),0)</f>
        <v>2</v>
      </c>
      <c r="Z116" s="40">
        <f>IFERROR(VLOOKUP(A116,[1]ImportBO!AO:AT,3,FALSE),0)</f>
        <v>302</v>
      </c>
      <c r="AA116" s="40">
        <f>IFERROR(VLOOKUP(A116,[1]ImportBO!AO:AT,4,FALSE),0)</f>
        <v>312</v>
      </c>
      <c r="AB116" s="41">
        <f>IFERROR(VLOOKUP(A116,[1]ImportBO!AO:AT,5,FALSE),0)</f>
        <v>87</v>
      </c>
    </row>
    <row r="117" spans="1:29" x14ac:dyDescent="0.35">
      <c r="A117" s="37" t="s">
        <v>626</v>
      </c>
      <c r="B117" s="32" t="str">
        <f>VLOOKUP(A117,[1]Infos!N:P,2,FALSE)</f>
        <v>STCYP016</v>
      </c>
      <c r="C117" s="2"/>
      <c r="D117" s="2" t="s">
        <v>584</v>
      </c>
      <c r="E117" s="3" t="str">
        <f>+VLOOKUP(D117,[1]Infos!A:C,2,FALSE)</f>
        <v>A55/A56  DS3/DS3 CABRIO</v>
      </c>
      <c r="F117" s="4">
        <f>VLOOKUP(D117,[1]Infos!K:L,2,FALSE)</f>
        <v>81</v>
      </c>
      <c r="G117" s="5" t="s">
        <v>571</v>
      </c>
      <c r="H117" s="3" t="s">
        <v>614</v>
      </c>
      <c r="I117" s="3" t="s">
        <v>74</v>
      </c>
      <c r="J117" s="3" t="s">
        <v>627</v>
      </c>
      <c r="K117" s="3" t="s">
        <v>581</v>
      </c>
      <c r="L117" s="13" t="s">
        <v>124</v>
      </c>
      <c r="M117" s="10" t="s">
        <v>616</v>
      </c>
      <c r="N117" s="10" t="s">
        <v>134</v>
      </c>
      <c r="O117" s="10" t="s">
        <v>616</v>
      </c>
      <c r="P117" s="10" t="s">
        <v>217</v>
      </c>
      <c r="Q117" s="10" t="s">
        <v>340</v>
      </c>
      <c r="R117" s="10"/>
      <c r="S117" s="10"/>
      <c r="T117" s="10"/>
      <c r="U117" s="12"/>
      <c r="V117" s="30"/>
      <c r="W117" s="33" t="s">
        <v>620</v>
      </c>
      <c r="Y117" s="39">
        <f>IFERROR(VLOOKUP(A117,[1]ImportBO!AO:AT,2,FALSE),0)</f>
        <v>128</v>
      </c>
      <c r="Z117" s="40">
        <f>IFERROR(VLOOKUP(A117,[1]ImportBO!AO:AT,3,FALSE),0)</f>
        <v>146</v>
      </c>
      <c r="AA117" s="40">
        <f>IFERROR(VLOOKUP(A117,[1]ImportBO!AO:AT,4,FALSE),0)</f>
        <v>187</v>
      </c>
      <c r="AB117" s="41">
        <f>IFERROR(VLOOKUP(A117,[1]ImportBO!AO:AT,5,FALSE),0)</f>
        <v>126</v>
      </c>
    </row>
    <row r="118" spans="1:29" x14ac:dyDescent="0.35">
      <c r="A118" s="37" t="s">
        <v>628</v>
      </c>
      <c r="B118" s="32" t="str">
        <f>VLOOKUP(A118,[1]Infos!N:P,2,FALSE)</f>
        <v>STCYP118</v>
      </c>
      <c r="C118" s="2"/>
      <c r="D118" s="2" t="s">
        <v>584</v>
      </c>
      <c r="E118" s="3" t="str">
        <f>+VLOOKUP(D118,[1]Infos!A:C,2,FALSE)</f>
        <v>A55/A56  DS3/DS3 CABRIO</v>
      </c>
      <c r="F118" s="4">
        <f>VLOOKUP(D118,[1]Infos!K:L,2,FALSE)</f>
        <v>81</v>
      </c>
      <c r="G118" s="5" t="s">
        <v>571</v>
      </c>
      <c r="H118" s="3" t="s">
        <v>629</v>
      </c>
      <c r="I118" s="3" t="s">
        <v>74</v>
      </c>
      <c r="J118" s="3" t="s">
        <v>630</v>
      </c>
      <c r="K118" s="3" t="s">
        <v>631</v>
      </c>
      <c r="L118" s="13" t="s">
        <v>632</v>
      </c>
      <c r="M118" s="10" t="s">
        <v>97</v>
      </c>
      <c r="N118" s="10" t="s">
        <v>576</v>
      </c>
      <c r="O118" s="10" t="s">
        <v>62</v>
      </c>
      <c r="P118" s="10" t="s">
        <v>217</v>
      </c>
      <c r="Q118" s="10" t="s">
        <v>340</v>
      </c>
      <c r="R118" s="10"/>
      <c r="S118" s="10"/>
      <c r="T118" s="10"/>
      <c r="U118" s="12"/>
      <c r="V118" s="30"/>
      <c r="W118" s="33" t="s">
        <v>633</v>
      </c>
      <c r="Y118" s="39">
        <f>IFERROR(VLOOKUP(A118,[1]ImportBO!AO:AT,2,FALSE),0)</f>
        <v>286</v>
      </c>
      <c r="Z118" s="40">
        <f>IFERROR(VLOOKUP(A118,[1]ImportBO!AO:AT,3,FALSE),0)</f>
        <v>480</v>
      </c>
      <c r="AA118" s="40">
        <f>IFERROR(VLOOKUP(A118,[1]ImportBO!AO:AT,4,FALSE),0)</f>
        <v>387</v>
      </c>
      <c r="AB118" s="41">
        <f>IFERROR(VLOOKUP(A118,[1]ImportBO!AO:AT,5,FALSE),0)</f>
        <v>396</v>
      </c>
    </row>
    <row r="119" spans="1:29" x14ac:dyDescent="0.35">
      <c r="A119" s="37" t="s">
        <v>634</v>
      </c>
      <c r="B119" s="32" t="str">
        <f>VLOOKUP(A119,[1]Infos!N:P,2,FALSE)</f>
        <v>STCYP101</v>
      </c>
      <c r="C119" s="2"/>
      <c r="D119" s="2" t="s">
        <v>584</v>
      </c>
      <c r="E119" s="3" t="str">
        <f>+VLOOKUP(D119,[1]Infos!A:C,2,FALSE)</f>
        <v>A55/A56  DS3/DS3 CABRIO</v>
      </c>
      <c r="F119" s="4">
        <f>VLOOKUP(D119,[1]Infos!K:L,2,FALSE)</f>
        <v>81</v>
      </c>
      <c r="G119" s="5" t="s">
        <v>571</v>
      </c>
      <c r="H119" s="3" t="s">
        <v>635</v>
      </c>
      <c r="I119" s="3" t="s">
        <v>421</v>
      </c>
      <c r="J119" s="3" t="s">
        <v>636</v>
      </c>
      <c r="K119" s="3" t="s">
        <v>637</v>
      </c>
      <c r="L119" s="13" t="s">
        <v>638</v>
      </c>
      <c r="M119" s="10" t="s">
        <v>71</v>
      </c>
      <c r="N119" s="10" t="s">
        <v>639</v>
      </c>
      <c r="O119" s="10" t="s">
        <v>97</v>
      </c>
      <c r="P119" s="10" t="s">
        <v>640</v>
      </c>
      <c r="Q119" s="10" t="s">
        <v>62</v>
      </c>
      <c r="R119" s="10" t="s">
        <v>217</v>
      </c>
      <c r="S119" s="10" t="s">
        <v>340</v>
      </c>
      <c r="T119" s="10"/>
      <c r="U119" s="12"/>
      <c r="V119" s="30"/>
      <c r="W119" s="33" t="s">
        <v>641</v>
      </c>
      <c r="Y119" s="39">
        <f>IFERROR(VLOOKUP(A119,[1]ImportBO!AO:AT,2,FALSE),0)</f>
        <v>4</v>
      </c>
      <c r="Z119" s="40">
        <f>IFERROR(VLOOKUP(A119,[1]ImportBO!AO:AT,3,FALSE),0)</f>
        <v>2</v>
      </c>
      <c r="AA119" s="40">
        <f>IFERROR(VLOOKUP(A119,[1]ImportBO!AO:AT,4,FALSE),0)</f>
        <v>2</v>
      </c>
      <c r="AB119" s="41">
        <f>IFERROR(VLOOKUP(A119,[1]ImportBO!AO:AT,5,FALSE),0)</f>
        <v>1</v>
      </c>
    </row>
    <row r="120" spans="1:29" x14ac:dyDescent="0.35">
      <c r="A120" s="37" t="s">
        <v>642</v>
      </c>
      <c r="B120" s="32" t="str">
        <f>VLOOKUP(A120,[1]Infos!N:P,2,FALSE)</f>
        <v>STCYP127</v>
      </c>
      <c r="C120" s="2"/>
      <c r="D120" s="2" t="s">
        <v>584</v>
      </c>
      <c r="E120" s="3" t="str">
        <f>+VLOOKUP(D120,[1]Infos!A:C,2,FALSE)</f>
        <v>A55/A56  DS3/DS3 CABRIO</v>
      </c>
      <c r="F120" s="4">
        <f>VLOOKUP(D120,[1]Infos!K:L,2,FALSE)</f>
        <v>81</v>
      </c>
      <c r="G120" s="5" t="s">
        <v>571</v>
      </c>
      <c r="H120" s="3" t="s">
        <v>643</v>
      </c>
      <c r="I120" s="3" t="s">
        <v>41</v>
      </c>
      <c r="J120" s="3" t="s">
        <v>644</v>
      </c>
      <c r="K120" s="3" t="s">
        <v>645</v>
      </c>
      <c r="L120" s="13" t="s">
        <v>611</v>
      </c>
      <c r="M120" s="10" t="s">
        <v>62</v>
      </c>
      <c r="N120" s="10" t="s">
        <v>646</v>
      </c>
      <c r="O120" s="10" t="s">
        <v>340</v>
      </c>
      <c r="P120" s="10" t="s">
        <v>647</v>
      </c>
      <c r="Q120" s="10" t="s">
        <v>71</v>
      </c>
      <c r="R120" s="10" t="s">
        <v>576</v>
      </c>
      <c r="S120" s="10" t="s">
        <v>62</v>
      </c>
      <c r="T120" s="10"/>
      <c r="U120" s="12"/>
      <c r="V120" s="30"/>
      <c r="W120" s="33" t="s">
        <v>648</v>
      </c>
      <c r="Y120" s="39">
        <f>IFERROR(VLOOKUP(A120,[1]ImportBO!AO:AT,2,FALSE),0)</f>
        <v>109</v>
      </c>
      <c r="Z120" s="40">
        <f>IFERROR(VLOOKUP(A120,[1]ImportBO!AO:AT,3,FALSE),0)</f>
        <v>104</v>
      </c>
      <c r="AA120" s="40">
        <f>IFERROR(VLOOKUP(A120,[1]ImportBO!AO:AT,4,FALSE),0)</f>
        <v>76</v>
      </c>
      <c r="AB120" s="41">
        <f>IFERROR(VLOOKUP(A120,[1]ImportBO!AO:AT,5,FALSE),0)</f>
        <v>65</v>
      </c>
    </row>
    <row r="121" spans="1:29" x14ac:dyDescent="0.35">
      <c r="A121" s="37" t="s">
        <v>649</v>
      </c>
      <c r="B121" s="32" t="str">
        <f>VLOOKUP(A121,[1]Infos!N:P,2,FALSE)</f>
        <v>STCYP061</v>
      </c>
      <c r="C121" s="2"/>
      <c r="D121" s="2" t="s">
        <v>584</v>
      </c>
      <c r="E121" s="3" t="str">
        <f>+VLOOKUP(D121,[1]Infos!A:C,2,FALSE)</f>
        <v>A55/A56  DS3/DS3 CABRIO</v>
      </c>
      <c r="F121" s="4">
        <f>VLOOKUP(D121,[1]Infos!K:L,2,FALSE)</f>
        <v>81</v>
      </c>
      <c r="G121" s="5" t="s">
        <v>571</v>
      </c>
      <c r="H121" s="3" t="s">
        <v>650</v>
      </c>
      <c r="I121" s="3" t="s">
        <v>345</v>
      </c>
      <c r="J121" s="3" t="s">
        <v>651</v>
      </c>
      <c r="K121" s="3" t="s">
        <v>652</v>
      </c>
      <c r="L121" s="13" t="s">
        <v>230</v>
      </c>
      <c r="M121" s="10" t="s">
        <v>653</v>
      </c>
      <c r="N121" s="10" t="s">
        <v>654</v>
      </c>
      <c r="O121" s="10" t="s">
        <v>653</v>
      </c>
      <c r="P121" s="10" t="s">
        <v>655</v>
      </c>
      <c r="Q121" s="10" t="s">
        <v>653</v>
      </c>
      <c r="R121" s="10" t="s">
        <v>656</v>
      </c>
      <c r="S121" s="10" t="s">
        <v>653</v>
      </c>
      <c r="T121" s="10" t="s">
        <v>576</v>
      </c>
      <c r="U121" s="12"/>
      <c r="V121" s="30"/>
      <c r="W121" s="33" t="s">
        <v>657</v>
      </c>
      <c r="Y121" s="39">
        <f>IFERROR(VLOOKUP(A121,[1]ImportBO!AO:AT,2,FALSE),0)</f>
        <v>25</v>
      </c>
      <c r="Z121" s="40">
        <f>IFERROR(VLOOKUP(A121,[1]ImportBO!AO:AT,3,FALSE),0)</f>
        <v>46</v>
      </c>
      <c r="AA121" s="40">
        <f>IFERROR(VLOOKUP(A121,[1]ImportBO!AO:AT,4,FALSE),0)</f>
        <v>44</v>
      </c>
      <c r="AB121" s="41">
        <f>IFERROR(VLOOKUP(A121,[1]ImportBO!AO:AT,5,FALSE),0)</f>
        <v>68</v>
      </c>
    </row>
    <row r="122" spans="1:29" x14ac:dyDescent="0.35">
      <c r="A122" s="37" t="s">
        <v>658</v>
      </c>
      <c r="B122" s="32" t="str">
        <f>VLOOKUP(A122,[1]Infos!N:P,2,FALSE)</f>
        <v>STCYP116</v>
      </c>
      <c r="C122" s="2"/>
      <c r="D122" s="2" t="s">
        <v>584</v>
      </c>
      <c r="E122" s="3" t="str">
        <f>+VLOOKUP(D122,[1]Infos!A:C,2,FALSE)</f>
        <v>A55/A56  DS3/DS3 CABRIO</v>
      </c>
      <c r="F122" s="4">
        <f>VLOOKUP(D122,[1]Infos!K:L,2,FALSE)</f>
        <v>81</v>
      </c>
      <c r="G122" s="5" t="s">
        <v>571</v>
      </c>
      <c r="H122" s="3" t="s">
        <v>650</v>
      </c>
      <c r="I122" s="3" t="s">
        <v>659</v>
      </c>
      <c r="J122" s="3" t="s">
        <v>660</v>
      </c>
      <c r="K122" s="3" t="s">
        <v>652</v>
      </c>
      <c r="L122" s="13" t="s">
        <v>661</v>
      </c>
      <c r="M122" s="10" t="s">
        <v>653</v>
      </c>
      <c r="N122" s="10" t="s">
        <v>662</v>
      </c>
      <c r="O122" s="10" t="s">
        <v>653</v>
      </c>
      <c r="P122" s="10" t="s">
        <v>576</v>
      </c>
      <c r="Q122" s="10" t="s">
        <v>62</v>
      </c>
      <c r="R122" s="10" t="s">
        <v>117</v>
      </c>
      <c r="S122" s="10" t="s">
        <v>62</v>
      </c>
      <c r="T122" s="10"/>
      <c r="U122" s="12"/>
      <c r="V122" s="30"/>
      <c r="W122" s="33" t="s">
        <v>663</v>
      </c>
      <c r="Y122" s="39">
        <f>IFERROR(VLOOKUP(A122,[1]ImportBO!AO:AT,2,FALSE),0)</f>
        <v>25</v>
      </c>
      <c r="Z122" s="40">
        <f>IFERROR(VLOOKUP(A122,[1]ImportBO!AO:AT,3,FALSE),0)</f>
        <v>34</v>
      </c>
      <c r="AA122" s="40">
        <f>IFERROR(VLOOKUP(A122,[1]ImportBO!AO:AT,4,FALSE),0)</f>
        <v>36</v>
      </c>
      <c r="AB122" s="41">
        <f>IFERROR(VLOOKUP(A122,[1]ImportBO!AO:AT,5,FALSE),0)</f>
        <v>34</v>
      </c>
    </row>
    <row r="123" spans="1:29" x14ac:dyDescent="0.35">
      <c r="A123" s="37" t="s">
        <v>664</v>
      </c>
      <c r="B123" s="32" t="str">
        <f>VLOOKUP(A123,[1]Infos!N:P,2,FALSE)</f>
        <v>STCYP136</v>
      </c>
      <c r="C123" s="2"/>
      <c r="D123" s="2" t="s">
        <v>584</v>
      </c>
      <c r="E123" s="3" t="str">
        <f>+VLOOKUP(D123,[1]Infos!A:C,2,FALSE)</f>
        <v>A55/A56  DS3/DS3 CABRIO</v>
      </c>
      <c r="F123" s="4">
        <f>VLOOKUP(D123,[1]Infos!K:L,2,FALSE)</f>
        <v>81</v>
      </c>
      <c r="G123" s="5" t="s">
        <v>571</v>
      </c>
      <c r="H123" s="3" t="s">
        <v>665</v>
      </c>
      <c r="I123" s="3" t="s">
        <v>74</v>
      </c>
      <c r="J123" s="3" t="s">
        <v>666</v>
      </c>
      <c r="K123" s="3" t="s">
        <v>631</v>
      </c>
      <c r="L123" s="13" t="s">
        <v>632</v>
      </c>
      <c r="M123" s="10" t="s">
        <v>97</v>
      </c>
      <c r="N123" s="10" t="s">
        <v>576</v>
      </c>
      <c r="O123" s="10" t="s">
        <v>62</v>
      </c>
      <c r="P123" s="10" t="s">
        <v>217</v>
      </c>
      <c r="Q123" s="10" t="s">
        <v>340</v>
      </c>
      <c r="R123" s="10"/>
      <c r="S123" s="10"/>
      <c r="T123" s="10"/>
      <c r="U123" s="12"/>
      <c r="V123" s="30"/>
      <c r="W123" s="33" t="s">
        <v>667</v>
      </c>
      <c r="Y123" s="39">
        <f>IFERROR(VLOOKUP(A123,[1]ImportBO!AO:AT,2,FALSE),0)</f>
        <v>282</v>
      </c>
      <c r="Z123" s="40">
        <f>IFERROR(VLOOKUP(A123,[1]ImportBO!AO:AT,3,FALSE),0)</f>
        <v>618</v>
      </c>
      <c r="AA123" s="40">
        <f>IFERROR(VLOOKUP(A123,[1]ImportBO!AO:AT,4,FALSE),0)</f>
        <v>465</v>
      </c>
      <c r="AB123" s="41">
        <f>IFERROR(VLOOKUP(A123,[1]ImportBO!AO:AT,5,FALSE),0)</f>
        <v>572</v>
      </c>
    </row>
    <row r="124" spans="1:29" x14ac:dyDescent="0.35">
      <c r="A124" s="37" t="s">
        <v>668</v>
      </c>
      <c r="B124" s="32" t="e">
        <f>VLOOKUP(A124,[1]Infos!N:P,2,FALSE)</f>
        <v>#N/A</v>
      </c>
      <c r="C124" s="2"/>
      <c r="D124" s="2" t="s">
        <v>669</v>
      </c>
      <c r="E124" s="3" t="str">
        <f>+VLOOKUP(D124,[1]Infos!A:C,2,FALSE)</f>
        <v>K9 EUROPE GM VP</v>
      </c>
      <c r="F124" s="4" t="str">
        <f>VLOOKUP(D124,[1]Infos!K:L,2,FALSE)</f>
        <v>FV</v>
      </c>
      <c r="G124" s="5" t="s">
        <v>334</v>
      </c>
      <c r="H124" s="3" t="s">
        <v>670</v>
      </c>
      <c r="I124" s="3" t="s">
        <v>138</v>
      </c>
      <c r="J124" s="3" t="s">
        <v>671</v>
      </c>
      <c r="K124" s="3" t="s">
        <v>672</v>
      </c>
      <c r="L124" s="9" t="s">
        <v>673</v>
      </c>
      <c r="M124" s="10" t="s">
        <v>62</v>
      </c>
      <c r="N124" s="11" t="s">
        <v>674</v>
      </c>
      <c r="O124" s="10" t="s">
        <v>62</v>
      </c>
      <c r="P124" s="11"/>
      <c r="Q124" s="10"/>
      <c r="R124" s="11"/>
      <c r="S124" s="10"/>
      <c r="T124" s="10"/>
      <c r="U124" s="12"/>
      <c r="W124" s="38" t="s">
        <v>675</v>
      </c>
      <c r="Y124" s="39">
        <f>IFERROR(VLOOKUP(A124,[1]ImportBO!AO:AT,2,FALSE),0)</f>
        <v>0</v>
      </c>
      <c r="Z124" s="40">
        <f>IFERROR(VLOOKUP(A124,[1]ImportBO!AO:AT,3,FALSE),0)</f>
        <v>0</v>
      </c>
      <c r="AA124" s="40">
        <f>IFERROR(VLOOKUP(A124,[1]ImportBO!AO:AT,4,FALSE),0)</f>
        <v>0</v>
      </c>
      <c r="AB124" s="41">
        <f>IFERROR(VLOOKUP(A124,[1]ImportBO!AO:AT,5,FALSE),0)</f>
        <v>0</v>
      </c>
      <c r="AC124" s="1" t="str">
        <f>IF(ISNUMBER(SEARCH(critere,M124:Y124)),ROW(A$1),"")</f>
        <v/>
      </c>
    </row>
    <row r="125" spans="1:29" x14ac:dyDescent="0.35">
      <c r="A125" s="37" t="s">
        <v>676</v>
      </c>
      <c r="B125" s="32" t="e">
        <f>VLOOKUP(A125,[1]Infos!N:P,2,FALSE)</f>
        <v>#N/A</v>
      </c>
      <c r="C125" s="2"/>
      <c r="D125" s="2" t="s">
        <v>669</v>
      </c>
      <c r="E125" s="3" t="str">
        <f>+VLOOKUP(D125,[1]Infos!A:C,2,FALSE)</f>
        <v>K9 EUROPE GM VP</v>
      </c>
      <c r="F125" s="4" t="str">
        <f>VLOOKUP(D125,[1]Infos!K:L,2,FALSE)</f>
        <v>FV</v>
      </c>
      <c r="G125" s="5" t="s">
        <v>334</v>
      </c>
      <c r="H125" s="3" t="s">
        <v>677</v>
      </c>
      <c r="I125" s="3" t="s">
        <v>209</v>
      </c>
      <c r="J125" s="3" t="s">
        <v>678</v>
      </c>
      <c r="K125" s="3" t="s">
        <v>679</v>
      </c>
      <c r="L125" s="9" t="s">
        <v>680</v>
      </c>
      <c r="M125" s="10" t="s">
        <v>62</v>
      </c>
      <c r="N125" s="11" t="s">
        <v>674</v>
      </c>
      <c r="O125" s="10" t="s">
        <v>62</v>
      </c>
      <c r="P125" s="11"/>
      <c r="Q125" s="10"/>
      <c r="R125" s="11"/>
      <c r="S125" s="10"/>
      <c r="T125" s="10"/>
      <c r="U125" s="12"/>
      <c r="W125" s="38" t="s">
        <v>681</v>
      </c>
      <c r="Y125" s="39">
        <f>IFERROR(VLOOKUP(A125,[1]ImportBO!AO:AT,2,FALSE),0)</f>
        <v>0</v>
      </c>
      <c r="Z125" s="40">
        <f>IFERROR(VLOOKUP(A125,[1]ImportBO!AO:AT,3,FALSE),0)</f>
        <v>0</v>
      </c>
      <c r="AA125" s="40">
        <f>IFERROR(VLOOKUP(A125,[1]ImportBO!AO:AT,4,FALSE),0)</f>
        <v>0</v>
      </c>
      <c r="AB125" s="41">
        <f>IFERROR(VLOOKUP(A125,[1]ImportBO!AO:AT,5,FALSE),0)</f>
        <v>0</v>
      </c>
      <c r="AC125" s="1" t="str">
        <f>IF(ISNUMBER(SEARCH(critere,M125:Y125)),ROW(A$1),"")</f>
        <v/>
      </c>
    </row>
    <row r="126" spans="1:29" x14ac:dyDescent="0.35">
      <c r="A126" s="37" t="s">
        <v>682</v>
      </c>
      <c r="B126" s="32" t="e">
        <f>VLOOKUP(A126,[1]Infos!N:P,2,FALSE)</f>
        <v>#N/A</v>
      </c>
      <c r="C126" s="2"/>
      <c r="D126" s="2" t="s">
        <v>683</v>
      </c>
      <c r="E126" s="3" t="str">
        <f>+VLOOKUP(D126,[1]Infos!A:C,2,FALSE)</f>
        <v>P1UO EUROPE</v>
      </c>
      <c r="F126" s="4">
        <f>VLOOKUP(D126,[1]Infos!K:L,2,FALSE)</f>
        <v>89</v>
      </c>
      <c r="G126" s="5" t="s">
        <v>191</v>
      </c>
      <c r="H126" s="3">
        <v>79</v>
      </c>
      <c r="I126" s="3" t="s">
        <v>56</v>
      </c>
      <c r="J126" s="3" t="s">
        <v>684</v>
      </c>
      <c r="K126" s="3" t="s">
        <v>685</v>
      </c>
      <c r="L126" s="9" t="s">
        <v>686</v>
      </c>
      <c r="M126" s="10" t="s">
        <v>95</v>
      </c>
      <c r="N126" s="11" t="s">
        <v>687</v>
      </c>
      <c r="O126" s="10" t="s">
        <v>71</v>
      </c>
      <c r="P126" s="11"/>
      <c r="Q126" s="10"/>
      <c r="R126" s="10"/>
      <c r="S126" s="10"/>
      <c r="T126" s="10"/>
      <c r="U126" s="12"/>
      <c r="W126" s="38"/>
      <c r="Y126" s="39">
        <f>IFERROR(VLOOKUP(A126,[1]ImportBO!AO:AT,2,FALSE),0)</f>
        <v>0</v>
      </c>
      <c r="Z126" s="40">
        <f>IFERROR(VLOOKUP(A126,[1]ImportBO!AO:AT,3,FALSE),0)</f>
        <v>0</v>
      </c>
      <c r="AA126" s="40">
        <f>IFERROR(VLOOKUP(A126,[1]ImportBO!AO:AT,4,FALSE),0)</f>
        <v>0</v>
      </c>
      <c r="AB126" s="41">
        <f>IFERROR(VLOOKUP(A126,[1]ImportBO!AO:AT,5,FALSE),0)</f>
        <v>0</v>
      </c>
      <c r="AC126" s="1" t="str">
        <f>IF(ISNUMBER(SEARCH(critere,M126:Y126)),ROW(A$1),"")</f>
        <v/>
      </c>
    </row>
    <row r="127" spans="1:29" x14ac:dyDescent="0.35">
      <c r="A127" s="37" t="s">
        <v>688</v>
      </c>
      <c r="B127" s="32" t="e">
        <f>VLOOKUP(A127,[1]Infos!N:P,2,FALSE)</f>
        <v>#N/A</v>
      </c>
      <c r="C127" s="2"/>
      <c r="D127" s="2" t="s">
        <v>683</v>
      </c>
      <c r="E127" s="3" t="str">
        <f>+VLOOKUP(D127,[1]Infos!A:C,2,FALSE)</f>
        <v>P1UO EUROPE</v>
      </c>
      <c r="F127" s="4">
        <f>VLOOKUP(D127,[1]Infos!K:L,2,FALSE)</f>
        <v>89</v>
      </c>
      <c r="G127" s="5" t="s">
        <v>191</v>
      </c>
      <c r="H127" s="3">
        <v>81</v>
      </c>
      <c r="I127" s="3" t="s">
        <v>56</v>
      </c>
      <c r="J127" s="3" t="s">
        <v>689</v>
      </c>
      <c r="K127" s="3" t="s">
        <v>690</v>
      </c>
      <c r="L127" s="9" t="s">
        <v>691</v>
      </c>
      <c r="M127" s="10" t="s">
        <v>62</v>
      </c>
      <c r="N127" s="11" t="s">
        <v>687</v>
      </c>
      <c r="O127" s="10" t="s">
        <v>71</v>
      </c>
      <c r="P127" s="11" t="s">
        <v>692</v>
      </c>
      <c r="Q127" s="10" t="s">
        <v>71</v>
      </c>
      <c r="R127" s="10"/>
      <c r="S127" s="10"/>
      <c r="T127" s="10"/>
      <c r="U127" s="12"/>
      <c r="W127" s="38"/>
      <c r="Y127" s="39">
        <f>IFERROR(VLOOKUP(A127,[1]ImportBO!AO:AT,2,FALSE),0)</f>
        <v>0</v>
      </c>
      <c r="Z127" s="40">
        <f>IFERROR(VLOOKUP(A127,[1]ImportBO!AO:AT,3,FALSE),0)</f>
        <v>0</v>
      </c>
      <c r="AA127" s="40">
        <f>IFERROR(VLOOKUP(A127,[1]ImportBO!AO:AT,4,FALSE),0)</f>
        <v>0</v>
      </c>
      <c r="AB127" s="41">
        <f>IFERROR(VLOOKUP(A127,[1]ImportBO!AO:AT,5,FALSE),0)</f>
        <v>0</v>
      </c>
      <c r="AC127" s="1" t="str">
        <f>IF(ISNUMBER(SEARCH(critere,M127:Y127)),ROW(A$1),"")</f>
        <v/>
      </c>
    </row>
    <row r="128" spans="1:29" x14ac:dyDescent="0.35">
      <c r="A128" s="37" t="s">
        <v>693</v>
      </c>
      <c r="B128" s="32" t="e">
        <f>VLOOKUP(A128,[1]Infos!N:P,2,FALSE)</f>
        <v>#N/A</v>
      </c>
      <c r="C128" s="2"/>
      <c r="D128" s="2" t="s">
        <v>683</v>
      </c>
      <c r="E128" s="3" t="str">
        <f>+VLOOKUP(D128,[1]Infos!A:C,2,FALSE)</f>
        <v>P1UO EUROPE</v>
      </c>
      <c r="F128" s="4">
        <f>VLOOKUP(D128,[1]Infos!K:L,2,FALSE)</f>
        <v>89</v>
      </c>
      <c r="G128" s="5" t="s">
        <v>191</v>
      </c>
      <c r="H128" s="3">
        <v>81</v>
      </c>
      <c r="I128" s="3" t="s">
        <v>209</v>
      </c>
      <c r="J128" s="3" t="s">
        <v>694</v>
      </c>
      <c r="K128" s="3" t="s">
        <v>695</v>
      </c>
      <c r="L128" s="9" t="s">
        <v>696</v>
      </c>
      <c r="M128" s="10" t="s">
        <v>62</v>
      </c>
      <c r="N128" s="22" t="s">
        <v>697</v>
      </c>
      <c r="O128" s="10" t="s">
        <v>71</v>
      </c>
      <c r="P128" s="22"/>
      <c r="Q128" s="10"/>
      <c r="R128" s="10"/>
      <c r="S128" s="10"/>
      <c r="T128" s="10"/>
      <c r="U128" s="12"/>
      <c r="W128" s="38"/>
      <c r="Y128" s="39">
        <f>IFERROR(VLOOKUP(A128,[1]ImportBO!AO:AT,2,FALSE),0)</f>
        <v>0</v>
      </c>
      <c r="Z128" s="40">
        <f>IFERROR(VLOOKUP(A128,[1]ImportBO!AO:AT,3,FALSE),0)</f>
        <v>0</v>
      </c>
      <c r="AA128" s="40">
        <f>IFERROR(VLOOKUP(A128,[1]ImportBO!AO:AT,4,FALSE),0)</f>
        <v>0</v>
      </c>
      <c r="AB128" s="41">
        <f>IFERROR(VLOOKUP(A128,[1]ImportBO!AO:AT,5,FALSE),0)</f>
        <v>0</v>
      </c>
      <c r="AC128" s="1" t="str">
        <f>IF(ISNUMBER(SEARCH(critere,M128:Y128)),ROW(A$1),"")</f>
        <v/>
      </c>
    </row>
    <row r="129" spans="1:29" x14ac:dyDescent="0.35">
      <c r="A129" s="37" t="s">
        <v>698</v>
      </c>
      <c r="B129" s="32" t="e">
        <f>VLOOKUP(A129,[1]Infos!N:P,2,FALSE)</f>
        <v>#N/A</v>
      </c>
      <c r="C129" s="2"/>
      <c r="D129" s="2" t="s">
        <v>683</v>
      </c>
      <c r="E129" s="3" t="str">
        <f>+VLOOKUP(D129,[1]Infos!A:C,2,FALSE)</f>
        <v>P1UO EUROPE</v>
      </c>
      <c r="F129" s="4">
        <f>VLOOKUP(D129,[1]Infos!K:L,2,FALSE)</f>
        <v>89</v>
      </c>
      <c r="G129" s="5" t="s">
        <v>191</v>
      </c>
      <c r="H129" s="3">
        <v>82</v>
      </c>
      <c r="I129" s="3" t="s">
        <v>56</v>
      </c>
      <c r="J129" s="3" t="s">
        <v>699</v>
      </c>
      <c r="K129" s="3" t="s">
        <v>700</v>
      </c>
      <c r="L129" s="11" t="s">
        <v>701</v>
      </c>
      <c r="M129" s="10" t="s">
        <v>616</v>
      </c>
      <c r="N129" s="22" t="s">
        <v>702</v>
      </c>
      <c r="O129" s="10" t="s">
        <v>340</v>
      </c>
      <c r="P129" s="11"/>
      <c r="Q129" s="10"/>
      <c r="R129" s="10"/>
      <c r="S129" s="10"/>
      <c r="T129" s="10"/>
      <c r="U129" s="12"/>
      <c r="W129" s="38"/>
      <c r="Y129" s="39">
        <f>IFERROR(VLOOKUP(A129,[1]ImportBO!AO:AT,2,FALSE),0)</f>
        <v>0</v>
      </c>
      <c r="Z129" s="40">
        <f>IFERROR(VLOOKUP(A129,[1]ImportBO!AO:AT,3,FALSE),0)</f>
        <v>0</v>
      </c>
      <c r="AA129" s="40">
        <f>IFERROR(VLOOKUP(A129,[1]ImportBO!AO:AT,4,FALSE),0)</f>
        <v>0</v>
      </c>
      <c r="AB129" s="41">
        <f>IFERROR(VLOOKUP(A129,[1]ImportBO!AO:AT,5,FALSE),0)</f>
        <v>0</v>
      </c>
      <c r="AC129" s="1" t="str">
        <f>IF(ISNUMBER(SEARCH(critere,M129:Y129)),ROW(A$1),"")</f>
        <v/>
      </c>
    </row>
    <row r="130" spans="1:29" x14ac:dyDescent="0.35">
      <c r="A130" s="37" t="s">
        <v>703</v>
      </c>
      <c r="B130" s="32" t="e">
        <f>VLOOKUP(A130,[1]Infos!N:P,2,FALSE)</f>
        <v>#N/A</v>
      </c>
      <c r="C130" s="2"/>
      <c r="D130" s="2" t="s">
        <v>704</v>
      </c>
      <c r="E130" s="3" t="str">
        <f>+VLOOKUP(D130,[1]Infos!A:C,2,FALSE)</f>
        <v>K0 EUROPE Toyota VP</v>
      </c>
      <c r="F130" s="4" t="str">
        <f>VLOOKUP(D130,[1]Infos!K:L,2,FALSE)</f>
        <v>U9</v>
      </c>
      <c r="G130" s="5" t="s">
        <v>392</v>
      </c>
      <c r="H130" s="3" t="s">
        <v>705</v>
      </c>
      <c r="I130" s="3" t="s">
        <v>172</v>
      </c>
      <c r="J130" s="3" t="s">
        <v>706</v>
      </c>
      <c r="K130" s="3" t="s">
        <v>707</v>
      </c>
      <c r="L130" s="9" t="s">
        <v>708</v>
      </c>
      <c r="M130" s="10" t="s">
        <v>62</v>
      </c>
      <c r="N130" s="10" t="s">
        <v>397</v>
      </c>
      <c r="O130" s="10" t="s">
        <v>62</v>
      </c>
      <c r="P130" s="10"/>
      <c r="Q130" s="10"/>
      <c r="R130" s="10"/>
      <c r="S130" s="10"/>
      <c r="T130" s="10"/>
      <c r="U130" s="12"/>
      <c r="V130" s="30"/>
      <c r="W130" s="33"/>
      <c r="Y130" s="39">
        <f>IFERROR(VLOOKUP(A130,[1]ImportBO!AO:AT,2,FALSE),0)</f>
        <v>371</v>
      </c>
      <c r="Z130" s="40">
        <f>IFERROR(VLOOKUP(A130,[1]ImportBO!AO:AT,3,FALSE),0)</f>
        <v>376</v>
      </c>
      <c r="AA130" s="40">
        <f>IFERROR(VLOOKUP(A130,[1]ImportBO!AO:AT,4,FALSE),0)</f>
        <v>429</v>
      </c>
      <c r="AB130" s="41">
        <f>IFERROR(VLOOKUP(A130,[1]ImportBO!AO:AT,5,FALSE),0)</f>
        <v>108</v>
      </c>
      <c r="AC130" s="1" t="str">
        <f>IF(ISNUMBER(SEARCH(critere,M130:Y130)),ROW(A$1),"")</f>
        <v/>
      </c>
    </row>
    <row r="131" spans="1:29" x14ac:dyDescent="0.35">
      <c r="A131" s="37" t="s">
        <v>709</v>
      </c>
      <c r="B131" s="32" t="e">
        <f>VLOOKUP(A131,[1]Infos!N:P,2,FALSE)</f>
        <v>#N/A</v>
      </c>
      <c r="C131" s="2"/>
      <c r="D131" s="2" t="s">
        <v>704</v>
      </c>
      <c r="E131" s="3" t="str">
        <f>+VLOOKUP(D131,[1]Infos!A:C,2,FALSE)</f>
        <v>K0 EUROPE Toyota VP</v>
      </c>
      <c r="F131" s="4" t="str">
        <f>VLOOKUP(D131,[1]Infos!K:L,2,FALSE)</f>
        <v>U9</v>
      </c>
      <c r="G131" s="5" t="s">
        <v>392</v>
      </c>
      <c r="H131" s="3" t="s">
        <v>393</v>
      </c>
      <c r="I131" s="3" t="s">
        <v>51</v>
      </c>
      <c r="J131" s="3" t="s">
        <v>394</v>
      </c>
      <c r="K131" s="3" t="s">
        <v>395</v>
      </c>
      <c r="L131" s="9" t="s">
        <v>396</v>
      </c>
      <c r="M131" s="10" t="s">
        <v>62</v>
      </c>
      <c r="N131" s="10" t="s">
        <v>397</v>
      </c>
      <c r="O131" s="10" t="s">
        <v>62</v>
      </c>
      <c r="P131" s="10"/>
      <c r="Q131" s="10"/>
      <c r="R131" s="10"/>
      <c r="S131" s="10"/>
      <c r="T131" s="10"/>
      <c r="U131" s="12"/>
      <c r="V131" s="30"/>
      <c r="W131" s="33"/>
      <c r="Y131" s="39">
        <f>IFERROR(VLOOKUP(A131,[1]ImportBO!AO:AT,2,FALSE),0)</f>
        <v>74</v>
      </c>
      <c r="Z131" s="40">
        <f>IFERROR(VLOOKUP(A131,[1]ImportBO!AO:AT,3,FALSE),0)</f>
        <v>24</v>
      </c>
      <c r="AA131" s="40">
        <f>IFERROR(VLOOKUP(A131,[1]ImportBO!AO:AT,4,FALSE),0)</f>
        <v>92</v>
      </c>
      <c r="AB131" s="41">
        <f>IFERROR(VLOOKUP(A131,[1]ImportBO!AO:AT,5,FALSE),0)</f>
        <v>80</v>
      </c>
      <c r="AC131" s="1" t="str">
        <f>IF(ISNUMBER(SEARCH(critere,M131:Y131)),ROW(A$1),"")</f>
        <v/>
      </c>
    </row>
    <row r="132" spans="1:29" x14ac:dyDescent="0.35">
      <c r="A132" s="37" t="s">
        <v>710</v>
      </c>
      <c r="B132" s="32" t="e">
        <f>VLOOKUP(A132,[1]Infos!N:P,2,FALSE)</f>
        <v>#N/A</v>
      </c>
      <c r="C132" s="2"/>
      <c r="D132" s="2" t="s">
        <v>704</v>
      </c>
      <c r="E132" s="3" t="str">
        <f>+VLOOKUP(D132,[1]Infos!A:C,2,FALSE)</f>
        <v>K0 EUROPE Toyota VP</v>
      </c>
      <c r="F132" s="4" t="str">
        <f>VLOOKUP(D132,[1]Infos!K:L,2,FALSE)</f>
        <v>U9</v>
      </c>
      <c r="G132" s="5" t="s">
        <v>392</v>
      </c>
      <c r="H132" s="3" t="s">
        <v>399</v>
      </c>
      <c r="I132" s="3" t="s">
        <v>74</v>
      </c>
      <c r="J132" s="3" t="s">
        <v>400</v>
      </c>
      <c r="K132" s="3" t="s">
        <v>401</v>
      </c>
      <c r="L132" s="9" t="s">
        <v>69</v>
      </c>
      <c r="M132" s="10" t="s">
        <v>62</v>
      </c>
      <c r="N132" s="10" t="s">
        <v>397</v>
      </c>
      <c r="O132" s="10" t="s">
        <v>62</v>
      </c>
      <c r="P132" s="10"/>
      <c r="Q132" s="10"/>
      <c r="R132" s="10"/>
      <c r="S132" s="10"/>
      <c r="T132" s="10"/>
      <c r="U132" s="12"/>
      <c r="V132" s="30"/>
      <c r="W132" s="33"/>
      <c r="Y132" s="39">
        <f>IFERROR(VLOOKUP(A132,[1]ImportBO!AO:AT,2,FALSE),0)</f>
        <v>137</v>
      </c>
      <c r="Z132" s="40">
        <f>IFERROR(VLOOKUP(A132,[1]ImportBO!AO:AT,3,FALSE),0)</f>
        <v>127</v>
      </c>
      <c r="AA132" s="40">
        <f>IFERROR(VLOOKUP(A132,[1]ImportBO!AO:AT,4,FALSE),0)</f>
        <v>142</v>
      </c>
      <c r="AB132" s="41">
        <f>IFERROR(VLOOKUP(A132,[1]ImportBO!AO:AT,5,FALSE),0)</f>
        <v>225</v>
      </c>
      <c r="AC132" s="1" t="str">
        <f>IF(ISNUMBER(SEARCH(critere,M132:Y132)),ROW(A$1),"")</f>
        <v/>
      </c>
    </row>
    <row r="133" spans="1:29" x14ac:dyDescent="0.35">
      <c r="A133" s="37" t="s">
        <v>711</v>
      </c>
      <c r="B133" s="32" t="e">
        <f>VLOOKUP(A133,[1]Infos!N:P,2,FALSE)</f>
        <v>#N/A</v>
      </c>
      <c r="C133" s="2"/>
      <c r="D133" s="2" t="s">
        <v>704</v>
      </c>
      <c r="E133" s="3" t="str">
        <f>+VLOOKUP(D133,[1]Infos!A:C,2,FALSE)</f>
        <v>K0 EUROPE Toyota VP</v>
      </c>
      <c r="F133" s="4" t="str">
        <f>VLOOKUP(D133,[1]Infos!K:L,2,FALSE)</f>
        <v>U9</v>
      </c>
      <c r="G133" s="5" t="s">
        <v>392</v>
      </c>
      <c r="H133" s="3">
        <v>46</v>
      </c>
      <c r="I133" s="3" t="s">
        <v>56</v>
      </c>
      <c r="J133" s="3" t="s">
        <v>410</v>
      </c>
      <c r="K133" s="3" t="s">
        <v>411</v>
      </c>
      <c r="L133" s="9" t="s">
        <v>339</v>
      </c>
      <c r="M133" s="10" t="s">
        <v>99</v>
      </c>
      <c r="N133" s="10" t="s">
        <v>397</v>
      </c>
      <c r="O133" s="10" t="s">
        <v>62</v>
      </c>
      <c r="P133" s="10"/>
      <c r="Q133" s="10"/>
      <c r="R133" s="10"/>
      <c r="S133" s="10"/>
      <c r="T133" s="10"/>
      <c r="U133" s="12"/>
      <c r="V133" s="30"/>
      <c r="W133" s="33"/>
      <c r="Y133" s="39">
        <f>IFERROR(VLOOKUP(A133,[1]ImportBO!AO:AT,2,FALSE),0)</f>
        <v>2</v>
      </c>
      <c r="Z133" s="40">
        <f>IFERROR(VLOOKUP(A133,[1]ImportBO!AO:AT,3,FALSE),0)</f>
        <v>2</v>
      </c>
      <c r="AA133" s="40">
        <f>IFERROR(VLOOKUP(A133,[1]ImportBO!AO:AT,4,FALSE),0)</f>
        <v>2</v>
      </c>
      <c r="AB133" s="41">
        <f>IFERROR(VLOOKUP(A133,[1]ImportBO!AO:AT,5,FALSE),0)</f>
        <v>31</v>
      </c>
      <c r="AC133" s="1" t="str">
        <f>IF(ISNUMBER(SEARCH(critere,M133:Y133)),ROW(A$1),"")</f>
        <v/>
      </c>
    </row>
    <row r="134" spans="1:29" x14ac:dyDescent="0.35">
      <c r="A134" s="37" t="s">
        <v>712</v>
      </c>
      <c r="B134" s="32" t="e">
        <f>VLOOKUP(A134,[1]Infos!N:P,2,FALSE)</f>
        <v>#N/A</v>
      </c>
      <c r="C134" s="2"/>
      <c r="D134" s="2" t="s">
        <v>704</v>
      </c>
      <c r="E134" s="3" t="str">
        <f>+VLOOKUP(D134,[1]Infos!A:C,2,FALSE)</f>
        <v>K0 EUROPE Toyota VP</v>
      </c>
      <c r="F134" s="4" t="str">
        <f>VLOOKUP(D134,[1]Infos!K:L,2,FALSE)</f>
        <v>U9</v>
      </c>
      <c r="G134" s="5" t="s">
        <v>392</v>
      </c>
      <c r="H134" s="3" t="s">
        <v>413</v>
      </c>
      <c r="I134" s="3" t="s">
        <v>56</v>
      </c>
      <c r="J134" s="3" t="s">
        <v>414</v>
      </c>
      <c r="K134" s="3" t="s">
        <v>415</v>
      </c>
      <c r="L134" s="9" t="s">
        <v>416</v>
      </c>
      <c r="M134" s="10" t="s">
        <v>133</v>
      </c>
      <c r="N134" s="11" t="s">
        <v>59</v>
      </c>
      <c r="O134" s="10" t="s">
        <v>62</v>
      </c>
      <c r="P134" s="11" t="s">
        <v>60</v>
      </c>
      <c r="Q134" s="10"/>
      <c r="R134" s="11" t="s">
        <v>417</v>
      </c>
      <c r="S134" s="10"/>
      <c r="T134" s="10"/>
      <c r="U134" s="12"/>
      <c r="V134" s="30"/>
      <c r="W134" s="33"/>
      <c r="Y134" s="39">
        <f>IFERROR(VLOOKUP(A134,[1]ImportBO!AO:AT,2,FALSE),0)</f>
        <v>6</v>
      </c>
      <c r="Z134" s="40">
        <f>IFERROR(VLOOKUP(A134,[1]ImportBO!AO:AT,3,FALSE),0)</f>
        <v>5</v>
      </c>
      <c r="AA134" s="40">
        <f>IFERROR(VLOOKUP(A134,[1]ImportBO!AO:AT,4,FALSE),0)</f>
        <v>2</v>
      </c>
      <c r="AB134" s="41">
        <f>IFERROR(VLOOKUP(A134,[1]ImportBO!AO:AT,5,FALSE),0)</f>
        <v>90</v>
      </c>
      <c r="AC134" s="1" t="str">
        <f>IF(ISNUMBER(SEARCH(critere,M134:Y134)),ROW(A$1),"")</f>
        <v/>
      </c>
    </row>
    <row r="135" spans="1:29" x14ac:dyDescent="0.35">
      <c r="A135" s="37" t="s">
        <v>713</v>
      </c>
      <c r="B135" s="32" t="e">
        <f>VLOOKUP(A135,[1]Infos!N:P,2,FALSE)</f>
        <v>#N/A</v>
      </c>
      <c r="C135" s="2"/>
      <c r="D135" s="2" t="s">
        <v>714</v>
      </c>
      <c r="E135" s="3" t="str">
        <f>+VLOOKUP(D135,[1]Infos!A:C,2,FALSE)</f>
        <v>B3/B4 EUROPE 108</v>
      </c>
      <c r="F135" s="4" t="str">
        <f>VLOOKUP(D135,[1]Infos!K:L,2,FALSE)</f>
        <v>UT</v>
      </c>
      <c r="G135" s="5" t="s">
        <v>34</v>
      </c>
      <c r="H135" s="3">
        <v>78</v>
      </c>
      <c r="I135" s="3" t="s">
        <v>120</v>
      </c>
      <c r="J135" s="3" t="s">
        <v>715</v>
      </c>
      <c r="K135" s="3" t="s">
        <v>716</v>
      </c>
      <c r="L135" s="9"/>
      <c r="M135" s="10"/>
      <c r="N135" s="11"/>
      <c r="O135" s="10"/>
      <c r="P135" s="11"/>
      <c r="Q135" s="10"/>
      <c r="R135" s="10"/>
      <c r="S135" s="10"/>
      <c r="T135" s="10"/>
      <c r="U135" s="12"/>
      <c r="W135" s="38"/>
      <c r="Y135" s="39">
        <f>IFERROR(VLOOKUP(A135,[1]ImportBO!AO:AT,2,FALSE),0)</f>
        <v>0</v>
      </c>
      <c r="Z135" s="40">
        <f>IFERROR(VLOOKUP(A135,[1]ImportBO!AO:AT,3,FALSE),0)</f>
        <v>0</v>
      </c>
      <c r="AA135" s="40">
        <f>IFERROR(VLOOKUP(A135,[1]ImportBO!AO:AT,4,FALSE),0)</f>
        <v>0</v>
      </c>
      <c r="AB135" s="41">
        <f>IFERROR(VLOOKUP(A135,[1]ImportBO!AO:AT,5,FALSE),0)</f>
        <v>0</v>
      </c>
      <c r="AC135" s="1" t="str">
        <f>IF(ISNUMBER(SEARCH(critere,M135:Y135)),ROW(A$1),"")</f>
        <v/>
      </c>
    </row>
    <row r="136" spans="1:29" x14ac:dyDescent="0.35">
      <c r="A136" s="37" t="s">
        <v>717</v>
      </c>
      <c r="B136" s="32" t="e">
        <f>VLOOKUP(A136,[1]Infos!N:P,2,FALSE)</f>
        <v>#N/A</v>
      </c>
      <c r="C136" s="2"/>
      <c r="D136" s="2" t="s">
        <v>714</v>
      </c>
      <c r="E136" s="3" t="str">
        <f>+VLOOKUP(D136,[1]Infos!A:C,2,FALSE)</f>
        <v>B3/B4 EUROPE 108</v>
      </c>
      <c r="F136" s="4" t="str">
        <f>VLOOKUP(D136,[1]Infos!K:L,2,FALSE)</f>
        <v>UT</v>
      </c>
      <c r="G136" s="5" t="s">
        <v>34</v>
      </c>
      <c r="H136" s="3" t="s">
        <v>40</v>
      </c>
      <c r="I136" s="3" t="s">
        <v>41</v>
      </c>
      <c r="J136" s="3" t="s">
        <v>42</v>
      </c>
      <c r="K136" s="3" t="s">
        <v>43</v>
      </c>
      <c r="L136" s="9"/>
      <c r="M136" s="10"/>
      <c r="N136" s="11"/>
      <c r="O136" s="10"/>
      <c r="P136" s="11"/>
      <c r="Q136" s="10"/>
      <c r="R136" s="10"/>
      <c r="S136" s="10"/>
      <c r="T136" s="10"/>
      <c r="U136" s="12"/>
      <c r="W136" s="38"/>
      <c r="Y136" s="39">
        <f>IFERROR(VLOOKUP(A136,[1]ImportBO!AO:AT,2,FALSE),0)</f>
        <v>0</v>
      </c>
      <c r="Z136" s="40">
        <f>IFERROR(VLOOKUP(A136,[1]ImportBO!AO:AT,3,FALSE),0)</f>
        <v>0</v>
      </c>
      <c r="AA136" s="40">
        <f>IFERROR(VLOOKUP(A136,[1]ImportBO!AO:AT,4,FALSE),0)</f>
        <v>0</v>
      </c>
      <c r="AB136" s="41">
        <f>IFERROR(VLOOKUP(A136,[1]ImportBO!AO:AT,5,FALSE),0)</f>
        <v>0</v>
      </c>
      <c r="AC136" s="1" t="str">
        <f>IF(ISNUMBER(SEARCH(critere,M136:Y136)),ROW(A$1),"")</f>
        <v/>
      </c>
    </row>
    <row r="137" spans="1:29" x14ac:dyDescent="0.35">
      <c r="A137" s="37" t="s">
        <v>718</v>
      </c>
      <c r="B137" s="32" t="e">
        <f>VLOOKUP(A137,[1]Infos!N:P,2,FALSE)</f>
        <v>#N/A</v>
      </c>
      <c r="C137" s="2"/>
      <c r="D137" s="2" t="s">
        <v>714</v>
      </c>
      <c r="E137" s="3" t="str">
        <f>+VLOOKUP(D137,[1]Infos!A:C,2,FALSE)</f>
        <v>B3/B4 EUROPE 108</v>
      </c>
      <c r="F137" s="4" t="str">
        <f>VLOOKUP(D137,[1]Infos!K:L,2,FALSE)</f>
        <v>UT</v>
      </c>
      <c r="G137" s="5" t="s">
        <v>34</v>
      </c>
      <c r="H137" s="3" t="s">
        <v>719</v>
      </c>
      <c r="I137" s="3" t="s">
        <v>167</v>
      </c>
      <c r="J137" s="3" t="s">
        <v>720</v>
      </c>
      <c r="K137" s="3" t="s">
        <v>721</v>
      </c>
      <c r="L137" s="9"/>
      <c r="M137" s="10"/>
      <c r="N137" s="11"/>
      <c r="O137" s="10"/>
      <c r="P137" s="11"/>
      <c r="Q137" s="10"/>
      <c r="R137" s="10"/>
      <c r="S137" s="10"/>
      <c r="T137" s="10"/>
      <c r="U137" s="12"/>
      <c r="W137" s="38"/>
      <c r="Y137" s="39">
        <f>IFERROR(VLOOKUP(A137,[1]ImportBO!AO:AT,2,FALSE),0)</f>
        <v>0</v>
      </c>
      <c r="Z137" s="40">
        <f>IFERROR(VLOOKUP(A137,[1]ImportBO!AO:AT,3,FALSE),0)</f>
        <v>0</v>
      </c>
      <c r="AA137" s="40">
        <f>IFERROR(VLOOKUP(A137,[1]ImportBO!AO:AT,4,FALSE),0)</f>
        <v>0</v>
      </c>
      <c r="AB137" s="41">
        <f>IFERROR(VLOOKUP(A137,[1]ImportBO!AO:AT,5,FALSE),0)</f>
        <v>0</v>
      </c>
      <c r="AC137" s="1" t="str">
        <f>IF(ISNUMBER(SEARCH(critere,M137:Y137)),ROW(A$1),"")</f>
        <v/>
      </c>
    </row>
    <row r="138" spans="1:29" x14ac:dyDescent="0.35">
      <c r="A138" s="37" t="s">
        <v>722</v>
      </c>
      <c r="B138" s="32" t="e">
        <f>VLOOKUP(A138,[1]Infos!N:P,2,FALSE)</f>
        <v>#N/A</v>
      </c>
      <c r="C138" s="2"/>
      <c r="D138" s="2" t="s">
        <v>714</v>
      </c>
      <c r="E138" s="3" t="str">
        <f>+VLOOKUP(D138,[1]Infos!A:C,2,FALSE)</f>
        <v>B3/B4 EUROPE 108</v>
      </c>
      <c r="F138" s="4" t="str">
        <f>VLOOKUP(D138,[1]Infos!K:L,2,FALSE)</f>
        <v>UT</v>
      </c>
      <c r="G138" s="5" t="s">
        <v>34</v>
      </c>
      <c r="H138" s="3" t="s">
        <v>719</v>
      </c>
      <c r="I138" s="3" t="s">
        <v>236</v>
      </c>
      <c r="J138" s="3" t="s">
        <v>723</v>
      </c>
      <c r="K138" s="3" t="s">
        <v>724</v>
      </c>
      <c r="L138" s="9"/>
      <c r="M138" s="10"/>
      <c r="N138" s="11"/>
      <c r="O138" s="10"/>
      <c r="P138" s="11"/>
      <c r="Q138" s="10"/>
      <c r="R138" s="10"/>
      <c r="S138" s="10"/>
      <c r="T138" s="10"/>
      <c r="U138" s="12"/>
      <c r="W138" s="38"/>
      <c r="Y138" s="39">
        <f>IFERROR(VLOOKUP(A138,[1]ImportBO!AO:AT,2,FALSE),0)</f>
        <v>0</v>
      </c>
      <c r="Z138" s="40">
        <f>IFERROR(VLOOKUP(A138,[1]ImportBO!AO:AT,3,FALSE),0)</f>
        <v>0</v>
      </c>
      <c r="AA138" s="40">
        <f>IFERROR(VLOOKUP(A138,[1]ImportBO!AO:AT,4,FALSE),0)</f>
        <v>0</v>
      </c>
      <c r="AB138" s="41">
        <f>IFERROR(VLOOKUP(A138,[1]ImportBO!AO:AT,5,FALSE),0)</f>
        <v>0</v>
      </c>
      <c r="AC138" s="1" t="str">
        <f>IF(ISNUMBER(SEARCH(critere,M138:Y138)),ROW(A$1),"")</f>
        <v/>
      </c>
    </row>
    <row r="139" spans="1:29" x14ac:dyDescent="0.35">
      <c r="A139" s="37" t="s">
        <v>725</v>
      </c>
      <c r="B139" s="32" t="e">
        <f>VLOOKUP(A139,[1]Infos!N:P,2,FALSE)</f>
        <v>#N/A</v>
      </c>
      <c r="C139" s="2"/>
      <c r="D139" s="2" t="s">
        <v>714</v>
      </c>
      <c r="E139" s="3" t="str">
        <f>+VLOOKUP(D139,[1]Infos!A:C,2,FALSE)</f>
        <v>B3/B4 EUROPE 108</v>
      </c>
      <c r="F139" s="4" t="str">
        <f>VLOOKUP(D139,[1]Infos!K:L,2,FALSE)</f>
        <v>UT</v>
      </c>
      <c r="G139" s="5" t="s">
        <v>34</v>
      </c>
      <c r="H139" s="3" t="s">
        <v>726</v>
      </c>
      <c r="I139" s="3" t="s">
        <v>74</v>
      </c>
      <c r="J139" s="3" t="s">
        <v>727</v>
      </c>
      <c r="K139" s="3" t="s">
        <v>728</v>
      </c>
      <c r="L139" s="9"/>
      <c r="M139" s="10"/>
      <c r="N139" s="11"/>
      <c r="O139" s="10"/>
      <c r="P139" s="11"/>
      <c r="Q139" s="10"/>
      <c r="R139" s="10"/>
      <c r="S139" s="10"/>
      <c r="T139" s="10"/>
      <c r="U139" s="12"/>
      <c r="W139" s="38"/>
      <c r="Y139" s="39">
        <f>IFERROR(VLOOKUP(A139,[1]ImportBO!AO:AT,2,FALSE),0)</f>
        <v>0</v>
      </c>
      <c r="Z139" s="40">
        <f>IFERROR(VLOOKUP(A139,[1]ImportBO!AO:AT,3,FALSE),0)</f>
        <v>0</v>
      </c>
      <c r="AA139" s="40">
        <f>IFERROR(VLOOKUP(A139,[1]ImportBO!AO:AT,4,FALSE),0)</f>
        <v>0</v>
      </c>
      <c r="AB139" s="41">
        <f>IFERROR(VLOOKUP(A139,[1]ImportBO!AO:AT,5,FALSE),0)</f>
        <v>0</v>
      </c>
      <c r="AC139" s="1" t="str">
        <f>IF(ISNUMBER(SEARCH(critere,M139:Y139)),ROW(A$1),"")</f>
        <v/>
      </c>
    </row>
    <row r="140" spans="1:29" x14ac:dyDescent="0.35">
      <c r="A140" s="37" t="s">
        <v>729</v>
      </c>
      <c r="B140" s="32" t="e">
        <f>VLOOKUP(A140,[1]Infos!N:P,2,FALSE)</f>
        <v>#N/A</v>
      </c>
      <c r="C140" s="2"/>
      <c r="D140" s="2" t="s">
        <v>714</v>
      </c>
      <c r="E140" s="3" t="str">
        <f>+VLOOKUP(D140,[1]Infos!A:C,2,FALSE)</f>
        <v>B3/B4 EUROPE 108</v>
      </c>
      <c r="F140" s="4" t="str">
        <f>VLOOKUP(D140,[1]Infos!K:L,2,FALSE)</f>
        <v>UT</v>
      </c>
      <c r="G140" s="5" t="s">
        <v>34</v>
      </c>
      <c r="H140" s="3" t="s">
        <v>55</v>
      </c>
      <c r="I140" s="3" t="s">
        <v>56</v>
      </c>
      <c r="J140" s="3" t="s">
        <v>57</v>
      </c>
      <c r="K140" s="3" t="s">
        <v>58</v>
      </c>
      <c r="L140" s="13" t="s">
        <v>59</v>
      </c>
      <c r="M140" s="10"/>
      <c r="N140" s="11" t="s">
        <v>60</v>
      </c>
      <c r="O140" s="10"/>
      <c r="P140" s="11" t="s">
        <v>61</v>
      </c>
      <c r="Q140" s="10" t="s">
        <v>62</v>
      </c>
      <c r="R140" s="10"/>
      <c r="S140" s="10"/>
      <c r="T140" s="10"/>
      <c r="U140" s="12"/>
      <c r="W140" s="38"/>
      <c r="Y140" s="39">
        <f>IFERROR(VLOOKUP(A140,[1]ImportBO!AO:AT,2,FALSE),0)</f>
        <v>0</v>
      </c>
      <c r="Z140" s="40">
        <f>IFERROR(VLOOKUP(A140,[1]ImportBO!AO:AT,3,FALSE),0)</f>
        <v>0</v>
      </c>
      <c r="AA140" s="40">
        <f>IFERROR(VLOOKUP(A140,[1]ImportBO!AO:AT,4,FALSE),0)</f>
        <v>0</v>
      </c>
      <c r="AB140" s="41">
        <f>IFERROR(VLOOKUP(A140,[1]ImportBO!AO:AT,5,FALSE),0)</f>
        <v>0</v>
      </c>
      <c r="AC140" s="1" t="str">
        <f>IF(ISNUMBER(SEARCH(critere,M140:Y140)),ROW(A$1),"")</f>
        <v/>
      </c>
    </row>
    <row r="141" spans="1:29" x14ac:dyDescent="0.35">
      <c r="A141" s="37" t="s">
        <v>730</v>
      </c>
      <c r="B141" s="32" t="str">
        <f>VLOOKUP(A141,[1]Infos!N:P,2,FALSE)</f>
        <v>STP9P125</v>
      </c>
      <c r="C141" s="2"/>
      <c r="D141" s="2" t="s">
        <v>731</v>
      </c>
      <c r="E141" s="3" t="str">
        <f>+VLOOKUP(D141,[1]Infos!A:C,2,FALSE)</f>
        <v>B9  PARTNER VP</v>
      </c>
      <c r="F141" s="4" t="str">
        <f>VLOOKUP(D141,[1]Infos!K:L,2,FALSE)</f>
        <v>FV/FL</v>
      </c>
      <c r="G141" s="5" t="s">
        <v>242</v>
      </c>
      <c r="H141" s="3" t="s">
        <v>732</v>
      </c>
      <c r="I141" s="3" t="s">
        <v>209</v>
      </c>
      <c r="J141" s="3" t="s">
        <v>733</v>
      </c>
      <c r="K141" s="3" t="s">
        <v>734</v>
      </c>
      <c r="L141" s="13" t="s">
        <v>735</v>
      </c>
      <c r="M141" s="10" t="s">
        <v>95</v>
      </c>
      <c r="N141" s="11" t="s">
        <v>736</v>
      </c>
      <c r="O141" s="10"/>
      <c r="P141" s="10" t="s">
        <v>282</v>
      </c>
      <c r="Q141" s="10" t="s">
        <v>255</v>
      </c>
      <c r="R141" s="10" t="s">
        <v>737</v>
      </c>
      <c r="S141" s="10" t="s">
        <v>62</v>
      </c>
      <c r="T141" s="10"/>
      <c r="U141" s="12"/>
      <c r="V141" s="30"/>
      <c r="W141" s="33"/>
      <c r="Y141" s="39">
        <f>IFERROR(VLOOKUP(A141,[1]ImportBO!AO:AT,2,FALSE),0)</f>
        <v>0</v>
      </c>
      <c r="Z141" s="40">
        <f>IFERROR(VLOOKUP(A141,[1]ImportBO!AO:AT,3,FALSE),0)</f>
        <v>0</v>
      </c>
      <c r="AA141" s="40">
        <f>IFERROR(VLOOKUP(A141,[1]ImportBO!AO:AT,4,FALSE),0)</f>
        <v>0</v>
      </c>
      <c r="AB141" s="41">
        <f>IFERROR(VLOOKUP(A141,[1]ImportBO!AO:AT,5,FALSE),0)</f>
        <v>0</v>
      </c>
      <c r="AC141" s="1" t="str">
        <f>IF(ISNUMBER(SEARCH(critere,M141:Y141)),ROW(A$1),"")</f>
        <v/>
      </c>
    </row>
    <row r="142" spans="1:29" x14ac:dyDescent="0.35">
      <c r="A142" s="37" t="s">
        <v>738</v>
      </c>
      <c r="B142" s="32" t="str">
        <f>VLOOKUP(A142,[1]Infos!N:P,2,FALSE)</f>
        <v>STP9P123</v>
      </c>
      <c r="C142" s="2"/>
      <c r="D142" s="2" t="s">
        <v>731</v>
      </c>
      <c r="E142" s="3" t="str">
        <f>+VLOOKUP(D142,[1]Infos!A:C,2,FALSE)</f>
        <v>B9  PARTNER VP</v>
      </c>
      <c r="F142" s="4" t="str">
        <f>VLOOKUP(D142,[1]Infos!K:L,2,FALSE)</f>
        <v>FV/FL</v>
      </c>
      <c r="G142" s="5" t="s">
        <v>242</v>
      </c>
      <c r="H142" s="3" t="s">
        <v>739</v>
      </c>
      <c r="I142" s="3" t="s">
        <v>46</v>
      </c>
      <c r="J142" s="3" t="s">
        <v>740</v>
      </c>
      <c r="K142" s="3" t="s">
        <v>741</v>
      </c>
      <c r="L142" s="13" t="s">
        <v>742</v>
      </c>
      <c r="M142" s="10" t="s">
        <v>95</v>
      </c>
      <c r="N142" s="11" t="s">
        <v>743</v>
      </c>
      <c r="O142" s="10" t="s">
        <v>95</v>
      </c>
      <c r="P142" s="10" t="s">
        <v>269</v>
      </c>
      <c r="Q142" s="10"/>
      <c r="R142" s="10" t="s">
        <v>117</v>
      </c>
      <c r="S142" s="10" t="s">
        <v>62</v>
      </c>
      <c r="T142" s="10"/>
      <c r="U142" s="12"/>
      <c r="V142" s="30"/>
      <c r="W142" s="33"/>
      <c r="Y142" s="39">
        <f>IFERROR(VLOOKUP(A142,[1]ImportBO!AO:AT,2,FALSE),0)</f>
        <v>0</v>
      </c>
      <c r="Z142" s="40">
        <f>IFERROR(VLOOKUP(A142,[1]ImportBO!AO:AT,3,FALSE),0)</f>
        <v>0</v>
      </c>
      <c r="AA142" s="40">
        <f>IFERROR(VLOOKUP(A142,[1]ImportBO!AO:AT,4,FALSE),0)</f>
        <v>0</v>
      </c>
      <c r="AB142" s="41">
        <f>IFERROR(VLOOKUP(A142,[1]ImportBO!AO:AT,5,FALSE),0)</f>
        <v>0</v>
      </c>
      <c r="AC142" s="1" t="str">
        <f>IF(ISNUMBER(SEARCH(critere,M142:Y142)),ROW(A$1),"")</f>
        <v/>
      </c>
    </row>
    <row r="143" spans="1:29" x14ac:dyDescent="0.35">
      <c r="A143" s="37" t="s">
        <v>744</v>
      </c>
      <c r="B143" s="32" t="str">
        <f>VLOOKUP(A143,[1]Infos!N:P,2,FALSE)</f>
        <v>STP9P109</v>
      </c>
      <c r="C143" s="2"/>
      <c r="D143" s="2" t="s">
        <v>731</v>
      </c>
      <c r="E143" s="3" t="str">
        <f>+VLOOKUP(D143,[1]Infos!A:C,2,FALSE)</f>
        <v>B9  PARTNER VP</v>
      </c>
      <c r="F143" s="4" t="str">
        <f>VLOOKUP(D143,[1]Infos!K:L,2,FALSE)</f>
        <v>FV/FL</v>
      </c>
      <c r="G143" s="5" t="s">
        <v>242</v>
      </c>
      <c r="H143" s="3" t="s">
        <v>739</v>
      </c>
      <c r="I143" s="3" t="s">
        <v>298</v>
      </c>
      <c r="J143" s="3" t="s">
        <v>745</v>
      </c>
      <c r="K143" s="3" t="s">
        <v>741</v>
      </c>
      <c r="L143" s="13" t="s">
        <v>746</v>
      </c>
      <c r="M143" s="10" t="s">
        <v>95</v>
      </c>
      <c r="N143" s="11" t="s">
        <v>747</v>
      </c>
      <c r="O143" s="10" t="s">
        <v>95</v>
      </c>
      <c r="P143" s="10" t="s">
        <v>269</v>
      </c>
      <c r="Q143" s="10" t="s">
        <v>62</v>
      </c>
      <c r="R143" s="10" t="s">
        <v>117</v>
      </c>
      <c r="S143" s="10" t="s">
        <v>62</v>
      </c>
      <c r="T143" s="10"/>
      <c r="U143" s="12"/>
      <c r="V143" s="30"/>
      <c r="W143" s="33"/>
      <c r="Y143" s="39">
        <f>IFERROR(VLOOKUP(A143,[1]ImportBO!AO:AT,2,FALSE),0)</f>
        <v>0</v>
      </c>
      <c r="Z143" s="40">
        <f>IFERROR(VLOOKUP(A143,[1]ImportBO!AO:AT,3,FALSE),0)</f>
        <v>0</v>
      </c>
      <c r="AA143" s="40">
        <f>IFERROR(VLOOKUP(A143,[1]ImportBO!AO:AT,4,FALSE),0)</f>
        <v>0</v>
      </c>
      <c r="AB143" s="41">
        <f>IFERROR(VLOOKUP(A143,[1]ImportBO!AO:AT,5,FALSE),0)</f>
        <v>0</v>
      </c>
      <c r="AC143" s="1" t="str">
        <f>IF(ISNUMBER(SEARCH(critere,M143:Y143)),ROW(A$1),"")</f>
        <v/>
      </c>
    </row>
    <row r="144" spans="1:29" x14ac:dyDescent="0.35">
      <c r="A144" s="37" t="s">
        <v>748</v>
      </c>
      <c r="B144" s="32" t="str">
        <f>VLOOKUP(A144,[1]Infos!N:P,2,FALSE)</f>
        <v>STP9P157</v>
      </c>
      <c r="C144" s="2"/>
      <c r="D144" s="2" t="s">
        <v>731</v>
      </c>
      <c r="E144" s="3" t="str">
        <f>+VLOOKUP(D144,[1]Infos!A:C,2,FALSE)</f>
        <v>B9  PARTNER VP</v>
      </c>
      <c r="F144" s="4" t="str">
        <f>VLOOKUP(D144,[1]Infos!K:L,2,FALSE)</f>
        <v>FV/FL</v>
      </c>
      <c r="G144" s="5" t="s">
        <v>242</v>
      </c>
      <c r="H144" s="3" t="s">
        <v>272</v>
      </c>
      <c r="I144" s="3" t="s">
        <v>74</v>
      </c>
      <c r="J144" s="3" t="s">
        <v>281</v>
      </c>
      <c r="K144" s="3" t="s">
        <v>275</v>
      </c>
      <c r="L144" s="9" t="s">
        <v>69</v>
      </c>
      <c r="M144" s="10" t="s">
        <v>62</v>
      </c>
      <c r="N144" s="10" t="s">
        <v>117</v>
      </c>
      <c r="O144" s="10" t="s">
        <v>62</v>
      </c>
      <c r="P144" s="10" t="s">
        <v>282</v>
      </c>
      <c r="Q144" s="10" t="s">
        <v>95</v>
      </c>
      <c r="R144" s="10"/>
      <c r="S144" s="10"/>
      <c r="T144" s="10"/>
      <c r="U144" s="12"/>
      <c r="V144" s="30"/>
      <c r="W144" s="33" t="s">
        <v>283</v>
      </c>
      <c r="Y144" s="39">
        <f>IFERROR(VLOOKUP(A144,[1]ImportBO!AO:AT,2,FALSE),0)</f>
        <v>127</v>
      </c>
      <c r="Z144" s="40">
        <f>IFERROR(VLOOKUP(A144,[1]ImportBO!AO:AT,3,FALSE),0)</f>
        <v>176</v>
      </c>
      <c r="AA144" s="40">
        <f>IFERROR(VLOOKUP(A144,[1]ImportBO!AO:AT,4,FALSE),0)</f>
        <v>195</v>
      </c>
      <c r="AB144" s="41">
        <f>IFERROR(VLOOKUP(A144,[1]ImportBO!AO:AT,5,FALSE),0)</f>
        <v>167</v>
      </c>
      <c r="AC144" s="1" t="str">
        <f>IF(ISNUMBER(SEARCH(critere,M144:Y144)),ROW(A$1),"")</f>
        <v/>
      </c>
    </row>
    <row r="145" spans="1:29" x14ac:dyDescent="0.35">
      <c r="A145" s="37" t="s">
        <v>749</v>
      </c>
      <c r="B145" s="32" t="str">
        <f>VLOOKUP(A145,[1]Infos!N:P,2,FALSE)</f>
        <v>STP9P158</v>
      </c>
      <c r="C145" s="2"/>
      <c r="D145" s="2" t="s">
        <v>731</v>
      </c>
      <c r="E145" s="3" t="str">
        <f>+VLOOKUP(D145,[1]Infos!A:C,2,FALSE)</f>
        <v>B9  PARTNER VP</v>
      </c>
      <c r="F145" s="4" t="str">
        <f>VLOOKUP(D145,[1]Infos!K:L,2,FALSE)</f>
        <v>FV/FL</v>
      </c>
      <c r="G145" s="5" t="s">
        <v>242</v>
      </c>
      <c r="H145" s="3" t="s">
        <v>750</v>
      </c>
      <c r="I145" s="3" t="s">
        <v>51</v>
      </c>
      <c r="J145" s="3" t="s">
        <v>751</v>
      </c>
      <c r="K145" s="3" t="s">
        <v>752</v>
      </c>
      <c r="L145" s="13" t="s">
        <v>753</v>
      </c>
      <c r="M145" s="10" t="s">
        <v>95</v>
      </c>
      <c r="N145" s="10" t="s">
        <v>754</v>
      </c>
      <c r="O145" s="10" t="s">
        <v>95</v>
      </c>
      <c r="P145" s="10" t="s">
        <v>117</v>
      </c>
      <c r="Q145" s="10" t="s">
        <v>62</v>
      </c>
      <c r="R145" s="10"/>
      <c r="S145" s="10"/>
      <c r="T145" s="10"/>
      <c r="U145" s="12"/>
      <c r="V145" s="30"/>
      <c r="W145" s="33" t="s">
        <v>279</v>
      </c>
      <c r="Y145" s="39">
        <f>IFERROR(VLOOKUP(A145,[1]ImportBO!AO:AT,2,FALSE),0)</f>
        <v>609</v>
      </c>
      <c r="Z145" s="40">
        <f>IFERROR(VLOOKUP(A145,[1]ImportBO!AO:AT,3,FALSE),0)</f>
        <v>521</v>
      </c>
      <c r="AA145" s="40">
        <f>IFERROR(VLOOKUP(A145,[1]ImportBO!AO:AT,4,FALSE),0)</f>
        <v>558</v>
      </c>
      <c r="AB145" s="41">
        <f>IFERROR(VLOOKUP(A145,[1]ImportBO!AO:AT,5,FALSE),0)</f>
        <v>477</v>
      </c>
      <c r="AC145" s="1" t="str">
        <f>IF(ISNUMBER(SEARCH(critere,M145:Y145)),ROW(A$1),"")</f>
        <v/>
      </c>
    </row>
    <row r="146" spans="1:29" x14ac:dyDescent="0.35">
      <c r="A146" s="37" t="s">
        <v>755</v>
      </c>
      <c r="B146" s="32" t="str">
        <f>VLOOKUP(A146,[1]Infos!N:P,2,FALSE)</f>
        <v>STP9P136</v>
      </c>
      <c r="C146" s="2"/>
      <c r="D146" s="2" t="s">
        <v>731</v>
      </c>
      <c r="E146" s="3" t="str">
        <f>+VLOOKUP(D146,[1]Infos!A:C,2,FALSE)</f>
        <v>B9  PARTNER VP</v>
      </c>
      <c r="F146" s="4" t="str">
        <f>VLOOKUP(D146,[1]Infos!K:L,2,FALSE)</f>
        <v>FV/FL</v>
      </c>
      <c r="G146" s="5" t="s">
        <v>242</v>
      </c>
      <c r="H146" s="3" t="s">
        <v>756</v>
      </c>
      <c r="I146" s="3" t="s">
        <v>147</v>
      </c>
      <c r="J146" s="3" t="s">
        <v>757</v>
      </c>
      <c r="K146" s="3" t="s">
        <v>758</v>
      </c>
      <c r="L146" s="13" t="s">
        <v>759</v>
      </c>
      <c r="M146" s="10" t="s">
        <v>62</v>
      </c>
      <c r="N146" s="10" t="s">
        <v>760</v>
      </c>
      <c r="O146" s="10" t="s">
        <v>62</v>
      </c>
      <c r="P146" s="10" t="s">
        <v>117</v>
      </c>
      <c r="Q146" s="10" t="s">
        <v>62</v>
      </c>
      <c r="R146" s="10" t="s">
        <v>269</v>
      </c>
      <c r="S146" s="10"/>
      <c r="T146" s="10"/>
      <c r="U146" s="12"/>
      <c r="V146" s="30"/>
      <c r="W146" s="33" t="s">
        <v>761</v>
      </c>
      <c r="Y146" s="39">
        <f>IFERROR(VLOOKUP(A146,[1]ImportBO!AO:AT,2,FALSE),0)</f>
        <v>112</v>
      </c>
      <c r="Z146" s="40">
        <f>IFERROR(VLOOKUP(A146,[1]ImportBO!AO:AT,3,FALSE),0)</f>
        <v>145</v>
      </c>
      <c r="AA146" s="40">
        <f>IFERROR(VLOOKUP(A146,[1]ImportBO!AO:AT,4,FALSE),0)</f>
        <v>129</v>
      </c>
      <c r="AB146" s="41">
        <f>IFERROR(VLOOKUP(A146,[1]ImportBO!AO:AT,5,FALSE),0)</f>
        <v>127</v>
      </c>
      <c r="AC146" s="1" t="str">
        <f>IF(ISNUMBER(SEARCH(critere,M146:Y146)),ROW(A$1),"")</f>
        <v/>
      </c>
    </row>
    <row r="147" spans="1:29" x14ac:dyDescent="0.35">
      <c r="A147" s="37" t="s">
        <v>762</v>
      </c>
      <c r="B147" s="32" t="str">
        <f>VLOOKUP(A147,[1]Infos!N:P,2,FALSE)</f>
        <v>STI4P030</v>
      </c>
      <c r="C147" s="2"/>
      <c r="D147" s="2" t="s">
        <v>763</v>
      </c>
      <c r="E147" s="3" t="str">
        <f>+VLOOKUP(D147,[1]Infos!A:C,2,FALSE)</f>
        <v>A94  2008</v>
      </c>
      <c r="F147" s="4">
        <f>VLOOKUP(D147,[1]Infos!K:L,2,FALSE)</f>
        <v>88</v>
      </c>
      <c r="G147" s="5" t="s">
        <v>102</v>
      </c>
      <c r="H147" s="3" t="s">
        <v>764</v>
      </c>
      <c r="I147" s="3" t="s">
        <v>421</v>
      </c>
      <c r="J147" s="3" t="s">
        <v>765</v>
      </c>
      <c r="K147" s="3" t="s">
        <v>766</v>
      </c>
      <c r="L147" s="13" t="s">
        <v>767</v>
      </c>
      <c r="M147" s="10" t="s">
        <v>95</v>
      </c>
      <c r="N147" s="10" t="s">
        <v>768</v>
      </c>
      <c r="O147" s="10"/>
      <c r="P147" s="16" t="s">
        <v>769</v>
      </c>
      <c r="Q147" s="10"/>
      <c r="R147" s="10" t="s">
        <v>770</v>
      </c>
      <c r="S147" s="10"/>
      <c r="T147" s="10" t="s">
        <v>117</v>
      </c>
      <c r="U147" s="12" t="s">
        <v>62</v>
      </c>
      <c r="V147" s="30"/>
      <c r="W147" s="33" t="s">
        <v>771</v>
      </c>
      <c r="Y147" s="39">
        <f>IFERROR(VLOOKUP(A147,[1]ImportBO!AO:AT,2,FALSE),0)</f>
        <v>0</v>
      </c>
      <c r="Z147" s="40">
        <f>IFERROR(VLOOKUP(A147,[1]ImportBO!AO:AT,3,FALSE),0)</f>
        <v>0</v>
      </c>
      <c r="AA147" s="40">
        <f>IFERROR(VLOOKUP(A147,[1]ImportBO!AO:AT,4,FALSE),0)</f>
        <v>0</v>
      </c>
      <c r="AB147" s="41">
        <f>IFERROR(VLOOKUP(A147,[1]ImportBO!AO:AT,5,FALSE),0)</f>
        <v>0</v>
      </c>
      <c r="AC147" s="1" t="str">
        <f>IF(ISNUMBER(SEARCH(critere,M147:Y147)),ROW(A$1),"")</f>
        <v/>
      </c>
    </row>
    <row r="148" spans="1:29" x14ac:dyDescent="0.35">
      <c r="A148" s="37" t="s">
        <v>772</v>
      </c>
      <c r="B148" s="32" t="str">
        <f>VLOOKUP(A148,[1]Infos!N:P,2,FALSE)</f>
        <v>STI4P033</v>
      </c>
      <c r="C148" s="2"/>
      <c r="D148" s="2" t="s">
        <v>763</v>
      </c>
      <c r="E148" s="3" t="str">
        <f>+VLOOKUP(D148,[1]Infos!A:C,2,FALSE)</f>
        <v>A94  2008</v>
      </c>
      <c r="F148" s="4">
        <f>VLOOKUP(D148,[1]Infos!K:L,2,FALSE)</f>
        <v>88</v>
      </c>
      <c r="G148" s="5" t="s">
        <v>102</v>
      </c>
      <c r="H148" s="3" t="s">
        <v>773</v>
      </c>
      <c r="I148" s="3" t="s">
        <v>421</v>
      </c>
      <c r="J148" s="3" t="s">
        <v>774</v>
      </c>
      <c r="K148" s="3" t="s">
        <v>775</v>
      </c>
      <c r="L148" s="13" t="s">
        <v>776</v>
      </c>
      <c r="M148" s="10" t="s">
        <v>95</v>
      </c>
      <c r="N148" s="10" t="s">
        <v>777</v>
      </c>
      <c r="O148" s="10" t="s">
        <v>62</v>
      </c>
      <c r="P148" s="10" t="s">
        <v>778</v>
      </c>
      <c r="Q148" s="10" t="s">
        <v>95</v>
      </c>
      <c r="R148" s="10" t="s">
        <v>779</v>
      </c>
      <c r="S148" s="10"/>
      <c r="T148" s="10"/>
      <c r="U148" s="12"/>
      <c r="V148" s="30"/>
      <c r="W148" s="33" t="s">
        <v>780</v>
      </c>
      <c r="Y148" s="39">
        <f>IFERROR(VLOOKUP(A148,[1]ImportBO!AO:AT,2,FALSE),0)</f>
        <v>0</v>
      </c>
      <c r="Z148" s="40">
        <f>IFERROR(VLOOKUP(A148,[1]ImportBO!AO:AT,3,FALSE),0)</f>
        <v>0</v>
      </c>
      <c r="AA148" s="40">
        <f>IFERROR(VLOOKUP(A148,[1]ImportBO!AO:AT,4,FALSE),0)</f>
        <v>0</v>
      </c>
      <c r="AB148" s="41">
        <f>IFERROR(VLOOKUP(A148,[1]ImportBO!AO:AT,5,FALSE),0)</f>
        <v>0</v>
      </c>
      <c r="AC148" s="1" t="str">
        <f>IF(ISNUMBER(SEARCH(critere,M148:Y148)),ROW(A$1),"")</f>
        <v/>
      </c>
    </row>
    <row r="149" spans="1:29" x14ac:dyDescent="0.35">
      <c r="A149" s="37" t="s">
        <v>781</v>
      </c>
      <c r="B149" s="32" t="str">
        <f>VLOOKUP(A149,[1]Infos!N:P,2,FALSE)</f>
        <v>STI4P034</v>
      </c>
      <c r="C149" s="2"/>
      <c r="D149" s="2" t="s">
        <v>763</v>
      </c>
      <c r="E149" s="3" t="str">
        <f>+VLOOKUP(D149,[1]Infos!A:C,2,FALSE)</f>
        <v>A94  2008</v>
      </c>
      <c r="F149" s="4">
        <f>VLOOKUP(D149,[1]Infos!K:L,2,FALSE)</f>
        <v>88</v>
      </c>
      <c r="G149" s="5" t="s">
        <v>102</v>
      </c>
      <c r="H149" s="3" t="s">
        <v>773</v>
      </c>
      <c r="I149" s="3" t="s">
        <v>56</v>
      </c>
      <c r="J149" s="3" t="s">
        <v>782</v>
      </c>
      <c r="K149" s="3" t="s">
        <v>775</v>
      </c>
      <c r="L149" s="13" t="s">
        <v>783</v>
      </c>
      <c r="M149" s="10" t="s">
        <v>95</v>
      </c>
      <c r="N149" s="10" t="s">
        <v>117</v>
      </c>
      <c r="O149" s="10" t="s">
        <v>62</v>
      </c>
      <c r="P149" s="10" t="s">
        <v>778</v>
      </c>
      <c r="Q149" s="10" t="s">
        <v>95</v>
      </c>
      <c r="R149" s="10" t="s">
        <v>770</v>
      </c>
      <c r="S149" s="10"/>
      <c r="T149" s="10"/>
      <c r="U149" s="12"/>
      <c r="V149" s="30"/>
      <c r="W149" s="33" t="s">
        <v>784</v>
      </c>
      <c r="Y149" s="39">
        <f>IFERROR(VLOOKUP(A149,[1]ImportBO!AO:AT,2,FALSE),0)</f>
        <v>0</v>
      </c>
      <c r="Z149" s="40">
        <f>IFERROR(VLOOKUP(A149,[1]ImportBO!AO:AT,3,FALSE),0)</f>
        <v>0</v>
      </c>
      <c r="AA149" s="40">
        <f>IFERROR(VLOOKUP(A149,[1]ImportBO!AO:AT,4,FALSE),0)</f>
        <v>0</v>
      </c>
      <c r="AB149" s="41">
        <f>IFERROR(VLOOKUP(A149,[1]ImportBO!AO:AT,5,FALSE),0)</f>
        <v>0</v>
      </c>
      <c r="AC149" s="1" t="str">
        <f>IF(ISNUMBER(SEARCH(critere,M149:Y149)),ROW(A$1),"")</f>
        <v/>
      </c>
    </row>
    <row r="150" spans="1:29" x14ac:dyDescent="0.35">
      <c r="A150" s="37" t="s">
        <v>785</v>
      </c>
      <c r="B150" s="32" t="str">
        <f>VLOOKUP(A150,[1]Infos!N:P,2,FALSE)</f>
        <v>STI4P112</v>
      </c>
      <c r="C150" s="2"/>
      <c r="D150" s="2" t="s">
        <v>763</v>
      </c>
      <c r="E150" s="3" t="str">
        <f>+VLOOKUP(D150,[1]Infos!A:C,2,FALSE)</f>
        <v>A94  2008</v>
      </c>
      <c r="F150" s="4">
        <f>VLOOKUP(D150,[1]Infos!K:L,2,FALSE)</f>
        <v>88</v>
      </c>
      <c r="G150" s="5" t="s">
        <v>102</v>
      </c>
      <c r="H150" s="3" t="s">
        <v>786</v>
      </c>
      <c r="I150" s="3" t="s">
        <v>787</v>
      </c>
      <c r="J150" s="3" t="s">
        <v>788</v>
      </c>
      <c r="K150" s="3" t="s">
        <v>789</v>
      </c>
      <c r="L150" s="13" t="s">
        <v>790</v>
      </c>
      <c r="M150" s="10" t="s">
        <v>95</v>
      </c>
      <c r="N150" s="10" t="s">
        <v>791</v>
      </c>
      <c r="O150" s="10"/>
      <c r="P150" s="10" t="s">
        <v>768</v>
      </c>
      <c r="Q150" s="10"/>
      <c r="R150" s="10"/>
      <c r="S150" s="10"/>
      <c r="T150" s="10"/>
      <c r="U150" s="12"/>
      <c r="V150" s="30"/>
      <c r="W150" s="33" t="s">
        <v>792</v>
      </c>
      <c r="Y150" s="39">
        <f>IFERROR(VLOOKUP(A150,[1]ImportBO!AO:AT,2,FALSE),0)</f>
        <v>1588</v>
      </c>
      <c r="Z150" s="40">
        <f>IFERROR(VLOOKUP(A150,[1]ImportBO!AO:AT,3,FALSE),0)</f>
        <v>1942</v>
      </c>
      <c r="AA150" s="40">
        <f>IFERROR(VLOOKUP(A150,[1]ImportBO!AO:AT,4,FALSE),0)</f>
        <v>1771</v>
      </c>
      <c r="AB150" s="41">
        <f>IFERROR(VLOOKUP(A150,[1]ImportBO!AO:AT,5,FALSE),0)</f>
        <v>1375</v>
      </c>
      <c r="AC150" s="1" t="str">
        <f>IF(ISNUMBER(SEARCH(critere,M150:Y150)),ROW(A$1),"")</f>
        <v/>
      </c>
    </row>
    <row r="151" spans="1:29" x14ac:dyDescent="0.35">
      <c r="A151" s="37" t="s">
        <v>793</v>
      </c>
      <c r="B151" s="32" t="str">
        <f>VLOOKUP(A151,[1]Infos!N:P,2,FALSE)</f>
        <v>STI4P119</v>
      </c>
      <c r="C151" s="2"/>
      <c r="D151" s="2" t="s">
        <v>763</v>
      </c>
      <c r="E151" s="3" t="str">
        <f>+VLOOKUP(D151,[1]Infos!A:C,2,FALSE)</f>
        <v>A94  2008</v>
      </c>
      <c r="F151" s="4">
        <f>VLOOKUP(D151,[1]Infos!K:L,2,FALSE)</f>
        <v>88</v>
      </c>
      <c r="G151" s="5" t="s">
        <v>102</v>
      </c>
      <c r="H151" s="3" t="s">
        <v>614</v>
      </c>
      <c r="I151" s="3" t="s">
        <v>787</v>
      </c>
      <c r="J151" s="3" t="s">
        <v>794</v>
      </c>
      <c r="K151" s="3" t="s">
        <v>581</v>
      </c>
      <c r="L151" s="13" t="s">
        <v>124</v>
      </c>
      <c r="M151" s="10" t="s">
        <v>616</v>
      </c>
      <c r="N151" s="10" t="s">
        <v>134</v>
      </c>
      <c r="O151" s="10" t="s">
        <v>616</v>
      </c>
      <c r="P151" s="16" t="s">
        <v>795</v>
      </c>
      <c r="Q151" s="10" t="s">
        <v>62</v>
      </c>
      <c r="R151" s="10"/>
      <c r="S151" s="10"/>
      <c r="T151" s="10"/>
      <c r="U151" s="12"/>
      <c r="V151" s="30"/>
      <c r="W151" s="33"/>
      <c r="Y151" s="39">
        <f>IFERROR(VLOOKUP(A151,[1]ImportBO!AO:AT,2,FALSE),0)</f>
        <v>89</v>
      </c>
      <c r="Z151" s="40">
        <f>IFERROR(VLOOKUP(A151,[1]ImportBO!AO:AT,3,FALSE),0)</f>
        <v>100</v>
      </c>
      <c r="AA151" s="40">
        <f>IFERROR(VLOOKUP(A151,[1]ImportBO!AO:AT,4,FALSE),0)</f>
        <v>85</v>
      </c>
      <c r="AB151" s="41">
        <f>IFERROR(VLOOKUP(A151,[1]ImportBO!AO:AT,5,FALSE),0)</f>
        <v>115</v>
      </c>
      <c r="AC151" s="1" t="str">
        <f>IF(ISNUMBER(SEARCH(critere,M151:Y151)),ROW(A$1),"")</f>
        <v/>
      </c>
    </row>
    <row r="152" spans="1:29" x14ac:dyDescent="0.35">
      <c r="A152" s="37" t="s">
        <v>796</v>
      </c>
      <c r="B152" s="32" t="str">
        <f>VLOOKUP(A152,[1]Infos!N:P,2,FALSE)</f>
        <v>STI4P031</v>
      </c>
      <c r="C152" s="2"/>
      <c r="D152" s="2" t="s">
        <v>763</v>
      </c>
      <c r="E152" s="3" t="str">
        <f>+VLOOKUP(D152,[1]Infos!A:C,2,FALSE)</f>
        <v>A94  2008</v>
      </c>
      <c r="F152" s="4">
        <f>VLOOKUP(D152,[1]Infos!K:L,2,FALSE)</f>
        <v>88</v>
      </c>
      <c r="G152" s="5" t="s">
        <v>102</v>
      </c>
      <c r="H152" s="3" t="s">
        <v>614</v>
      </c>
      <c r="I152" s="3" t="s">
        <v>56</v>
      </c>
      <c r="J152" s="3" t="s">
        <v>797</v>
      </c>
      <c r="K152" s="3" t="s">
        <v>132</v>
      </c>
      <c r="L152" s="20" t="s">
        <v>798</v>
      </c>
      <c r="M152" s="10" t="s">
        <v>616</v>
      </c>
      <c r="N152" s="10" t="s">
        <v>134</v>
      </c>
      <c r="O152" s="10" t="s">
        <v>616</v>
      </c>
      <c r="P152" s="10" t="s">
        <v>217</v>
      </c>
      <c r="Q152" s="10"/>
      <c r="R152" s="10" t="s">
        <v>217</v>
      </c>
      <c r="S152" s="10"/>
      <c r="T152" s="10"/>
      <c r="U152" s="12"/>
      <c r="V152" s="30"/>
      <c r="W152" s="33" t="s">
        <v>799</v>
      </c>
      <c r="Y152" s="39">
        <f>IFERROR(VLOOKUP(A152,[1]ImportBO!AO:AT,2,FALSE),0)</f>
        <v>614</v>
      </c>
      <c r="Z152" s="40">
        <f>IFERROR(VLOOKUP(A152,[1]ImportBO!AO:AT,3,FALSE),0)</f>
        <v>424</v>
      </c>
      <c r="AA152" s="40">
        <f>IFERROR(VLOOKUP(A152,[1]ImportBO!AO:AT,4,FALSE),0)</f>
        <v>545</v>
      </c>
      <c r="AB152" s="41">
        <f>IFERROR(VLOOKUP(A152,[1]ImportBO!AO:AT,5,FALSE),0)</f>
        <v>323</v>
      </c>
      <c r="AC152" s="1" t="str">
        <f>IF(ISNUMBER(SEARCH(critere,M152:Y152)),ROW(A$1),"")</f>
        <v/>
      </c>
    </row>
    <row r="153" spans="1:29" x14ac:dyDescent="0.35">
      <c r="A153" s="37" t="s">
        <v>800</v>
      </c>
      <c r="B153" s="32" t="str">
        <f>VLOOKUP(A153,[1]Infos!N:P,2,FALSE)</f>
        <v>STI4P113</v>
      </c>
      <c r="C153" s="2"/>
      <c r="D153" s="2" t="s">
        <v>763</v>
      </c>
      <c r="E153" s="3" t="str">
        <f>+VLOOKUP(D153,[1]Infos!A:C,2,FALSE)</f>
        <v>A94  2008</v>
      </c>
      <c r="F153" s="4">
        <f>VLOOKUP(D153,[1]Infos!K:L,2,FALSE)</f>
        <v>88</v>
      </c>
      <c r="G153" s="5" t="s">
        <v>102</v>
      </c>
      <c r="H153" s="3" t="s">
        <v>801</v>
      </c>
      <c r="I153" s="3" t="s">
        <v>56</v>
      </c>
      <c r="J153" s="3" t="s">
        <v>802</v>
      </c>
      <c r="K153" s="3" t="s">
        <v>803</v>
      </c>
      <c r="L153" s="13" t="s">
        <v>783</v>
      </c>
      <c r="M153" s="10" t="s">
        <v>95</v>
      </c>
      <c r="N153" s="10" t="s">
        <v>804</v>
      </c>
      <c r="O153" s="10"/>
      <c r="P153" s="10" t="s">
        <v>805</v>
      </c>
      <c r="Q153" s="10"/>
      <c r="R153" s="10" t="s">
        <v>117</v>
      </c>
      <c r="S153" s="10" t="s">
        <v>62</v>
      </c>
      <c r="T153" s="10"/>
      <c r="U153" s="12"/>
      <c r="V153" s="30"/>
      <c r="W153" s="33" t="s">
        <v>806</v>
      </c>
      <c r="Y153" s="39">
        <f>IFERROR(VLOOKUP(A153,[1]ImportBO!AO:AT,2,FALSE),0)</f>
        <v>6054</v>
      </c>
      <c r="Z153" s="40">
        <f>IFERROR(VLOOKUP(A153,[1]ImportBO!AO:AT,3,FALSE),0)</f>
        <v>6998</v>
      </c>
      <c r="AA153" s="40">
        <f>IFERROR(VLOOKUP(A153,[1]ImportBO!AO:AT,4,FALSE),0)</f>
        <v>7459</v>
      </c>
      <c r="AB153" s="41">
        <f>IFERROR(VLOOKUP(A153,[1]ImportBO!AO:AT,5,FALSE),0)</f>
        <v>4713</v>
      </c>
      <c r="AC153" s="1" t="str">
        <f>IF(ISNUMBER(SEARCH(critere,M153:Y153)),ROW(A$1),"")</f>
        <v/>
      </c>
    </row>
    <row r="154" spans="1:29" x14ac:dyDescent="0.35">
      <c r="A154" s="37" t="s">
        <v>807</v>
      </c>
      <c r="B154" s="32" t="str">
        <f>VLOOKUP(A154,[1]Infos!N:P,2,FALSE)</f>
        <v>STI4P114</v>
      </c>
      <c r="C154" s="2"/>
      <c r="D154" s="2" t="s">
        <v>763</v>
      </c>
      <c r="E154" s="3" t="str">
        <f>+VLOOKUP(D154,[1]Infos!A:C,2,FALSE)</f>
        <v>A94  2008</v>
      </c>
      <c r="F154" s="4">
        <f>VLOOKUP(D154,[1]Infos!K:L,2,FALSE)</f>
        <v>88</v>
      </c>
      <c r="G154" s="5" t="s">
        <v>102</v>
      </c>
      <c r="H154" s="3" t="s">
        <v>808</v>
      </c>
      <c r="I154" s="3" t="s">
        <v>172</v>
      </c>
      <c r="J154" s="3" t="s">
        <v>809</v>
      </c>
      <c r="K154" s="3" t="s">
        <v>810</v>
      </c>
      <c r="L154" s="13" t="s">
        <v>811</v>
      </c>
      <c r="M154" s="10" t="s">
        <v>62</v>
      </c>
      <c r="N154" s="10" t="s">
        <v>791</v>
      </c>
      <c r="O154" s="10"/>
      <c r="P154" s="10" t="s">
        <v>812</v>
      </c>
      <c r="Q154" s="10"/>
      <c r="R154" s="10" t="s">
        <v>813</v>
      </c>
      <c r="S154" s="10"/>
      <c r="T154" s="10"/>
      <c r="U154" s="12"/>
      <c r="V154" s="30"/>
      <c r="W154" s="33" t="s">
        <v>814</v>
      </c>
      <c r="Y154" s="39">
        <f>IFERROR(VLOOKUP(A154,[1]ImportBO!AO:AT,2,FALSE),0)</f>
        <v>269</v>
      </c>
      <c r="Z154" s="40">
        <f>IFERROR(VLOOKUP(A154,[1]ImportBO!AO:AT,3,FALSE),0)</f>
        <v>320</v>
      </c>
      <c r="AA154" s="40">
        <f>IFERROR(VLOOKUP(A154,[1]ImportBO!AO:AT,4,FALSE),0)</f>
        <v>409</v>
      </c>
      <c r="AB154" s="41">
        <f>IFERROR(VLOOKUP(A154,[1]ImportBO!AO:AT,5,FALSE),0)</f>
        <v>256</v>
      </c>
      <c r="AC154" s="1" t="str">
        <f>IF(ISNUMBER(SEARCH(critere,M154:Y154)),ROW(A$1),"")</f>
        <v/>
      </c>
    </row>
    <row r="155" spans="1:29" x14ac:dyDescent="0.35">
      <c r="A155" s="37" t="s">
        <v>815</v>
      </c>
      <c r="B155" s="32" t="str">
        <f>VLOOKUP(A155,[1]Infos!N:P,2,FALSE)</f>
        <v>STI4P115</v>
      </c>
      <c r="C155" s="2"/>
      <c r="D155" s="2" t="s">
        <v>763</v>
      </c>
      <c r="E155" s="3" t="str">
        <f>+VLOOKUP(D155,[1]Infos!A:C,2,FALSE)</f>
        <v>A94  2008</v>
      </c>
      <c r="F155" s="4">
        <f>VLOOKUP(D155,[1]Infos!K:L,2,FALSE)</f>
        <v>88</v>
      </c>
      <c r="G155" s="5" t="s">
        <v>102</v>
      </c>
      <c r="H155" s="3" t="s">
        <v>816</v>
      </c>
      <c r="I155" s="3" t="s">
        <v>56</v>
      </c>
      <c r="J155" s="3" t="s">
        <v>817</v>
      </c>
      <c r="K155" s="3" t="s">
        <v>818</v>
      </c>
      <c r="L155" s="20" t="s">
        <v>819</v>
      </c>
      <c r="M155" s="10" t="s">
        <v>95</v>
      </c>
      <c r="N155" s="10" t="s">
        <v>791</v>
      </c>
      <c r="O155" s="10"/>
      <c r="P155" s="10" t="s">
        <v>768</v>
      </c>
      <c r="Q155" s="10"/>
      <c r="R155" s="10"/>
      <c r="S155" s="10"/>
      <c r="T155" s="10"/>
      <c r="U155" s="12"/>
      <c r="V155" s="30"/>
      <c r="W155" s="33" t="s">
        <v>820</v>
      </c>
      <c r="Y155" s="39">
        <f>IFERROR(VLOOKUP(A155,[1]ImportBO!AO:AT,2,FALSE),0)</f>
        <v>601</v>
      </c>
      <c r="Z155" s="40">
        <f>IFERROR(VLOOKUP(A155,[1]ImportBO!AO:AT,3,FALSE),0)</f>
        <v>753</v>
      </c>
      <c r="AA155" s="40">
        <f>IFERROR(VLOOKUP(A155,[1]ImportBO!AO:AT,4,FALSE),0)</f>
        <v>1149</v>
      </c>
      <c r="AB155" s="41">
        <f>IFERROR(VLOOKUP(A155,[1]ImportBO!AO:AT,5,FALSE),0)</f>
        <v>786</v>
      </c>
      <c r="AC155" s="1" t="str">
        <f>IF(ISNUMBER(SEARCH(critere,M155:Y155)),ROW(A$1),"")</f>
        <v/>
      </c>
    </row>
    <row r="156" spans="1:29" x14ac:dyDescent="0.35">
      <c r="A156" s="37" t="s">
        <v>821</v>
      </c>
      <c r="B156" s="32" t="str">
        <f>VLOOKUP(A156,[1]Infos!N:P,2,FALSE)</f>
        <v>STI4P032</v>
      </c>
      <c r="C156" s="2"/>
      <c r="D156" s="2" t="s">
        <v>763</v>
      </c>
      <c r="E156" s="3" t="str">
        <f>+VLOOKUP(D156,[1]Infos!A:C,2,FALSE)</f>
        <v>A94  2008</v>
      </c>
      <c r="F156" s="4">
        <f>VLOOKUP(D156,[1]Infos!K:L,2,FALSE)</f>
        <v>88</v>
      </c>
      <c r="G156" s="5" t="s">
        <v>102</v>
      </c>
      <c r="H156" s="3" t="s">
        <v>822</v>
      </c>
      <c r="I156" s="3" t="s">
        <v>56</v>
      </c>
      <c r="J156" s="3" t="s">
        <v>823</v>
      </c>
      <c r="K156" s="3" t="s">
        <v>824</v>
      </c>
      <c r="L156" s="13" t="s">
        <v>825</v>
      </c>
      <c r="M156" s="10" t="s">
        <v>62</v>
      </c>
      <c r="N156" s="10" t="s">
        <v>117</v>
      </c>
      <c r="O156" s="10" t="s">
        <v>62</v>
      </c>
      <c r="P156" s="10" t="s">
        <v>826</v>
      </c>
      <c r="Q156" s="10" t="s">
        <v>62</v>
      </c>
      <c r="R156" s="10"/>
      <c r="S156" s="10"/>
      <c r="T156" s="10"/>
      <c r="U156" s="12"/>
      <c r="V156" s="30"/>
      <c r="W156" s="33" t="s">
        <v>827</v>
      </c>
      <c r="Y156" s="39">
        <f>IFERROR(VLOOKUP(A156,[1]ImportBO!AO:AT,2,FALSE),0)</f>
        <v>91</v>
      </c>
      <c r="Z156" s="40">
        <f>IFERROR(VLOOKUP(A156,[1]ImportBO!AO:AT,3,FALSE),0)</f>
        <v>90</v>
      </c>
      <c r="AA156" s="40">
        <f>IFERROR(VLOOKUP(A156,[1]ImportBO!AO:AT,4,FALSE),0)</f>
        <v>73</v>
      </c>
      <c r="AB156" s="41">
        <f>IFERROR(VLOOKUP(A156,[1]ImportBO!AO:AT,5,FALSE),0)</f>
        <v>104</v>
      </c>
      <c r="AC156" s="1" t="str">
        <f>IF(ISNUMBER(SEARCH(critere,M156:Y156)),ROW(A$1),"")</f>
        <v/>
      </c>
    </row>
    <row r="157" spans="1:29" x14ac:dyDescent="0.35">
      <c r="A157" s="37" t="s">
        <v>828</v>
      </c>
      <c r="B157" s="32" t="str">
        <f>VLOOKUP(A157,[1]Infos!N:P,2,FALSE)</f>
        <v>STI4P035</v>
      </c>
      <c r="C157" s="2"/>
      <c r="D157" s="2" t="s">
        <v>763</v>
      </c>
      <c r="E157" s="3" t="str">
        <f>+VLOOKUP(D157,[1]Infos!A:C,2,FALSE)</f>
        <v>A94  2008</v>
      </c>
      <c r="F157" s="4">
        <f>VLOOKUP(D157,[1]Infos!K:L,2,FALSE)</f>
        <v>88</v>
      </c>
      <c r="G157" s="5" t="s">
        <v>102</v>
      </c>
      <c r="H157" s="3" t="s">
        <v>829</v>
      </c>
      <c r="I157" s="3" t="s">
        <v>56</v>
      </c>
      <c r="J157" s="3" t="s">
        <v>830</v>
      </c>
      <c r="K157" s="3" t="s">
        <v>789</v>
      </c>
      <c r="L157" s="13" t="s">
        <v>831</v>
      </c>
      <c r="M157" s="10" t="s">
        <v>95</v>
      </c>
      <c r="N157" s="10" t="s">
        <v>768</v>
      </c>
      <c r="O157" s="10"/>
      <c r="P157" s="10" t="s">
        <v>832</v>
      </c>
      <c r="Q157" s="10"/>
      <c r="R157" s="10" t="s">
        <v>117</v>
      </c>
      <c r="S157" s="10" t="s">
        <v>62</v>
      </c>
      <c r="T157" s="10"/>
      <c r="U157" s="12"/>
      <c r="V157" s="30"/>
      <c r="W157" s="33" t="s">
        <v>833</v>
      </c>
      <c r="Y157" s="39">
        <f>IFERROR(VLOOKUP(A157,[1]ImportBO!AO:AT,2,FALSE),0)</f>
        <v>7557</v>
      </c>
      <c r="Z157" s="40">
        <f>IFERROR(VLOOKUP(A157,[1]ImportBO!AO:AT,3,FALSE),0)</f>
        <v>8021</v>
      </c>
      <c r="AA157" s="40">
        <f>IFERROR(VLOOKUP(A157,[1]ImportBO!AO:AT,4,FALSE),0)</f>
        <v>9577</v>
      </c>
      <c r="AB157" s="41">
        <f>IFERROR(VLOOKUP(A157,[1]ImportBO!AO:AT,5,FALSE),0)</f>
        <v>5816</v>
      </c>
      <c r="AC157" s="1" t="str">
        <f>IF(ISNUMBER(SEARCH(critere,M157:Y157)),ROW(A$1),"")</f>
        <v/>
      </c>
    </row>
    <row r="158" spans="1:29" x14ac:dyDescent="0.35">
      <c r="A158" s="37" t="s">
        <v>834</v>
      </c>
      <c r="B158" s="32" t="str">
        <f>VLOOKUP(A158,[1]Infos!N:P,2,FALSE)</f>
        <v>STPIP199</v>
      </c>
      <c r="C158" s="2"/>
      <c r="D158" s="2" t="s">
        <v>835</v>
      </c>
      <c r="E158" s="3" t="str">
        <f>+VLOOKUP(D158,[1]Infos!A:C,2,FALSE)</f>
        <v>A9  208</v>
      </c>
      <c r="F158" s="4" t="str">
        <f>VLOOKUP(D158,[1]Infos!K:L,2,FALSE)</f>
        <v>76/81</v>
      </c>
      <c r="G158" s="5" t="s">
        <v>836</v>
      </c>
      <c r="H158" s="3" t="s">
        <v>837</v>
      </c>
      <c r="I158" s="3" t="s">
        <v>608</v>
      </c>
      <c r="J158" s="3" t="s">
        <v>838</v>
      </c>
      <c r="K158" s="3" t="s">
        <v>839</v>
      </c>
      <c r="L158" s="13" t="s">
        <v>840</v>
      </c>
      <c r="M158" s="10" t="s">
        <v>95</v>
      </c>
      <c r="N158" s="10" t="s">
        <v>117</v>
      </c>
      <c r="O158" s="10" t="s">
        <v>62</v>
      </c>
      <c r="P158" s="10"/>
      <c r="Q158" s="10"/>
      <c r="R158" s="10"/>
      <c r="S158" s="10"/>
      <c r="T158" s="10"/>
      <c r="U158" s="12"/>
      <c r="V158" s="30"/>
      <c r="W158" s="33"/>
      <c r="Y158" s="39">
        <f>IFERROR(VLOOKUP(A158,[1]ImportBO!AO:AT,2,FALSE),0)</f>
        <v>0</v>
      </c>
      <c r="Z158" s="40">
        <f>IFERROR(VLOOKUP(A158,[1]ImportBO!AO:AT,3,FALSE),0)</f>
        <v>0</v>
      </c>
      <c r="AA158" s="40">
        <f>IFERROR(VLOOKUP(A158,[1]ImportBO!AO:AT,4,FALSE),0)</f>
        <v>0</v>
      </c>
      <c r="AB158" s="41">
        <f>IFERROR(VLOOKUP(A158,[1]ImportBO!AO:AT,5,FALSE),0)</f>
        <v>0</v>
      </c>
      <c r="AC158" s="1" t="str">
        <f>IF(ISNUMBER(SEARCH(critere,M158:Y158)),ROW(A$1),"")</f>
        <v/>
      </c>
    </row>
    <row r="159" spans="1:29" x14ac:dyDescent="0.35">
      <c r="A159" s="37" t="s">
        <v>841</v>
      </c>
      <c r="B159" s="32" t="str">
        <f>VLOOKUP(A159,[1]Infos!N:P,2,FALSE)</f>
        <v>STPIP175</v>
      </c>
      <c r="C159" s="2"/>
      <c r="D159" s="2" t="s">
        <v>835</v>
      </c>
      <c r="E159" s="3" t="str">
        <f>+VLOOKUP(D159,[1]Infos!A:C,2,FALSE)</f>
        <v>A9  208</v>
      </c>
      <c r="F159" s="4" t="str">
        <f>VLOOKUP(D159,[1]Infos!K:L,2,FALSE)</f>
        <v>76/81</v>
      </c>
      <c r="G159" s="5" t="s">
        <v>836</v>
      </c>
      <c r="H159" s="3" t="s">
        <v>842</v>
      </c>
      <c r="I159" s="3" t="s">
        <v>167</v>
      </c>
      <c r="J159" s="3" t="s">
        <v>843</v>
      </c>
      <c r="K159" s="3" t="s">
        <v>844</v>
      </c>
      <c r="L159" s="13" t="s">
        <v>845</v>
      </c>
      <c r="M159" s="10" t="s">
        <v>62</v>
      </c>
      <c r="N159" s="10" t="s">
        <v>117</v>
      </c>
      <c r="O159" s="10" t="s">
        <v>62</v>
      </c>
      <c r="P159" s="10"/>
      <c r="Q159" s="10"/>
      <c r="R159" s="10"/>
      <c r="S159" s="10"/>
      <c r="T159" s="10"/>
      <c r="U159" s="12"/>
      <c r="V159" s="30"/>
      <c r="W159" s="33" t="s">
        <v>846</v>
      </c>
      <c r="Y159" s="39">
        <f>IFERROR(VLOOKUP(A159,[1]ImportBO!AO:AT,2,FALSE),0)</f>
        <v>245</v>
      </c>
      <c r="Z159" s="40">
        <f>IFERROR(VLOOKUP(A159,[1]ImportBO!AO:AT,3,FALSE),0)</f>
        <v>101</v>
      </c>
      <c r="AA159" s="40">
        <f>IFERROR(VLOOKUP(A159,[1]ImportBO!AO:AT,4,FALSE),0)</f>
        <v>144</v>
      </c>
      <c r="AB159" s="41">
        <f>IFERROR(VLOOKUP(A159,[1]ImportBO!AO:AT,5,FALSE),0)</f>
        <v>71</v>
      </c>
      <c r="AC159" s="1" t="str">
        <f>IF(ISNUMBER(SEARCH(critere,M159:Y159)),ROW(A$1),"")</f>
        <v/>
      </c>
    </row>
    <row r="160" spans="1:29" x14ac:dyDescent="0.35">
      <c r="A160" s="37" t="s">
        <v>847</v>
      </c>
      <c r="B160" s="32" t="str">
        <f>VLOOKUP(A160,[1]Infos!N:P,2,FALSE)</f>
        <v>STPIP177</v>
      </c>
      <c r="C160" s="2"/>
      <c r="D160" s="2" t="s">
        <v>835</v>
      </c>
      <c r="E160" s="3" t="str">
        <f>+VLOOKUP(D160,[1]Infos!A:C,2,FALSE)</f>
        <v>A9  208</v>
      </c>
      <c r="F160" s="4" t="str">
        <f>VLOOKUP(D160,[1]Infos!K:L,2,FALSE)</f>
        <v>76/81</v>
      </c>
      <c r="G160" s="5" t="s">
        <v>836</v>
      </c>
      <c r="H160" s="3" t="s">
        <v>848</v>
      </c>
      <c r="I160" s="3" t="s">
        <v>787</v>
      </c>
      <c r="J160" s="3" t="s">
        <v>849</v>
      </c>
      <c r="K160" s="3" t="s">
        <v>850</v>
      </c>
      <c r="L160" s="13" t="s">
        <v>611</v>
      </c>
      <c r="M160" s="10" t="s">
        <v>62</v>
      </c>
      <c r="N160" s="10" t="s">
        <v>768</v>
      </c>
      <c r="O160" s="10" t="s">
        <v>851</v>
      </c>
      <c r="P160" s="10" t="s">
        <v>852</v>
      </c>
      <c r="Q160" s="10"/>
      <c r="R160" s="10" t="s">
        <v>853</v>
      </c>
      <c r="S160" s="10" t="s">
        <v>71</v>
      </c>
      <c r="T160" s="10"/>
      <c r="U160" s="12"/>
      <c r="V160" s="30"/>
      <c r="W160" s="33" t="s">
        <v>854</v>
      </c>
      <c r="Y160" s="39">
        <f>IFERROR(VLOOKUP(A160,[1]ImportBO!AO:AT,2,FALSE),0)</f>
        <v>123</v>
      </c>
      <c r="Z160" s="40">
        <f>IFERROR(VLOOKUP(A160,[1]ImportBO!AO:AT,3,FALSE),0)</f>
        <v>146</v>
      </c>
      <c r="AA160" s="40">
        <f>IFERROR(VLOOKUP(A160,[1]ImportBO!AO:AT,4,FALSE),0)</f>
        <v>126</v>
      </c>
      <c r="AB160" s="41">
        <f>IFERROR(VLOOKUP(A160,[1]ImportBO!AO:AT,5,FALSE),0)</f>
        <v>125</v>
      </c>
      <c r="AC160" s="1" t="str">
        <f>IF(ISNUMBER(SEARCH(critere,M160:Y160)),ROW(A$1),"")</f>
        <v/>
      </c>
    </row>
    <row r="161" spans="1:29" x14ac:dyDescent="0.35">
      <c r="A161" s="37" t="s">
        <v>855</v>
      </c>
      <c r="B161" s="32" t="str">
        <f>VLOOKUP(A161,[1]Infos!N:P,2,FALSE)</f>
        <v>STPIP201</v>
      </c>
      <c r="C161" s="2"/>
      <c r="D161" s="2" t="s">
        <v>835</v>
      </c>
      <c r="E161" s="3" t="str">
        <f>+VLOOKUP(D161,[1]Infos!A:C,2,FALSE)</f>
        <v>A9  208</v>
      </c>
      <c r="F161" s="4" t="str">
        <f>VLOOKUP(D161,[1]Infos!K:L,2,FALSE)</f>
        <v>76/81</v>
      </c>
      <c r="G161" s="5" t="s">
        <v>836</v>
      </c>
      <c r="H161" s="3" t="s">
        <v>856</v>
      </c>
      <c r="I161" s="3" t="s">
        <v>56</v>
      </c>
      <c r="J161" s="3" t="s">
        <v>857</v>
      </c>
      <c r="K161" s="3" t="s">
        <v>858</v>
      </c>
      <c r="L161" s="13" t="s">
        <v>859</v>
      </c>
      <c r="M161" s="10" t="s">
        <v>62</v>
      </c>
      <c r="N161" s="10" t="s">
        <v>117</v>
      </c>
      <c r="O161" s="10" t="s">
        <v>62</v>
      </c>
      <c r="P161" s="10" t="s">
        <v>860</v>
      </c>
      <c r="Q161" s="10" t="s">
        <v>95</v>
      </c>
      <c r="R161" s="10"/>
      <c r="S161" s="10"/>
      <c r="T161" s="10"/>
      <c r="U161" s="12"/>
      <c r="V161" s="30"/>
      <c r="W161" s="33" t="s">
        <v>861</v>
      </c>
      <c r="Y161" s="39">
        <f>IFERROR(VLOOKUP(A161,[1]ImportBO!AO:AT,2,FALSE),0)</f>
        <v>1309</v>
      </c>
      <c r="Z161" s="40">
        <f>IFERROR(VLOOKUP(A161,[1]ImportBO!AO:AT,3,FALSE),0)</f>
        <v>1428</v>
      </c>
      <c r="AA161" s="40">
        <f>IFERROR(VLOOKUP(A161,[1]ImportBO!AO:AT,4,FALSE),0)</f>
        <v>1371</v>
      </c>
      <c r="AB161" s="41">
        <f>IFERROR(VLOOKUP(A161,[1]ImportBO!AO:AT,5,FALSE),0)</f>
        <v>878</v>
      </c>
      <c r="AC161" s="1" t="str">
        <f>IF(ISNUMBER(SEARCH(critere,M161:Y161)),ROW(A$1),"")</f>
        <v/>
      </c>
    </row>
    <row r="162" spans="1:29" x14ac:dyDescent="0.35">
      <c r="A162" s="37" t="s">
        <v>862</v>
      </c>
      <c r="B162" s="32" t="str">
        <f>VLOOKUP(A162,[1]Infos!N:P,2,FALSE)</f>
        <v>STPIP273</v>
      </c>
      <c r="C162" s="2"/>
      <c r="D162" s="2" t="s">
        <v>835</v>
      </c>
      <c r="E162" s="3" t="str">
        <f>+VLOOKUP(D162,[1]Infos!A:C,2,FALSE)</f>
        <v>A9  208</v>
      </c>
      <c r="F162" s="4" t="str">
        <f>VLOOKUP(D162,[1]Infos!K:L,2,FALSE)</f>
        <v>76/81</v>
      </c>
      <c r="G162" s="5" t="s">
        <v>836</v>
      </c>
      <c r="H162" s="3" t="s">
        <v>863</v>
      </c>
      <c r="I162" s="3" t="s">
        <v>56</v>
      </c>
      <c r="J162" s="3" t="s">
        <v>864</v>
      </c>
      <c r="K162" s="3" t="s">
        <v>850</v>
      </c>
      <c r="L162" s="13" t="s">
        <v>865</v>
      </c>
      <c r="M162" s="10" t="s">
        <v>62</v>
      </c>
      <c r="N162" s="10" t="s">
        <v>768</v>
      </c>
      <c r="O162" s="10" t="s">
        <v>851</v>
      </c>
      <c r="P162" s="10" t="s">
        <v>117</v>
      </c>
      <c r="Q162" s="10" t="s">
        <v>62</v>
      </c>
      <c r="R162" s="10" t="s">
        <v>866</v>
      </c>
      <c r="S162" s="10" t="s">
        <v>71</v>
      </c>
      <c r="T162" s="10"/>
      <c r="U162" s="12"/>
      <c r="V162" s="30"/>
      <c r="W162" s="33" t="s">
        <v>867</v>
      </c>
      <c r="Y162" s="39">
        <f>IFERROR(VLOOKUP(A162,[1]ImportBO!AO:AT,2,FALSE),0)</f>
        <v>0</v>
      </c>
      <c r="Z162" s="40">
        <f>IFERROR(VLOOKUP(A162,[1]ImportBO!AO:AT,3,FALSE),0)</f>
        <v>0</v>
      </c>
      <c r="AA162" s="40">
        <f>IFERROR(VLOOKUP(A162,[1]ImportBO!AO:AT,4,FALSE),0)</f>
        <v>0</v>
      </c>
      <c r="AB162" s="41">
        <f>IFERROR(VLOOKUP(A162,[1]ImportBO!AO:AT,5,FALSE),0)</f>
        <v>0</v>
      </c>
      <c r="AC162" s="1" t="str">
        <f>IF(ISNUMBER(SEARCH(critere,M162:Y162)),ROW(A$1),"")</f>
        <v/>
      </c>
    </row>
    <row r="163" spans="1:29" x14ac:dyDescent="0.35">
      <c r="A163" s="37" t="s">
        <v>868</v>
      </c>
      <c r="B163" s="32" t="str">
        <f>VLOOKUP(A163,[1]Infos!N:P,2,FALSE)</f>
        <v>STPIP200</v>
      </c>
      <c r="C163" s="2"/>
      <c r="D163" s="2" t="s">
        <v>835</v>
      </c>
      <c r="E163" s="3" t="str">
        <f>+VLOOKUP(D163,[1]Infos!A:C,2,FALSE)</f>
        <v>A9  208</v>
      </c>
      <c r="F163" s="4" t="str">
        <f>VLOOKUP(D163,[1]Infos!K:L,2,FALSE)</f>
        <v>76/81</v>
      </c>
      <c r="G163" s="5" t="s">
        <v>836</v>
      </c>
      <c r="H163" s="3" t="s">
        <v>786</v>
      </c>
      <c r="I163" s="3" t="s">
        <v>787</v>
      </c>
      <c r="J163" s="3" t="s">
        <v>788</v>
      </c>
      <c r="K163" s="3" t="s">
        <v>789</v>
      </c>
      <c r="L163" s="13" t="s">
        <v>869</v>
      </c>
      <c r="M163" s="10" t="s">
        <v>95</v>
      </c>
      <c r="N163" s="10" t="s">
        <v>768</v>
      </c>
      <c r="O163" s="10" t="s">
        <v>851</v>
      </c>
      <c r="P163" s="10" t="s">
        <v>117</v>
      </c>
      <c r="Q163" s="10" t="s">
        <v>62</v>
      </c>
      <c r="R163" s="10" t="s">
        <v>866</v>
      </c>
      <c r="S163" s="10" t="s">
        <v>71</v>
      </c>
      <c r="T163" s="10"/>
      <c r="U163" s="12"/>
      <c r="V163" s="30"/>
      <c r="W163" s="33" t="s">
        <v>870</v>
      </c>
      <c r="Y163" s="39">
        <f>IFERROR(VLOOKUP(A163,[1]ImportBO!AO:AT,2,FALSE),0)</f>
        <v>146</v>
      </c>
      <c r="Z163" s="40">
        <f>IFERROR(VLOOKUP(A163,[1]ImportBO!AO:AT,3,FALSE),0)</f>
        <v>257</v>
      </c>
      <c r="AA163" s="40">
        <f>IFERROR(VLOOKUP(A163,[1]ImportBO!AO:AT,4,FALSE),0)</f>
        <v>226</v>
      </c>
      <c r="AB163" s="41">
        <f>IFERROR(VLOOKUP(A163,[1]ImportBO!AO:AT,5,FALSE),0)</f>
        <v>127</v>
      </c>
      <c r="AC163" s="1" t="str">
        <f>IF(ISNUMBER(SEARCH(critere,M163:Y163)),ROW(A$1),"")</f>
        <v/>
      </c>
    </row>
    <row r="164" spans="1:29" x14ac:dyDescent="0.35">
      <c r="A164" s="37" t="s">
        <v>871</v>
      </c>
      <c r="B164" s="32" t="str">
        <f>VLOOKUP(A164,[1]Infos!N:P,2,FALSE)</f>
        <v>STPIP189</v>
      </c>
      <c r="C164" s="2"/>
      <c r="D164" s="2" t="s">
        <v>835</v>
      </c>
      <c r="E164" s="3" t="str">
        <f>+VLOOKUP(D164,[1]Infos!A:C,2,FALSE)</f>
        <v>A9  208</v>
      </c>
      <c r="F164" s="4" t="str">
        <f>VLOOKUP(D164,[1]Infos!K:L,2,FALSE)</f>
        <v>76/81</v>
      </c>
      <c r="G164" s="5" t="s">
        <v>836</v>
      </c>
      <c r="H164" s="3" t="s">
        <v>872</v>
      </c>
      <c r="I164" s="3" t="s">
        <v>522</v>
      </c>
      <c r="J164" s="3" t="s">
        <v>873</v>
      </c>
      <c r="K164" s="3" t="s">
        <v>789</v>
      </c>
      <c r="L164" s="13" t="s">
        <v>874</v>
      </c>
      <c r="M164" s="10" t="s">
        <v>95</v>
      </c>
      <c r="N164" s="10" t="s">
        <v>875</v>
      </c>
      <c r="O164" s="10" t="s">
        <v>62</v>
      </c>
      <c r="P164" s="10" t="s">
        <v>768</v>
      </c>
      <c r="Q164" s="10" t="s">
        <v>255</v>
      </c>
      <c r="R164" s="10" t="s">
        <v>117</v>
      </c>
      <c r="S164" s="10" t="s">
        <v>62</v>
      </c>
      <c r="T164" s="10"/>
      <c r="U164" s="12"/>
      <c r="V164" s="30"/>
      <c r="W164" s="33" t="s">
        <v>876</v>
      </c>
      <c r="Y164" s="39">
        <f>IFERROR(VLOOKUP(A164,[1]ImportBO!AO:AT,2,FALSE),0)</f>
        <v>26</v>
      </c>
      <c r="Z164" s="40">
        <f>IFERROR(VLOOKUP(A164,[1]ImportBO!AO:AT,3,FALSE),0)</f>
        <v>20</v>
      </c>
      <c r="AA164" s="40">
        <f>IFERROR(VLOOKUP(A164,[1]ImportBO!AO:AT,4,FALSE),0)</f>
        <v>18</v>
      </c>
      <c r="AB164" s="41">
        <f>IFERROR(VLOOKUP(A164,[1]ImportBO!AO:AT,5,FALSE),0)</f>
        <v>8</v>
      </c>
      <c r="AC164" s="1" t="str">
        <f>IF(ISNUMBER(SEARCH(critere,M164:Y164)),ROW(A$1),"")</f>
        <v/>
      </c>
    </row>
    <row r="165" spans="1:29" x14ac:dyDescent="0.35">
      <c r="A165" s="37" t="s">
        <v>877</v>
      </c>
      <c r="B165" s="32" t="str">
        <f>VLOOKUP(A165,[1]Infos!N:P,2,FALSE)</f>
        <v>STPIP190</v>
      </c>
      <c r="C165" s="2"/>
      <c r="D165" s="2" t="s">
        <v>835</v>
      </c>
      <c r="E165" s="3" t="str">
        <f>+VLOOKUP(D165,[1]Infos!A:C,2,FALSE)</f>
        <v>A9  208</v>
      </c>
      <c r="F165" s="4" t="str">
        <f>VLOOKUP(D165,[1]Infos!K:L,2,FALSE)</f>
        <v>76/81</v>
      </c>
      <c r="G165" s="5" t="s">
        <v>836</v>
      </c>
      <c r="H165" s="3" t="s">
        <v>878</v>
      </c>
      <c r="I165" s="3" t="s">
        <v>172</v>
      </c>
      <c r="J165" s="3" t="s">
        <v>879</v>
      </c>
      <c r="K165" s="3" t="s">
        <v>789</v>
      </c>
      <c r="L165" s="13" t="s">
        <v>880</v>
      </c>
      <c r="M165" s="10" t="s">
        <v>95</v>
      </c>
      <c r="N165" s="10" t="s">
        <v>881</v>
      </c>
      <c r="O165" s="10" t="s">
        <v>851</v>
      </c>
      <c r="P165" s="10" t="s">
        <v>768</v>
      </c>
      <c r="Q165" s="10" t="s">
        <v>255</v>
      </c>
      <c r="R165" s="10" t="s">
        <v>117</v>
      </c>
      <c r="S165" s="10" t="s">
        <v>62</v>
      </c>
      <c r="T165" s="10"/>
      <c r="U165" s="12"/>
      <c r="V165" s="30"/>
      <c r="W165" s="33" t="s">
        <v>882</v>
      </c>
      <c r="Y165" s="39">
        <f>IFERROR(VLOOKUP(A165,[1]ImportBO!AO:AT,2,FALSE),0)</f>
        <v>6</v>
      </c>
      <c r="Z165" s="40">
        <f>IFERROR(VLOOKUP(A165,[1]ImportBO!AO:AT,3,FALSE),0)</f>
        <v>9</v>
      </c>
      <c r="AA165" s="40">
        <f>IFERROR(VLOOKUP(A165,[1]ImportBO!AO:AT,4,FALSE),0)</f>
        <v>2</v>
      </c>
      <c r="AB165" s="41">
        <f>IFERROR(VLOOKUP(A165,[1]ImportBO!AO:AT,5,FALSE),0)</f>
        <v>5</v>
      </c>
      <c r="AC165" s="1" t="str">
        <f>IF(ISNUMBER(SEARCH(critere,M165:Y165)),ROW(A$1),"")</f>
        <v/>
      </c>
    </row>
    <row r="166" spans="1:29" x14ac:dyDescent="0.35">
      <c r="A166" s="37" t="s">
        <v>883</v>
      </c>
      <c r="B166" s="32" t="str">
        <f>VLOOKUP(A166,[1]Infos!N:P,2,FALSE)</f>
        <v>STPIP147</v>
      </c>
      <c r="C166" s="2"/>
      <c r="D166" s="2" t="s">
        <v>835</v>
      </c>
      <c r="E166" s="3" t="str">
        <f>+VLOOKUP(D166,[1]Infos!A:C,2,FALSE)</f>
        <v>A9  208</v>
      </c>
      <c r="F166" s="4" t="str">
        <f>VLOOKUP(D166,[1]Infos!K:L,2,FALSE)</f>
        <v>76/81</v>
      </c>
      <c r="G166" s="5" t="s">
        <v>836</v>
      </c>
      <c r="H166" s="3" t="s">
        <v>884</v>
      </c>
      <c r="I166" s="3" t="s">
        <v>787</v>
      </c>
      <c r="J166" s="3" t="s">
        <v>885</v>
      </c>
      <c r="K166" s="3" t="s">
        <v>886</v>
      </c>
      <c r="L166" s="13" t="s">
        <v>887</v>
      </c>
      <c r="M166" s="10" t="s">
        <v>653</v>
      </c>
      <c r="N166" s="10" t="s">
        <v>888</v>
      </c>
      <c r="O166" s="10"/>
      <c r="P166" s="10" t="s">
        <v>887</v>
      </c>
      <c r="Q166" s="10" t="s">
        <v>653</v>
      </c>
      <c r="R166" s="10"/>
      <c r="S166" s="10"/>
      <c r="T166" s="10"/>
      <c r="U166" s="12"/>
      <c r="V166" s="30"/>
      <c r="W166" s="33" t="s">
        <v>889</v>
      </c>
      <c r="Y166" s="39">
        <f>IFERROR(VLOOKUP(A166,[1]ImportBO!AO:AT,2,FALSE),0)</f>
        <v>201</v>
      </c>
      <c r="Z166" s="40">
        <f>IFERROR(VLOOKUP(A166,[1]ImportBO!AO:AT,3,FALSE),0)</f>
        <v>464</v>
      </c>
      <c r="AA166" s="40">
        <f>IFERROR(VLOOKUP(A166,[1]ImportBO!AO:AT,4,FALSE),0)</f>
        <v>457</v>
      </c>
      <c r="AB166" s="41">
        <f>IFERROR(VLOOKUP(A166,[1]ImportBO!AO:AT,5,FALSE),0)</f>
        <v>373</v>
      </c>
      <c r="AC166" s="1" t="str">
        <f>IF(ISNUMBER(SEARCH(critere,M166:Y166)),ROW(A$1),"")</f>
        <v/>
      </c>
    </row>
    <row r="167" spans="1:29" x14ac:dyDescent="0.35">
      <c r="A167" s="37" t="s">
        <v>890</v>
      </c>
      <c r="B167" s="32" t="str">
        <f>VLOOKUP(A167,[1]Infos!N:P,2,FALSE)</f>
        <v>STPIP050</v>
      </c>
      <c r="C167" s="2"/>
      <c r="D167" s="2" t="s">
        <v>835</v>
      </c>
      <c r="E167" s="3" t="str">
        <f>+VLOOKUP(D167,[1]Infos!A:C,2,FALSE)</f>
        <v>A9  208</v>
      </c>
      <c r="F167" s="4" t="str">
        <f>VLOOKUP(D167,[1]Infos!K:L,2,FALSE)</f>
        <v>76/81</v>
      </c>
      <c r="G167" s="5" t="s">
        <v>836</v>
      </c>
      <c r="H167" s="3" t="s">
        <v>614</v>
      </c>
      <c r="I167" s="3" t="s">
        <v>56</v>
      </c>
      <c r="J167" s="3" t="s">
        <v>797</v>
      </c>
      <c r="K167" s="3" t="s">
        <v>132</v>
      </c>
      <c r="L167" s="20" t="s">
        <v>798</v>
      </c>
      <c r="M167" s="10" t="s">
        <v>616</v>
      </c>
      <c r="N167" s="10" t="s">
        <v>134</v>
      </c>
      <c r="O167" s="10" t="s">
        <v>616</v>
      </c>
      <c r="P167" s="10" t="s">
        <v>217</v>
      </c>
      <c r="Q167" s="10" t="s">
        <v>340</v>
      </c>
      <c r="R167" s="10"/>
      <c r="S167" s="10"/>
      <c r="T167" s="10"/>
      <c r="U167" s="12"/>
      <c r="V167" s="30"/>
      <c r="W167" s="33" t="s">
        <v>891</v>
      </c>
      <c r="Y167" s="39">
        <f>IFERROR(VLOOKUP(A167,[1]ImportBO!AO:AT,2,FALSE),0)</f>
        <v>11</v>
      </c>
      <c r="Z167" s="40">
        <f>IFERROR(VLOOKUP(A167,[1]ImportBO!AO:AT,3,FALSE),0)</f>
        <v>7</v>
      </c>
      <c r="AA167" s="40">
        <f>IFERROR(VLOOKUP(A167,[1]ImportBO!AO:AT,4,FALSE),0)</f>
        <v>8</v>
      </c>
      <c r="AB167" s="41">
        <f>IFERROR(VLOOKUP(A167,[1]ImportBO!AO:AT,5,FALSE),0)</f>
        <v>4</v>
      </c>
      <c r="AC167" s="1" t="str">
        <f>IF(ISNUMBER(SEARCH(critere,M167:Y167)),ROW(A$1),"")</f>
        <v/>
      </c>
    </row>
    <row r="168" spans="1:29" x14ac:dyDescent="0.35">
      <c r="A168" s="37" t="s">
        <v>892</v>
      </c>
      <c r="B168" s="32" t="str">
        <f>VLOOKUP(A168,[1]Infos!N:P,2,FALSE)</f>
        <v>STPIP271</v>
      </c>
      <c r="C168" s="2"/>
      <c r="D168" s="2" t="s">
        <v>835</v>
      </c>
      <c r="E168" s="3" t="str">
        <f>+VLOOKUP(D168,[1]Infos!A:C,2,FALSE)</f>
        <v>A9  208</v>
      </c>
      <c r="F168" s="4" t="str">
        <f>VLOOKUP(D168,[1]Infos!K:L,2,FALSE)</f>
        <v>76/81</v>
      </c>
      <c r="G168" s="5" t="s">
        <v>836</v>
      </c>
      <c r="H168" s="3" t="s">
        <v>893</v>
      </c>
      <c r="I168" s="3" t="s">
        <v>298</v>
      </c>
      <c r="J168" s="3" t="s">
        <v>894</v>
      </c>
      <c r="K168" s="3" t="s">
        <v>895</v>
      </c>
      <c r="L168" s="13" t="s">
        <v>896</v>
      </c>
      <c r="M168" s="10" t="s">
        <v>95</v>
      </c>
      <c r="N168" s="10" t="s">
        <v>117</v>
      </c>
      <c r="O168" s="10" t="s">
        <v>62</v>
      </c>
      <c r="P168" s="10"/>
      <c r="Q168" s="10"/>
      <c r="R168" s="10"/>
      <c r="S168" s="10"/>
      <c r="T168" s="10"/>
      <c r="U168" s="12"/>
      <c r="V168" s="30"/>
      <c r="W168" s="33"/>
      <c r="Y168" s="39">
        <f>IFERROR(VLOOKUP(A168,[1]ImportBO!AO:AT,2,FALSE),0)</f>
        <v>4</v>
      </c>
      <c r="Z168" s="40">
        <f>IFERROR(VLOOKUP(A168,[1]ImportBO!AO:AT,3,FALSE),0)</f>
        <v>0</v>
      </c>
      <c r="AA168" s="40">
        <f>IFERROR(VLOOKUP(A168,[1]ImportBO!AO:AT,4,FALSE),0)</f>
        <v>5</v>
      </c>
      <c r="AB168" s="41">
        <f>IFERROR(VLOOKUP(A168,[1]ImportBO!AO:AT,5,FALSE),0)</f>
        <v>1</v>
      </c>
      <c r="AC168" s="1" t="str">
        <f>IF(ISNUMBER(SEARCH(critere,M168:Y168)),ROW(A$1),"")</f>
        <v/>
      </c>
    </row>
    <row r="169" spans="1:29" x14ac:dyDescent="0.35">
      <c r="A169" s="37" t="s">
        <v>897</v>
      </c>
      <c r="B169" s="32" t="str">
        <f>VLOOKUP(A169,[1]Infos!N:P,2,FALSE)</f>
        <v>STPIP165</v>
      </c>
      <c r="C169" s="2"/>
      <c r="D169" s="2" t="s">
        <v>835</v>
      </c>
      <c r="E169" s="3" t="str">
        <f>+VLOOKUP(D169,[1]Infos!A:C,2,FALSE)</f>
        <v>A9  208</v>
      </c>
      <c r="F169" s="4" t="str">
        <f>VLOOKUP(D169,[1]Infos!K:L,2,FALSE)</f>
        <v>76/81</v>
      </c>
      <c r="G169" s="5" t="s">
        <v>836</v>
      </c>
      <c r="H169" s="3" t="s">
        <v>893</v>
      </c>
      <c r="I169" s="3" t="s">
        <v>56</v>
      </c>
      <c r="J169" s="3" t="s">
        <v>898</v>
      </c>
      <c r="K169" s="3" t="s">
        <v>895</v>
      </c>
      <c r="L169" s="13" t="s">
        <v>896</v>
      </c>
      <c r="M169" s="10" t="s">
        <v>95</v>
      </c>
      <c r="N169" s="10" t="s">
        <v>117</v>
      </c>
      <c r="O169" s="10" t="s">
        <v>62</v>
      </c>
      <c r="P169" s="10"/>
      <c r="Q169" s="10"/>
      <c r="R169" s="10"/>
      <c r="S169" s="10"/>
      <c r="T169" s="10"/>
      <c r="U169" s="12"/>
      <c r="V169" s="30"/>
      <c r="W169" s="33" t="s">
        <v>899</v>
      </c>
      <c r="Y169" s="39">
        <f>IFERROR(VLOOKUP(A169,[1]ImportBO!AO:AT,2,FALSE),0)</f>
        <v>4041</v>
      </c>
      <c r="Z169" s="40">
        <f>IFERROR(VLOOKUP(A169,[1]ImportBO!AO:AT,3,FALSE),0)</f>
        <v>3073</v>
      </c>
      <c r="AA169" s="40">
        <f>IFERROR(VLOOKUP(A169,[1]ImportBO!AO:AT,4,FALSE),0)</f>
        <v>4370</v>
      </c>
      <c r="AB169" s="41">
        <f>IFERROR(VLOOKUP(A169,[1]ImportBO!AO:AT,5,FALSE),0)</f>
        <v>2924</v>
      </c>
      <c r="AC169" s="1" t="str">
        <f>IF(ISNUMBER(SEARCH(critere,M169:Y169)),ROW(A$1),"")</f>
        <v/>
      </c>
    </row>
    <row r="170" spans="1:29" x14ac:dyDescent="0.35">
      <c r="A170" s="37" t="s">
        <v>900</v>
      </c>
      <c r="B170" s="32" t="str">
        <f>VLOOKUP(A170,[1]Infos!N:P,2,FALSE)</f>
        <v>STPIP235</v>
      </c>
      <c r="C170" s="2"/>
      <c r="D170" s="2" t="s">
        <v>835</v>
      </c>
      <c r="E170" s="3" t="str">
        <f>+VLOOKUP(D170,[1]Infos!A:C,2,FALSE)</f>
        <v>A9  208</v>
      </c>
      <c r="F170" s="4" t="str">
        <f>VLOOKUP(D170,[1]Infos!K:L,2,FALSE)</f>
        <v>76/81</v>
      </c>
      <c r="G170" s="5" t="s">
        <v>836</v>
      </c>
      <c r="H170" s="3" t="s">
        <v>901</v>
      </c>
      <c r="I170" s="3" t="s">
        <v>56</v>
      </c>
      <c r="J170" s="3" t="s">
        <v>902</v>
      </c>
      <c r="K170" s="3" t="s">
        <v>903</v>
      </c>
      <c r="L170" s="13"/>
      <c r="M170" s="10"/>
      <c r="N170" s="10"/>
      <c r="O170" s="10"/>
      <c r="P170" s="10"/>
      <c r="Q170" s="10"/>
      <c r="R170" s="10"/>
      <c r="S170" s="10"/>
      <c r="T170" s="10"/>
      <c r="U170" s="12"/>
      <c r="V170" s="30"/>
      <c r="W170" s="33"/>
      <c r="Y170" s="39">
        <f>IFERROR(VLOOKUP(A170,[1]ImportBO!AO:AT,2,FALSE),0)</f>
        <v>1</v>
      </c>
      <c r="Z170" s="40">
        <f>IFERROR(VLOOKUP(A170,[1]ImportBO!AO:AT,3,FALSE),0)</f>
        <v>6</v>
      </c>
      <c r="AA170" s="40">
        <f>IFERROR(VLOOKUP(A170,[1]ImportBO!AO:AT,4,FALSE),0)</f>
        <v>4</v>
      </c>
      <c r="AB170" s="41">
        <f>IFERROR(VLOOKUP(A170,[1]ImportBO!AO:AT,5,FALSE),0)</f>
        <v>18</v>
      </c>
      <c r="AC170" s="1" t="str">
        <f>IF(ISNUMBER(SEARCH(critere,M170:Y170)),ROW(A$1),"")</f>
        <v/>
      </c>
    </row>
    <row r="171" spans="1:29" x14ac:dyDescent="0.35">
      <c r="A171" s="37" t="s">
        <v>904</v>
      </c>
      <c r="B171" s="32" t="str">
        <f>VLOOKUP(A171,[1]Infos!N:P,2,FALSE)</f>
        <v>STPIP236</v>
      </c>
      <c r="C171" s="2"/>
      <c r="D171" s="2" t="s">
        <v>835</v>
      </c>
      <c r="E171" s="3" t="str">
        <f>+VLOOKUP(D171,[1]Infos!A:C,2,FALSE)</f>
        <v>A9  208</v>
      </c>
      <c r="F171" s="4" t="str">
        <f>VLOOKUP(D171,[1]Infos!K:L,2,FALSE)</f>
        <v>76/81</v>
      </c>
      <c r="G171" s="5" t="s">
        <v>836</v>
      </c>
      <c r="H171" s="3" t="s">
        <v>905</v>
      </c>
      <c r="I171" s="3" t="s">
        <v>56</v>
      </c>
      <c r="J171" s="3" t="s">
        <v>906</v>
      </c>
      <c r="K171" s="3" t="s">
        <v>907</v>
      </c>
      <c r="L171" s="13"/>
      <c r="M171" s="10"/>
      <c r="N171" s="10"/>
      <c r="O171" s="10"/>
      <c r="P171" s="10"/>
      <c r="Q171" s="10"/>
      <c r="R171" s="10"/>
      <c r="S171" s="10"/>
      <c r="T171" s="10"/>
      <c r="U171" s="12"/>
      <c r="V171" s="30"/>
      <c r="W171" s="33" t="s">
        <v>908</v>
      </c>
      <c r="Y171" s="39">
        <f>IFERROR(VLOOKUP(A171,[1]ImportBO!AO:AT,2,FALSE),0)</f>
        <v>54</v>
      </c>
      <c r="Z171" s="40">
        <f>IFERROR(VLOOKUP(A171,[1]ImportBO!AO:AT,3,FALSE),0)</f>
        <v>551</v>
      </c>
      <c r="AA171" s="40">
        <f>IFERROR(VLOOKUP(A171,[1]ImportBO!AO:AT,4,FALSE),0)</f>
        <v>70</v>
      </c>
      <c r="AB171" s="41">
        <f>IFERROR(VLOOKUP(A171,[1]ImportBO!AO:AT,5,FALSE),0)</f>
        <v>109</v>
      </c>
      <c r="AC171" s="1" t="str">
        <f>IF(ISNUMBER(SEARCH(critere,M171:Y171)),ROW(A$1),"")</f>
        <v/>
      </c>
    </row>
    <row r="172" spans="1:29" x14ac:dyDescent="0.35">
      <c r="A172" s="37" t="s">
        <v>909</v>
      </c>
      <c r="B172" s="32" t="str">
        <f>VLOOKUP(A172,[1]Infos!N:P,2,FALSE)</f>
        <v>STPIP054</v>
      </c>
      <c r="C172" s="2"/>
      <c r="D172" s="2" t="s">
        <v>835</v>
      </c>
      <c r="E172" s="3" t="str">
        <f>+VLOOKUP(D172,[1]Infos!A:C,2,FALSE)</f>
        <v>A9  208</v>
      </c>
      <c r="F172" s="4" t="str">
        <f>VLOOKUP(D172,[1]Infos!K:L,2,FALSE)</f>
        <v>76/81</v>
      </c>
      <c r="G172" s="5" t="s">
        <v>836</v>
      </c>
      <c r="H172" s="3" t="s">
        <v>910</v>
      </c>
      <c r="I172" s="3" t="s">
        <v>56</v>
      </c>
      <c r="J172" s="3" t="s">
        <v>911</v>
      </c>
      <c r="K172" s="3" t="s">
        <v>912</v>
      </c>
      <c r="L172" s="23" t="s">
        <v>913</v>
      </c>
      <c r="M172" s="10" t="s">
        <v>71</v>
      </c>
      <c r="N172" s="10" t="s">
        <v>117</v>
      </c>
      <c r="O172" s="10" t="s">
        <v>62</v>
      </c>
      <c r="P172" s="10"/>
      <c r="Q172" s="10"/>
      <c r="R172" s="10"/>
      <c r="S172" s="10"/>
      <c r="T172" s="10"/>
      <c r="U172" s="12"/>
      <c r="V172" s="30"/>
      <c r="W172" s="33" t="s">
        <v>914</v>
      </c>
      <c r="Y172" s="39">
        <f>IFERROR(VLOOKUP(A172,[1]ImportBO!AO:AT,2,FALSE),0)</f>
        <v>1367</v>
      </c>
      <c r="Z172" s="40">
        <f>IFERROR(VLOOKUP(A172,[1]ImportBO!AO:AT,3,FALSE),0)</f>
        <v>1202</v>
      </c>
      <c r="AA172" s="40">
        <f>IFERROR(VLOOKUP(A172,[1]ImportBO!AO:AT,4,FALSE),0)</f>
        <v>1096</v>
      </c>
      <c r="AB172" s="41">
        <f>IFERROR(VLOOKUP(A172,[1]ImportBO!AO:AT,5,FALSE),0)</f>
        <v>86</v>
      </c>
      <c r="AC172" s="1" t="str">
        <f>IF(ISNUMBER(SEARCH(critere,M172:Y172)),ROW(A$1),"")</f>
        <v/>
      </c>
    </row>
    <row r="173" spans="1:29" x14ac:dyDescent="0.35">
      <c r="A173" s="37" t="s">
        <v>915</v>
      </c>
      <c r="B173" s="32" t="str">
        <f>VLOOKUP(A173,[1]Infos!N:P,2,FALSE)</f>
        <v>STPIP274</v>
      </c>
      <c r="C173" s="2"/>
      <c r="D173" s="2" t="s">
        <v>835</v>
      </c>
      <c r="E173" s="3" t="str">
        <f>+VLOOKUP(D173,[1]Infos!A:C,2,FALSE)</f>
        <v>A9  208</v>
      </c>
      <c r="F173" s="4" t="str">
        <f>VLOOKUP(D173,[1]Infos!K:L,2,FALSE)</f>
        <v>76/81</v>
      </c>
      <c r="G173" s="5" t="s">
        <v>836</v>
      </c>
      <c r="H173" s="3" t="s">
        <v>916</v>
      </c>
      <c r="I173" s="3" t="s">
        <v>787</v>
      </c>
      <c r="J173" s="3" t="s">
        <v>917</v>
      </c>
      <c r="K173" s="3" t="s">
        <v>347</v>
      </c>
      <c r="L173" s="9" t="s">
        <v>230</v>
      </c>
      <c r="M173" s="10"/>
      <c r="N173" s="10"/>
      <c r="O173" s="10"/>
      <c r="P173" s="10"/>
      <c r="Q173" s="10"/>
      <c r="R173" s="10"/>
      <c r="S173" s="10"/>
      <c r="T173" s="10"/>
      <c r="U173" s="12"/>
      <c r="V173" s="30"/>
      <c r="W173" s="33" t="s">
        <v>918</v>
      </c>
      <c r="Y173" s="39">
        <f>IFERROR(VLOOKUP(A173,[1]ImportBO!AO:AT,2,FALSE),0)</f>
        <v>3</v>
      </c>
      <c r="Z173" s="40">
        <f>IFERROR(VLOOKUP(A173,[1]ImportBO!AO:AT,3,FALSE),0)</f>
        <v>0</v>
      </c>
      <c r="AA173" s="40">
        <f>IFERROR(VLOOKUP(A173,[1]ImportBO!AO:AT,4,FALSE),0)</f>
        <v>5</v>
      </c>
      <c r="AB173" s="41">
        <f>IFERROR(VLOOKUP(A173,[1]ImportBO!AO:AT,5,FALSE),0)</f>
        <v>0</v>
      </c>
      <c r="AC173" s="1" t="str">
        <f>IF(ISNUMBER(SEARCH(critere,M173:Y173)),ROW(A$1),"")</f>
        <v/>
      </c>
    </row>
    <row r="174" spans="1:29" x14ac:dyDescent="0.35">
      <c r="A174" s="37" t="s">
        <v>919</v>
      </c>
      <c r="B174" s="32" t="str">
        <f>VLOOKUP(A174,[1]Infos!N:P,2,FALSE)</f>
        <v>STK0P008</v>
      </c>
      <c r="C174" s="2"/>
      <c r="D174" s="2" t="s">
        <v>920</v>
      </c>
      <c r="E174" s="3" t="str">
        <f>+VLOOKUP(D174,[1]Infos!A:C,2,FALSE)</f>
        <v>K0 EUROPE Peugeot VP</v>
      </c>
      <c r="F174" s="4" t="str">
        <f>VLOOKUP(D174,[1]Infos!K:L,2,FALSE)</f>
        <v>U9</v>
      </c>
      <c r="G174" s="5" t="s">
        <v>392</v>
      </c>
      <c r="H174" s="3" t="s">
        <v>393</v>
      </c>
      <c r="I174" s="3" t="s">
        <v>51</v>
      </c>
      <c r="J174" s="3" t="s">
        <v>394</v>
      </c>
      <c r="K174" s="3" t="s">
        <v>395</v>
      </c>
      <c r="L174" s="9" t="s">
        <v>396</v>
      </c>
      <c r="M174" s="10" t="s">
        <v>62</v>
      </c>
      <c r="N174" s="10" t="s">
        <v>397</v>
      </c>
      <c r="O174" s="10" t="s">
        <v>62</v>
      </c>
      <c r="P174" s="10"/>
      <c r="Q174" s="10"/>
      <c r="R174" s="10"/>
      <c r="S174" s="10"/>
      <c r="T174" s="10"/>
      <c r="U174" s="12"/>
      <c r="V174" s="30"/>
      <c r="W174" s="33"/>
      <c r="Y174" s="39">
        <f>IFERROR(VLOOKUP(A174,[1]ImportBO!AO:AT,2,FALSE),0)</f>
        <v>250</v>
      </c>
      <c r="Z174" s="40">
        <f>IFERROR(VLOOKUP(A174,[1]ImportBO!AO:AT,3,FALSE),0)</f>
        <v>407</v>
      </c>
      <c r="AA174" s="40">
        <f>IFERROR(VLOOKUP(A174,[1]ImportBO!AO:AT,4,FALSE),0)</f>
        <v>575</v>
      </c>
      <c r="AB174" s="41">
        <f>IFERROR(VLOOKUP(A174,[1]ImportBO!AO:AT,5,FALSE),0)</f>
        <v>258</v>
      </c>
      <c r="AC174" s="1" t="str">
        <f>IF(ISNUMBER(SEARCH(critere,M174:Y174)),ROW(A$1),"")</f>
        <v/>
      </c>
    </row>
    <row r="175" spans="1:29" x14ac:dyDescent="0.35">
      <c r="A175" s="37" t="s">
        <v>921</v>
      </c>
      <c r="B175" s="32" t="str">
        <f>VLOOKUP(A175,[1]Infos!N:P,2,FALSE)</f>
        <v>STK0P015</v>
      </c>
      <c r="C175" s="2"/>
      <c r="D175" s="2" t="s">
        <v>920</v>
      </c>
      <c r="E175" s="3" t="str">
        <f>+VLOOKUP(D175,[1]Infos!A:C,2,FALSE)</f>
        <v>K0 EUROPE Peugeot VP</v>
      </c>
      <c r="F175" s="4" t="str">
        <f>VLOOKUP(D175,[1]Infos!K:L,2,FALSE)</f>
        <v>U9</v>
      </c>
      <c r="G175" s="5" t="s">
        <v>392</v>
      </c>
      <c r="H175" s="3" t="s">
        <v>399</v>
      </c>
      <c r="I175" s="3" t="s">
        <v>74</v>
      </c>
      <c r="J175" s="3" t="s">
        <v>400</v>
      </c>
      <c r="K175" s="3" t="s">
        <v>401</v>
      </c>
      <c r="L175" s="9" t="s">
        <v>69</v>
      </c>
      <c r="M175" s="10" t="s">
        <v>62</v>
      </c>
      <c r="N175" s="10" t="s">
        <v>397</v>
      </c>
      <c r="O175" s="10" t="s">
        <v>62</v>
      </c>
      <c r="P175" s="10"/>
      <c r="Q175" s="10"/>
      <c r="R175" s="10"/>
      <c r="S175" s="10"/>
      <c r="T175" s="10"/>
      <c r="U175" s="12"/>
      <c r="V175" s="30"/>
      <c r="W175" s="33"/>
      <c r="Y175" s="39">
        <f>IFERROR(VLOOKUP(A175,[1]ImportBO!AO:AT,2,FALSE),0)</f>
        <v>193</v>
      </c>
      <c r="Z175" s="40">
        <f>IFERROR(VLOOKUP(A175,[1]ImportBO!AO:AT,3,FALSE),0)</f>
        <v>263</v>
      </c>
      <c r="AA175" s="40">
        <f>IFERROR(VLOOKUP(A175,[1]ImportBO!AO:AT,4,FALSE),0)</f>
        <v>267</v>
      </c>
      <c r="AB175" s="41">
        <f>IFERROR(VLOOKUP(A175,[1]ImportBO!AO:AT,5,FALSE),0)</f>
        <v>389</v>
      </c>
      <c r="AC175" s="1" t="str">
        <f>IF(ISNUMBER(SEARCH(critere,M175:Y175)),ROW(A$1),"")</f>
        <v/>
      </c>
    </row>
    <row r="176" spans="1:29" x14ac:dyDescent="0.35">
      <c r="A176" s="37" t="s">
        <v>922</v>
      </c>
      <c r="B176" s="32" t="str">
        <f>VLOOKUP(A176,[1]Infos!N:P,2,FALSE)</f>
        <v>STK0P016</v>
      </c>
      <c r="C176" s="2"/>
      <c r="D176" s="2" t="s">
        <v>920</v>
      </c>
      <c r="E176" s="3" t="str">
        <f>+VLOOKUP(D176,[1]Infos!A:C,2,FALSE)</f>
        <v>K0 EUROPE Peugeot VP</v>
      </c>
      <c r="F176" s="4" t="str">
        <f>VLOOKUP(D176,[1]Infos!K:L,2,FALSE)</f>
        <v>U9</v>
      </c>
      <c r="G176" s="5" t="s">
        <v>392</v>
      </c>
      <c r="H176" s="3" t="s">
        <v>923</v>
      </c>
      <c r="I176" s="3" t="s">
        <v>172</v>
      </c>
      <c r="J176" s="3" t="s">
        <v>924</v>
      </c>
      <c r="K176" s="3" t="s">
        <v>925</v>
      </c>
      <c r="L176" s="9" t="s">
        <v>926</v>
      </c>
      <c r="M176" s="10" t="s">
        <v>95</v>
      </c>
      <c r="N176" s="10" t="s">
        <v>397</v>
      </c>
      <c r="O176" s="10" t="s">
        <v>62</v>
      </c>
      <c r="P176" s="11" t="s">
        <v>407</v>
      </c>
      <c r="Q176" s="10" t="s">
        <v>62</v>
      </c>
      <c r="R176" s="10"/>
      <c r="S176" s="10"/>
      <c r="T176" s="10"/>
      <c r="U176" s="12"/>
      <c r="V176" s="30"/>
      <c r="W176" s="33"/>
      <c r="Y176" s="39">
        <f>IFERROR(VLOOKUP(A176,[1]ImportBO!AO:AT,2,FALSE),0)</f>
        <v>270</v>
      </c>
      <c r="Z176" s="40">
        <f>IFERROR(VLOOKUP(A176,[1]ImportBO!AO:AT,3,FALSE),0)</f>
        <v>362</v>
      </c>
      <c r="AA176" s="40">
        <f>IFERROR(VLOOKUP(A176,[1]ImportBO!AO:AT,4,FALSE),0)</f>
        <v>396</v>
      </c>
      <c r="AB176" s="41">
        <f>IFERROR(VLOOKUP(A176,[1]ImportBO!AO:AT,5,FALSE),0)</f>
        <v>320</v>
      </c>
      <c r="AC176" s="1" t="str">
        <f>IF(ISNUMBER(SEARCH(critere,M176:Y176)),ROW(A$1),"")</f>
        <v/>
      </c>
    </row>
    <row r="177" spans="1:29" x14ac:dyDescent="0.35">
      <c r="A177" s="37" t="s">
        <v>927</v>
      </c>
      <c r="B177" s="32" t="str">
        <f>VLOOKUP(A177,[1]Infos!N:P,2,FALSE)</f>
        <v>STK0P017</v>
      </c>
      <c r="C177" s="2"/>
      <c r="D177" s="2" t="s">
        <v>920</v>
      </c>
      <c r="E177" s="3" t="str">
        <f>+VLOOKUP(D177,[1]Infos!A:C,2,FALSE)</f>
        <v>K0 EUROPE Peugeot VP</v>
      </c>
      <c r="F177" s="4" t="str">
        <f>VLOOKUP(D177,[1]Infos!K:L,2,FALSE)</f>
        <v>U9</v>
      </c>
      <c r="G177" s="5" t="s">
        <v>392</v>
      </c>
      <c r="H177" s="3" t="s">
        <v>409</v>
      </c>
      <c r="I177" s="3" t="s">
        <v>56</v>
      </c>
      <c r="J177" s="3" t="s">
        <v>410</v>
      </c>
      <c r="K177" s="3" t="s">
        <v>411</v>
      </c>
      <c r="L177" s="9" t="s">
        <v>339</v>
      </c>
      <c r="M177" s="10" t="s">
        <v>99</v>
      </c>
      <c r="N177" s="10" t="s">
        <v>397</v>
      </c>
      <c r="O177" s="10" t="s">
        <v>62</v>
      </c>
      <c r="P177" s="10"/>
      <c r="Q177" s="10"/>
      <c r="R177" s="10"/>
      <c r="S177" s="10"/>
      <c r="T177" s="10"/>
      <c r="U177" s="12"/>
      <c r="V177" s="30"/>
      <c r="W177" s="33"/>
      <c r="Y177" s="39">
        <f>IFERROR(VLOOKUP(A177,[1]ImportBO!AO:AT,2,FALSE),0)</f>
        <v>22</v>
      </c>
      <c r="Z177" s="40">
        <f>IFERROR(VLOOKUP(A177,[1]ImportBO!AO:AT,3,FALSE),0)</f>
        <v>20</v>
      </c>
      <c r="AA177" s="40">
        <f>IFERROR(VLOOKUP(A177,[1]ImportBO!AO:AT,4,FALSE),0)</f>
        <v>26</v>
      </c>
      <c r="AB177" s="41">
        <f>IFERROR(VLOOKUP(A177,[1]ImportBO!AO:AT,5,FALSE),0)</f>
        <v>27</v>
      </c>
      <c r="AC177" s="1" t="str">
        <f>IF(ISNUMBER(SEARCH(critere,M177:Y177)),ROW(A$1),"")</f>
        <v/>
      </c>
    </row>
    <row r="178" spans="1:29" x14ac:dyDescent="0.35">
      <c r="A178" s="37" t="s">
        <v>928</v>
      </c>
      <c r="B178" s="32" t="str">
        <f>VLOOKUP(A178,[1]Infos!N:P,2,FALSE)</f>
        <v>STK0P018</v>
      </c>
      <c r="C178" s="2"/>
      <c r="D178" s="2" t="s">
        <v>920</v>
      </c>
      <c r="E178" s="3" t="str">
        <f>+VLOOKUP(D178,[1]Infos!A:C,2,FALSE)</f>
        <v>K0 EUROPE Peugeot VP</v>
      </c>
      <c r="F178" s="4" t="str">
        <f>VLOOKUP(D178,[1]Infos!K:L,2,FALSE)</f>
        <v>U9</v>
      </c>
      <c r="G178" s="5" t="s">
        <v>392</v>
      </c>
      <c r="H178" s="3" t="s">
        <v>413</v>
      </c>
      <c r="I178" s="3" t="s">
        <v>56</v>
      </c>
      <c r="J178" s="3" t="s">
        <v>414</v>
      </c>
      <c r="K178" s="3" t="s">
        <v>415</v>
      </c>
      <c r="L178" s="9" t="s">
        <v>416</v>
      </c>
      <c r="M178" s="10" t="s">
        <v>133</v>
      </c>
      <c r="N178" s="11" t="s">
        <v>59</v>
      </c>
      <c r="O178" s="10" t="s">
        <v>62</v>
      </c>
      <c r="P178" s="11" t="s">
        <v>60</v>
      </c>
      <c r="Q178" s="10" t="s">
        <v>99</v>
      </c>
      <c r="R178" s="11" t="s">
        <v>417</v>
      </c>
      <c r="S178" s="10"/>
      <c r="T178" s="10"/>
      <c r="U178" s="12"/>
      <c r="V178" s="30"/>
      <c r="W178" s="33"/>
      <c r="Y178" s="39">
        <f>IFERROR(VLOOKUP(A178,[1]ImportBO!AO:AT,2,FALSE),0)</f>
        <v>192</v>
      </c>
      <c r="Z178" s="40">
        <f>IFERROR(VLOOKUP(A178,[1]ImportBO!AO:AT,3,FALSE),0)</f>
        <v>363</v>
      </c>
      <c r="AA178" s="40">
        <f>IFERROR(VLOOKUP(A178,[1]ImportBO!AO:AT,4,FALSE),0)</f>
        <v>429</v>
      </c>
      <c r="AB178" s="41">
        <f>IFERROR(VLOOKUP(A178,[1]ImportBO!AO:AT,5,FALSE),0)</f>
        <v>406</v>
      </c>
      <c r="AC178" s="1" t="str">
        <f>IF(ISNUMBER(SEARCH(critere,M178:Y178)),ROW(A$1),"")</f>
        <v/>
      </c>
    </row>
    <row r="179" spans="1:29" x14ac:dyDescent="0.35">
      <c r="A179" s="37" t="s">
        <v>929</v>
      </c>
      <c r="B179" s="32" t="e">
        <f>VLOOKUP(A179,[1]Infos!N:P,2,FALSE)</f>
        <v>#N/A</v>
      </c>
      <c r="C179" s="2"/>
      <c r="D179" s="2" t="s">
        <v>930</v>
      </c>
      <c r="E179" s="3" t="str">
        <f>+VLOOKUP(D179,[1]Infos!A:C,2,FALSE)</f>
        <v>K9 EUROPE Peugeot VP</v>
      </c>
      <c r="F179" s="4" t="str">
        <f>VLOOKUP(D179,[1]Infos!K:L,2,FALSE)</f>
        <v>FV</v>
      </c>
      <c r="G179" s="5" t="s">
        <v>334</v>
      </c>
      <c r="H179" s="3" t="s">
        <v>931</v>
      </c>
      <c r="I179" s="3" t="s">
        <v>91</v>
      </c>
      <c r="J179" s="3" t="s">
        <v>932</v>
      </c>
      <c r="K179" s="3" t="s">
        <v>933</v>
      </c>
      <c r="L179" s="9" t="s">
        <v>934</v>
      </c>
      <c r="M179" s="10" t="s">
        <v>95</v>
      </c>
      <c r="N179" s="11" t="s">
        <v>674</v>
      </c>
      <c r="O179" s="10" t="s">
        <v>62</v>
      </c>
      <c r="P179" s="11" t="s">
        <v>935</v>
      </c>
      <c r="Q179" s="10" t="s">
        <v>95</v>
      </c>
      <c r="R179" s="11"/>
      <c r="S179" s="10"/>
      <c r="T179" s="10"/>
      <c r="U179" s="12"/>
      <c r="W179" s="38" t="s">
        <v>936</v>
      </c>
      <c r="Y179" s="39">
        <f>IFERROR(VLOOKUP(A179,[1]ImportBO!AO:AT,2,FALSE),0)</f>
        <v>0</v>
      </c>
      <c r="Z179" s="40">
        <f>IFERROR(VLOOKUP(A179,[1]ImportBO!AO:AT,3,FALSE),0)</f>
        <v>0</v>
      </c>
      <c r="AA179" s="40">
        <f>IFERROR(VLOOKUP(A179,[1]ImportBO!AO:AT,4,FALSE),0)</f>
        <v>0</v>
      </c>
      <c r="AB179" s="41">
        <f>IFERROR(VLOOKUP(A179,[1]ImportBO!AO:AT,5,FALSE),0)</f>
        <v>0</v>
      </c>
      <c r="AC179" s="1" t="str">
        <f>IF(ISNUMBER(SEARCH(critere,M179:Y179)),ROW(A$1),"")</f>
        <v/>
      </c>
    </row>
    <row r="180" spans="1:29" x14ac:dyDescent="0.35">
      <c r="A180" s="37" t="s">
        <v>937</v>
      </c>
      <c r="B180" s="32" t="e">
        <f>VLOOKUP(A180,[1]Infos!N:P,2,FALSE)</f>
        <v>#N/A</v>
      </c>
      <c r="C180" s="2"/>
      <c r="D180" s="2" t="s">
        <v>930</v>
      </c>
      <c r="E180" s="3" t="str">
        <f>+VLOOKUP(D180,[1]Infos!A:C,2,FALSE)</f>
        <v>K9 EUROPE Peugeot VP</v>
      </c>
      <c r="F180" s="4" t="str">
        <f>VLOOKUP(D180,[1]Infos!K:L,2,FALSE)</f>
        <v>FV</v>
      </c>
      <c r="G180" s="5" t="s">
        <v>334</v>
      </c>
      <c r="H180" s="3" t="s">
        <v>938</v>
      </c>
      <c r="I180" s="3" t="s">
        <v>172</v>
      </c>
      <c r="J180" s="3" t="s">
        <v>939</v>
      </c>
      <c r="K180" s="3" t="s">
        <v>940</v>
      </c>
      <c r="L180" s="9" t="s">
        <v>941</v>
      </c>
      <c r="M180" s="10" t="s">
        <v>62</v>
      </c>
      <c r="N180" s="11" t="s">
        <v>674</v>
      </c>
      <c r="O180" s="10" t="s">
        <v>62</v>
      </c>
      <c r="P180" s="11" t="s">
        <v>942</v>
      </c>
      <c r="Q180" s="10" t="s">
        <v>62</v>
      </c>
      <c r="R180" s="11"/>
      <c r="S180" s="10"/>
      <c r="T180" s="10"/>
      <c r="U180" s="12"/>
      <c r="W180" s="38" t="s">
        <v>943</v>
      </c>
      <c r="Y180" s="39">
        <f>IFERROR(VLOOKUP(A180,[1]ImportBO!AO:AT,2,FALSE),0)</f>
        <v>0</v>
      </c>
      <c r="Z180" s="40">
        <f>IFERROR(VLOOKUP(A180,[1]ImportBO!AO:AT,3,FALSE),0)</f>
        <v>0</v>
      </c>
      <c r="AA180" s="40">
        <f>IFERROR(VLOOKUP(A180,[1]ImportBO!AO:AT,4,FALSE),0)</f>
        <v>0</v>
      </c>
      <c r="AB180" s="41">
        <f>IFERROR(VLOOKUP(A180,[1]ImportBO!AO:AT,5,FALSE),0)</f>
        <v>0</v>
      </c>
      <c r="AC180" s="1" t="str">
        <f>IF(ISNUMBER(SEARCH(critere,M180:Y180)),ROW(A$1),"")</f>
        <v/>
      </c>
    </row>
    <row r="181" spans="1:29" x14ac:dyDescent="0.35">
      <c r="A181" s="37" t="s">
        <v>944</v>
      </c>
      <c r="B181" s="32" t="e">
        <f>VLOOKUP(A181,[1]Infos!N:P,2,FALSE)</f>
        <v>#N/A</v>
      </c>
      <c r="C181" s="2"/>
      <c r="D181" s="2" t="s">
        <v>930</v>
      </c>
      <c r="E181" s="3" t="str">
        <f>+VLOOKUP(D181,[1]Infos!A:C,2,FALSE)</f>
        <v>K9 EUROPE Peugeot VP</v>
      </c>
      <c r="F181" s="4" t="str">
        <f>VLOOKUP(D181,[1]Infos!K:L,2,FALSE)</f>
        <v>FV</v>
      </c>
      <c r="G181" s="5" t="s">
        <v>334</v>
      </c>
      <c r="H181" s="3" t="s">
        <v>945</v>
      </c>
      <c r="I181" s="3" t="s">
        <v>172</v>
      </c>
      <c r="J181" s="3" t="s">
        <v>946</v>
      </c>
      <c r="K181" s="3" t="s">
        <v>947</v>
      </c>
      <c r="L181" s="9" t="s">
        <v>948</v>
      </c>
      <c r="M181" s="10" t="s">
        <v>95</v>
      </c>
      <c r="N181" s="11" t="s">
        <v>674</v>
      </c>
      <c r="O181" s="10" t="s">
        <v>62</v>
      </c>
      <c r="P181" s="11"/>
      <c r="Q181" s="10"/>
      <c r="R181" s="11"/>
      <c r="S181" s="10"/>
      <c r="T181" s="10"/>
      <c r="U181" s="12"/>
      <c r="W181" s="38" t="s">
        <v>949</v>
      </c>
      <c r="Y181" s="39">
        <f>IFERROR(VLOOKUP(A181,[1]ImportBO!AO:AT,2,FALSE),0)</f>
        <v>0</v>
      </c>
      <c r="Z181" s="40">
        <f>IFERROR(VLOOKUP(A181,[1]ImportBO!AO:AT,3,FALSE),0)</f>
        <v>0</v>
      </c>
      <c r="AA181" s="40">
        <f>IFERROR(VLOOKUP(A181,[1]ImportBO!AO:AT,4,FALSE),0)</f>
        <v>0</v>
      </c>
      <c r="AB181" s="41">
        <f>IFERROR(VLOOKUP(A181,[1]ImportBO!AO:AT,5,FALSE),0)</f>
        <v>0</v>
      </c>
      <c r="AC181" s="1" t="str">
        <f>IF(ISNUMBER(SEARCH(critere,M181:Y181)),ROW(A$1),"")</f>
        <v/>
      </c>
    </row>
    <row r="182" spans="1:29" x14ac:dyDescent="0.35">
      <c r="A182" s="37" t="s">
        <v>950</v>
      </c>
      <c r="B182" s="32" t="e">
        <f>VLOOKUP(A182,[1]Infos!N:P,2,FALSE)</f>
        <v>#N/A</v>
      </c>
      <c r="C182" s="2"/>
      <c r="D182" s="2" t="s">
        <v>951</v>
      </c>
      <c r="E182" s="3" t="str">
        <f>+VLOOKUP(D182,[1]Infos!A:C,2,FALSE)</f>
        <v>K0 RUSSIE Peugeot VP</v>
      </c>
      <c r="F182" s="4">
        <f>VLOOKUP(D182,[1]Infos!K:L,2,FALSE)</f>
        <v>0</v>
      </c>
      <c r="G182" s="5" t="e">
        <v>#N/A</v>
      </c>
      <c r="H182" s="3" t="s">
        <v>446</v>
      </c>
      <c r="I182" s="3" t="s">
        <v>172</v>
      </c>
      <c r="J182" s="3" t="s">
        <v>447</v>
      </c>
      <c r="K182" s="3" t="s">
        <v>448</v>
      </c>
      <c r="L182" s="17"/>
      <c r="M182" s="18"/>
      <c r="N182" s="18"/>
      <c r="O182" s="18"/>
      <c r="P182" s="18"/>
      <c r="Q182" s="18"/>
      <c r="R182" s="18"/>
      <c r="S182" s="18"/>
      <c r="T182" s="18"/>
      <c r="U182" s="19"/>
      <c r="W182" s="38"/>
      <c r="Y182" s="39">
        <f>IFERROR(VLOOKUP(A182,[1]ImportBO!AO:AT,2,FALSE),0)</f>
        <v>0</v>
      </c>
      <c r="Z182" s="40">
        <f>IFERROR(VLOOKUP(A182,[1]ImportBO!AO:AT,3,FALSE),0)</f>
        <v>0</v>
      </c>
      <c r="AA182" s="40">
        <f>IFERROR(VLOOKUP(A182,[1]ImportBO!AO:AT,4,FALSE),0)</f>
        <v>0</v>
      </c>
      <c r="AB182" s="41">
        <f>IFERROR(VLOOKUP(A182,[1]ImportBO!AO:AT,5,FALSE),0)</f>
        <v>0</v>
      </c>
      <c r="AC182" s="1" t="str">
        <f>IF(ISNUMBER(SEARCH(critere,M182:Y182)),ROW(A$1),"")</f>
        <v/>
      </c>
    </row>
    <row r="183" spans="1:29" x14ac:dyDescent="0.35">
      <c r="A183" s="37" t="s">
        <v>952</v>
      </c>
      <c r="B183" s="32" t="e">
        <f>VLOOKUP(A183,[1]Infos!N:P,2,FALSE)</f>
        <v>#N/A</v>
      </c>
      <c r="C183" s="2"/>
      <c r="D183" s="2" t="s">
        <v>951</v>
      </c>
      <c r="E183" s="3" t="str">
        <f>+VLOOKUP(D183,[1]Infos!A:C,2,FALSE)</f>
        <v>K0 RUSSIE Peugeot VP</v>
      </c>
      <c r="F183" s="4">
        <f>VLOOKUP(D183,[1]Infos!K:L,2,FALSE)</f>
        <v>0</v>
      </c>
      <c r="G183" s="5" t="e">
        <v>#N/A</v>
      </c>
      <c r="H183" s="3" t="s">
        <v>413</v>
      </c>
      <c r="I183" s="3" t="s">
        <v>56</v>
      </c>
      <c r="J183" s="3" t="s">
        <v>414</v>
      </c>
      <c r="K183" s="3" t="s">
        <v>450</v>
      </c>
      <c r="L183" s="17"/>
      <c r="M183" s="18"/>
      <c r="N183" s="18"/>
      <c r="O183" s="18"/>
      <c r="P183" s="18"/>
      <c r="Q183" s="18"/>
      <c r="R183" s="18"/>
      <c r="S183" s="18"/>
      <c r="T183" s="18"/>
      <c r="U183" s="19"/>
      <c r="W183" s="38"/>
      <c r="Y183" s="39">
        <f>IFERROR(VLOOKUP(A183,[1]ImportBO!AO:AT,2,FALSE),0)</f>
        <v>0</v>
      </c>
      <c r="Z183" s="40">
        <f>IFERROR(VLOOKUP(A183,[1]ImportBO!AO:AT,3,FALSE),0)</f>
        <v>0</v>
      </c>
      <c r="AA183" s="40">
        <f>IFERROR(VLOOKUP(A183,[1]ImportBO!AO:AT,4,FALSE),0)</f>
        <v>0</v>
      </c>
      <c r="AB183" s="41">
        <f>IFERROR(VLOOKUP(A183,[1]ImportBO!AO:AT,5,FALSE),0)</f>
        <v>0</v>
      </c>
      <c r="AC183" s="1" t="str">
        <f>IF(ISNUMBER(SEARCH(critere,M183:Y183)),ROW(A$1),"")</f>
        <v/>
      </c>
    </row>
    <row r="184" spans="1:29" x14ac:dyDescent="0.35">
      <c r="A184" s="37" t="s">
        <v>953</v>
      </c>
      <c r="B184" s="32" t="str">
        <f>VLOOKUP(A184,[1]Infos!N:P,2,FALSE)</f>
        <v>STM3P045</v>
      </c>
      <c r="C184" s="2"/>
      <c r="D184" s="2" t="s">
        <v>954</v>
      </c>
      <c r="E184" s="3" t="str">
        <f>+VLOOKUP(D184,[1]Infos!A:C,2,FALSE)</f>
        <v>M3/M4  301</v>
      </c>
      <c r="F184" s="4" t="str">
        <f>VLOOKUP(D184,[1]Infos!K:L,2,FALSE)</f>
        <v>FV</v>
      </c>
      <c r="G184" s="5" t="s">
        <v>334</v>
      </c>
      <c r="H184" s="3" t="s">
        <v>453</v>
      </c>
      <c r="I184" s="3" t="s">
        <v>56</v>
      </c>
      <c r="J184" s="3" t="s">
        <v>454</v>
      </c>
      <c r="K184" s="3" t="s">
        <v>455</v>
      </c>
      <c r="L184" s="13" t="s">
        <v>456</v>
      </c>
      <c r="M184" s="10" t="s">
        <v>95</v>
      </c>
      <c r="N184" s="13" t="s">
        <v>124</v>
      </c>
      <c r="O184" s="10" t="s">
        <v>133</v>
      </c>
      <c r="P184" s="10" t="s">
        <v>217</v>
      </c>
      <c r="Q184" s="10" t="s">
        <v>99</v>
      </c>
      <c r="R184" s="10"/>
      <c r="S184" s="10"/>
      <c r="T184" s="10"/>
      <c r="U184" s="12"/>
      <c r="V184" s="30"/>
      <c r="W184" s="33"/>
      <c r="Y184" s="39">
        <f>IFERROR(VLOOKUP(A184,[1]ImportBO!AO:AT,2,FALSE),0)</f>
        <v>66</v>
      </c>
      <c r="Z184" s="40">
        <f>IFERROR(VLOOKUP(A184,[1]ImportBO!AO:AT,3,FALSE),0)</f>
        <v>74</v>
      </c>
      <c r="AA184" s="40">
        <f>IFERROR(VLOOKUP(A184,[1]ImportBO!AO:AT,4,FALSE),0)</f>
        <v>68</v>
      </c>
      <c r="AB184" s="41">
        <f>IFERROR(VLOOKUP(A184,[1]ImportBO!AO:AT,5,FALSE),0)</f>
        <v>66</v>
      </c>
      <c r="AC184" s="1" t="str">
        <f>IF(ISNUMBER(SEARCH(critere,M184:Y184)),ROW(A$1),"")</f>
        <v/>
      </c>
    </row>
    <row r="185" spans="1:29" x14ac:dyDescent="0.35">
      <c r="A185" s="37" t="s">
        <v>955</v>
      </c>
      <c r="B185" s="32" t="str">
        <f>VLOOKUP(A185,[1]Infos!N:P,2,FALSE)</f>
        <v>STM3P068</v>
      </c>
      <c r="C185" s="2"/>
      <c r="D185" s="2" t="s">
        <v>954</v>
      </c>
      <c r="E185" s="3" t="str">
        <f>+VLOOKUP(D185,[1]Infos!A:C,2,FALSE)</f>
        <v>M3/M4  301</v>
      </c>
      <c r="F185" s="4" t="str">
        <f>VLOOKUP(D185,[1]Infos!K:L,2,FALSE)</f>
        <v>FV</v>
      </c>
      <c r="G185" s="5" t="s">
        <v>334</v>
      </c>
      <c r="H185" s="3" t="s">
        <v>956</v>
      </c>
      <c r="I185" s="3" t="s">
        <v>172</v>
      </c>
      <c r="J185" s="3" t="s">
        <v>957</v>
      </c>
      <c r="K185" s="3" t="s">
        <v>958</v>
      </c>
      <c r="L185" s="13" t="s">
        <v>896</v>
      </c>
      <c r="M185" s="10" t="s">
        <v>95</v>
      </c>
      <c r="N185" s="10" t="s">
        <v>469</v>
      </c>
      <c r="O185" s="10" t="s">
        <v>95</v>
      </c>
      <c r="P185" s="10" t="s">
        <v>959</v>
      </c>
      <c r="Q185" s="10"/>
      <c r="R185" s="10"/>
      <c r="S185" s="10"/>
      <c r="T185" s="10"/>
      <c r="U185" s="12"/>
      <c r="V185" s="30"/>
      <c r="W185" s="33" t="s">
        <v>960</v>
      </c>
      <c r="Y185" s="39">
        <f>IFERROR(VLOOKUP(A185,[1]ImportBO!AO:AT,2,FALSE),0)</f>
        <v>10</v>
      </c>
      <c r="Z185" s="40">
        <f>IFERROR(VLOOKUP(A185,[1]ImportBO!AO:AT,3,FALSE),0)</f>
        <v>1181</v>
      </c>
      <c r="AA185" s="40">
        <f>IFERROR(VLOOKUP(A185,[1]ImportBO!AO:AT,4,FALSE),0)</f>
        <v>1110</v>
      </c>
      <c r="AB185" s="41">
        <f>IFERROR(VLOOKUP(A185,[1]ImportBO!AO:AT,5,FALSE),0)</f>
        <v>1032</v>
      </c>
      <c r="AC185" s="1" t="str">
        <f>IF(ISNUMBER(SEARCH(critere,M185:Y185)),ROW(A$1),"")</f>
        <v/>
      </c>
    </row>
    <row r="186" spans="1:29" x14ac:dyDescent="0.35">
      <c r="A186" s="37" t="s">
        <v>961</v>
      </c>
      <c r="B186" s="32" t="str">
        <f>VLOOKUP(A186,[1]Infos!N:P,2,FALSE)</f>
        <v>STM3P024</v>
      </c>
      <c r="C186" s="2"/>
      <c r="D186" s="2" t="s">
        <v>954</v>
      </c>
      <c r="E186" s="3" t="str">
        <f>+VLOOKUP(D186,[1]Infos!A:C,2,FALSE)</f>
        <v>M3/M4  301</v>
      </c>
      <c r="F186" s="4" t="str">
        <f>VLOOKUP(D186,[1]Infos!K:L,2,FALSE)</f>
        <v>FV</v>
      </c>
      <c r="G186" s="5" t="s">
        <v>334</v>
      </c>
      <c r="H186" s="3" t="s">
        <v>962</v>
      </c>
      <c r="I186" s="3" t="s">
        <v>56</v>
      </c>
      <c r="J186" s="3" t="s">
        <v>963</v>
      </c>
      <c r="K186" s="3" t="s">
        <v>964</v>
      </c>
      <c r="L186" s="23" t="s">
        <v>965</v>
      </c>
      <c r="M186" s="10" t="s">
        <v>95</v>
      </c>
      <c r="N186" s="10" t="s">
        <v>469</v>
      </c>
      <c r="O186" s="10" t="s">
        <v>95</v>
      </c>
      <c r="P186" s="10"/>
      <c r="Q186" s="10"/>
      <c r="R186" s="10"/>
      <c r="S186" s="10"/>
      <c r="T186" s="10"/>
      <c r="U186" s="12"/>
      <c r="V186" s="30"/>
      <c r="W186" s="33"/>
      <c r="Y186" s="39">
        <f>IFERROR(VLOOKUP(A186,[1]ImportBO!AO:AT,2,FALSE),0)</f>
        <v>211</v>
      </c>
      <c r="Z186" s="40">
        <f>IFERROR(VLOOKUP(A186,[1]ImportBO!AO:AT,3,FALSE),0)</f>
        <v>0</v>
      </c>
      <c r="AA186" s="40">
        <f>IFERROR(VLOOKUP(A186,[1]ImportBO!AO:AT,4,FALSE),0)</f>
        <v>0</v>
      </c>
      <c r="AB186" s="41">
        <f>IFERROR(VLOOKUP(A186,[1]ImportBO!AO:AT,5,FALSE),0)</f>
        <v>0</v>
      </c>
      <c r="AC186" s="1" t="str">
        <f>IF(ISNUMBER(SEARCH(critere,M186:Y186)),ROW(A$1),"")</f>
        <v/>
      </c>
    </row>
    <row r="187" spans="1:29" x14ac:dyDescent="0.35">
      <c r="A187" s="37" t="s">
        <v>966</v>
      </c>
      <c r="B187" s="32" t="str">
        <f>VLOOKUP(A187,[1]Infos!N:P,2,FALSE)</f>
        <v>STM3P061</v>
      </c>
      <c r="C187" s="2"/>
      <c r="D187" s="2" t="s">
        <v>954</v>
      </c>
      <c r="E187" s="3" t="str">
        <f>+VLOOKUP(D187,[1]Infos!A:C,2,FALSE)</f>
        <v>M3/M4  301</v>
      </c>
      <c r="F187" s="4" t="str">
        <f>VLOOKUP(D187,[1]Infos!K:L,2,FALSE)</f>
        <v>FV</v>
      </c>
      <c r="G187" s="5" t="s">
        <v>334</v>
      </c>
      <c r="H187" s="3" t="s">
        <v>465</v>
      </c>
      <c r="I187" s="3" t="s">
        <v>56</v>
      </c>
      <c r="J187" s="3" t="s">
        <v>466</v>
      </c>
      <c r="K187" s="3" t="s">
        <v>467</v>
      </c>
      <c r="L187" s="13" t="s">
        <v>468</v>
      </c>
      <c r="M187" s="10" t="s">
        <v>95</v>
      </c>
      <c r="N187" s="10" t="s">
        <v>469</v>
      </c>
      <c r="O187" s="10" t="s">
        <v>95</v>
      </c>
      <c r="P187" s="10"/>
      <c r="Q187" s="10"/>
      <c r="R187" s="10"/>
      <c r="S187" s="10"/>
      <c r="T187" s="10"/>
      <c r="U187" s="12"/>
      <c r="V187" s="30"/>
      <c r="W187" s="33"/>
      <c r="Y187" s="39">
        <f>IFERROR(VLOOKUP(A187,[1]ImportBO!AO:AT,2,FALSE),0)</f>
        <v>2</v>
      </c>
      <c r="Z187" s="40">
        <f>IFERROR(VLOOKUP(A187,[1]ImportBO!AO:AT,3,FALSE),0)</f>
        <v>121</v>
      </c>
      <c r="AA187" s="40">
        <f>IFERROR(VLOOKUP(A187,[1]ImportBO!AO:AT,4,FALSE),0)</f>
        <v>150</v>
      </c>
      <c r="AB187" s="41">
        <f>IFERROR(VLOOKUP(A187,[1]ImportBO!AO:AT,5,FALSE),0)</f>
        <v>106</v>
      </c>
      <c r="AC187" s="1" t="str">
        <f>IF(ISNUMBER(SEARCH(critere,M187:Y187)),ROW(A$1),"")</f>
        <v/>
      </c>
    </row>
    <row r="188" spans="1:29" x14ac:dyDescent="0.35">
      <c r="A188" s="37" t="s">
        <v>967</v>
      </c>
      <c r="B188" s="32" t="str">
        <f>VLOOKUP(A188,[1]Infos!N:P,2,FALSE)</f>
        <v>STM3P062</v>
      </c>
      <c r="C188" s="2"/>
      <c r="D188" s="2" t="s">
        <v>954</v>
      </c>
      <c r="E188" s="3" t="str">
        <f>+VLOOKUP(D188,[1]Infos!A:C,2,FALSE)</f>
        <v>M3/M4  301</v>
      </c>
      <c r="F188" s="4" t="str">
        <f>VLOOKUP(D188,[1]Infos!K:L,2,FALSE)</f>
        <v>FV</v>
      </c>
      <c r="G188" s="5" t="s">
        <v>334</v>
      </c>
      <c r="H188" s="3" t="s">
        <v>968</v>
      </c>
      <c r="I188" s="3" t="s">
        <v>51</v>
      </c>
      <c r="J188" s="3" t="s">
        <v>969</v>
      </c>
      <c r="K188" s="3" t="s">
        <v>970</v>
      </c>
      <c r="L188" s="13" t="s">
        <v>971</v>
      </c>
      <c r="M188" s="10" t="s">
        <v>95</v>
      </c>
      <c r="N188" s="10" t="s">
        <v>469</v>
      </c>
      <c r="O188" s="10" t="s">
        <v>95</v>
      </c>
      <c r="P188" s="10"/>
      <c r="Q188" s="10"/>
      <c r="R188" s="10"/>
      <c r="S188" s="10"/>
      <c r="T188" s="10"/>
      <c r="U188" s="12"/>
      <c r="V188" s="30"/>
      <c r="W188" s="33" t="s">
        <v>972</v>
      </c>
      <c r="Y188" s="39">
        <f>IFERROR(VLOOKUP(A188,[1]ImportBO!AO:AT,2,FALSE),0)</f>
        <v>16</v>
      </c>
      <c r="Z188" s="40">
        <f>IFERROR(VLOOKUP(A188,[1]ImportBO!AO:AT,3,FALSE),0)</f>
        <v>2265</v>
      </c>
      <c r="AA188" s="40">
        <f>IFERROR(VLOOKUP(A188,[1]ImportBO!AO:AT,4,FALSE),0)</f>
        <v>2269</v>
      </c>
      <c r="AB188" s="41">
        <f>IFERROR(VLOOKUP(A188,[1]ImportBO!AO:AT,5,FALSE),0)</f>
        <v>1576</v>
      </c>
      <c r="AC188" s="1" t="str">
        <f>IF(ISNUMBER(SEARCH(critere,M188:Y188)),ROW(A$1),"")</f>
        <v/>
      </c>
    </row>
    <row r="189" spans="1:29" x14ac:dyDescent="0.35">
      <c r="A189" s="37" t="s">
        <v>973</v>
      </c>
      <c r="B189" s="32" t="str">
        <f>VLOOKUP(A189,[1]Infos!N:P,2,FALSE)</f>
        <v>STM3P025</v>
      </c>
      <c r="C189" s="2"/>
      <c r="D189" s="2" t="s">
        <v>954</v>
      </c>
      <c r="E189" s="3" t="str">
        <f>+VLOOKUP(D189,[1]Infos!A:C,2,FALSE)</f>
        <v>M3/M4  301</v>
      </c>
      <c r="F189" s="4" t="str">
        <f>VLOOKUP(D189,[1]Infos!K:L,2,FALSE)</f>
        <v>FV</v>
      </c>
      <c r="G189" s="5" t="s">
        <v>334</v>
      </c>
      <c r="H189" s="3" t="s">
        <v>968</v>
      </c>
      <c r="I189" s="3" t="s">
        <v>56</v>
      </c>
      <c r="J189" s="3" t="s">
        <v>974</v>
      </c>
      <c r="K189" s="3" t="s">
        <v>970</v>
      </c>
      <c r="L189" s="13" t="s">
        <v>975</v>
      </c>
      <c r="M189" s="10" t="s">
        <v>95</v>
      </c>
      <c r="N189" s="10" t="s">
        <v>469</v>
      </c>
      <c r="O189" s="10" t="s">
        <v>95</v>
      </c>
      <c r="P189" s="10"/>
      <c r="Q189" s="10"/>
      <c r="R189" s="10"/>
      <c r="S189" s="10"/>
      <c r="T189" s="10"/>
      <c r="U189" s="12"/>
      <c r="V189" s="30"/>
      <c r="W189" s="33"/>
      <c r="Y189" s="39">
        <f>IFERROR(VLOOKUP(A189,[1]ImportBO!AO:AT,2,FALSE),0)</f>
        <v>1966</v>
      </c>
      <c r="Z189" s="40">
        <f>IFERROR(VLOOKUP(A189,[1]ImportBO!AO:AT,3,FALSE),0)</f>
        <v>0</v>
      </c>
      <c r="AA189" s="40">
        <f>IFERROR(VLOOKUP(A189,[1]ImportBO!AO:AT,4,FALSE),0)</f>
        <v>0</v>
      </c>
      <c r="AB189" s="41">
        <f>IFERROR(VLOOKUP(A189,[1]ImportBO!AO:AT,5,FALSE),0)</f>
        <v>0</v>
      </c>
      <c r="AC189" s="1" t="str">
        <f>IF(ISNUMBER(SEARCH(critere,M189:Y189)),ROW(A$1),"")</f>
        <v/>
      </c>
    </row>
    <row r="190" spans="1:29" x14ac:dyDescent="0.35">
      <c r="A190" s="37" t="s">
        <v>976</v>
      </c>
      <c r="B190" s="32" t="str">
        <f>VLOOKUP(A190,[1]Infos!N:P,2,FALSE)</f>
        <v>STM3P026</v>
      </c>
      <c r="C190" s="2"/>
      <c r="D190" s="2" t="s">
        <v>954</v>
      </c>
      <c r="E190" s="3" t="str">
        <f>+VLOOKUP(D190,[1]Infos!A:C,2,FALSE)</f>
        <v>M3/M4  301</v>
      </c>
      <c r="F190" s="4" t="str">
        <f>VLOOKUP(D190,[1]Infos!K:L,2,FALSE)</f>
        <v>FV</v>
      </c>
      <c r="G190" s="5" t="s">
        <v>334</v>
      </c>
      <c r="H190" s="3" t="s">
        <v>968</v>
      </c>
      <c r="I190" s="3" t="s">
        <v>209</v>
      </c>
      <c r="J190" s="3" t="s">
        <v>977</v>
      </c>
      <c r="K190" s="3" t="s">
        <v>970</v>
      </c>
      <c r="L190" s="13" t="s">
        <v>978</v>
      </c>
      <c r="M190" s="10" t="s">
        <v>95</v>
      </c>
      <c r="N190" s="10" t="s">
        <v>979</v>
      </c>
      <c r="O190" s="10" t="s">
        <v>95</v>
      </c>
      <c r="P190" s="10"/>
      <c r="Q190" s="10"/>
      <c r="R190" s="10"/>
      <c r="S190" s="10"/>
      <c r="T190" s="10"/>
      <c r="U190" s="12"/>
      <c r="V190" s="30"/>
      <c r="W190" s="33"/>
      <c r="Y190" s="39">
        <f>IFERROR(VLOOKUP(A190,[1]ImportBO!AO:AT,2,FALSE),0)</f>
        <v>21</v>
      </c>
      <c r="Z190" s="40">
        <f>IFERROR(VLOOKUP(A190,[1]ImportBO!AO:AT,3,FALSE),0)</f>
        <v>0</v>
      </c>
      <c r="AA190" s="40">
        <f>IFERROR(VLOOKUP(A190,[1]ImportBO!AO:AT,4,FALSE),0)</f>
        <v>5</v>
      </c>
      <c r="AB190" s="41">
        <f>IFERROR(VLOOKUP(A190,[1]ImportBO!AO:AT,5,FALSE),0)</f>
        <v>3</v>
      </c>
      <c r="AC190" s="1" t="str">
        <f>IF(ISNUMBER(SEARCH(critere,M190:Y190)),ROW(A$1),"")</f>
        <v/>
      </c>
    </row>
    <row r="191" spans="1:29" x14ac:dyDescent="0.35">
      <c r="A191" s="37" t="s">
        <v>980</v>
      </c>
      <c r="B191" s="32" t="str">
        <f>VLOOKUP(A191,[1]Infos!N:P,2,FALSE)</f>
        <v>STM3P027</v>
      </c>
      <c r="C191" s="2"/>
      <c r="D191" s="2" t="s">
        <v>954</v>
      </c>
      <c r="E191" s="3" t="str">
        <f>+VLOOKUP(D191,[1]Infos!A:C,2,FALSE)</f>
        <v>M3/M4  301</v>
      </c>
      <c r="F191" s="4" t="str">
        <f>VLOOKUP(D191,[1]Infos!K:L,2,FALSE)</f>
        <v>FV</v>
      </c>
      <c r="G191" s="5" t="s">
        <v>334</v>
      </c>
      <c r="H191" s="3" t="s">
        <v>981</v>
      </c>
      <c r="I191" s="3" t="s">
        <v>56</v>
      </c>
      <c r="J191" s="3" t="s">
        <v>982</v>
      </c>
      <c r="K191" s="3" t="s">
        <v>983</v>
      </c>
      <c r="L191" s="13" t="s">
        <v>984</v>
      </c>
      <c r="M191" s="10" t="s">
        <v>95</v>
      </c>
      <c r="N191" s="10" t="s">
        <v>469</v>
      </c>
      <c r="O191" s="10" t="s">
        <v>95</v>
      </c>
      <c r="P191" s="10"/>
      <c r="Q191" s="10"/>
      <c r="R191" s="10"/>
      <c r="S191" s="10"/>
      <c r="T191" s="10"/>
      <c r="U191" s="12"/>
      <c r="V191" s="30"/>
      <c r="W191" s="33"/>
      <c r="Y191" s="39">
        <f>IFERROR(VLOOKUP(A191,[1]ImportBO!AO:AT,2,FALSE),0)</f>
        <v>402</v>
      </c>
      <c r="Z191" s="40">
        <f>IFERROR(VLOOKUP(A191,[1]ImportBO!AO:AT,3,FALSE),0)</f>
        <v>0</v>
      </c>
      <c r="AA191" s="40">
        <f>IFERROR(VLOOKUP(A191,[1]ImportBO!AO:AT,4,FALSE),0)</f>
        <v>0</v>
      </c>
      <c r="AB191" s="41">
        <f>IFERROR(VLOOKUP(A191,[1]ImportBO!AO:AT,5,FALSE),0)</f>
        <v>0</v>
      </c>
      <c r="AC191" s="1" t="str">
        <f>IF(ISNUMBER(SEARCH(critere,M191:Y191)),ROW(A$1),"")</f>
        <v/>
      </c>
    </row>
    <row r="192" spans="1:29" x14ac:dyDescent="0.35">
      <c r="A192" s="37" t="s">
        <v>985</v>
      </c>
      <c r="B192" s="32" t="str">
        <f>VLOOKUP(A192,[1]Infos!N:P,2,FALSE)</f>
        <v>STM3P028</v>
      </c>
      <c r="C192" s="2"/>
      <c r="D192" s="2" t="s">
        <v>954</v>
      </c>
      <c r="E192" s="3" t="str">
        <f>+VLOOKUP(D192,[1]Infos!A:C,2,FALSE)</f>
        <v>M3/M4  301</v>
      </c>
      <c r="F192" s="4" t="str">
        <f>VLOOKUP(D192,[1]Infos!K:L,2,FALSE)</f>
        <v>FV</v>
      </c>
      <c r="G192" s="5" t="s">
        <v>334</v>
      </c>
      <c r="H192" s="3" t="s">
        <v>981</v>
      </c>
      <c r="I192" s="3" t="s">
        <v>209</v>
      </c>
      <c r="J192" s="3" t="s">
        <v>986</v>
      </c>
      <c r="K192" s="3" t="s">
        <v>983</v>
      </c>
      <c r="L192" s="13" t="s">
        <v>987</v>
      </c>
      <c r="M192" s="10" t="s">
        <v>95</v>
      </c>
      <c r="N192" s="10" t="s">
        <v>979</v>
      </c>
      <c r="O192" s="10" t="s">
        <v>95</v>
      </c>
      <c r="P192" s="10"/>
      <c r="Q192" s="10"/>
      <c r="R192" s="10"/>
      <c r="S192" s="10"/>
      <c r="T192" s="10"/>
      <c r="U192" s="12"/>
      <c r="V192" s="30"/>
      <c r="W192" s="33"/>
      <c r="Y192" s="39">
        <f>IFERROR(VLOOKUP(A192,[1]ImportBO!AO:AT,2,FALSE),0)</f>
        <v>100</v>
      </c>
      <c r="Z192" s="40">
        <f>IFERROR(VLOOKUP(A192,[1]ImportBO!AO:AT,3,FALSE),0)</f>
        <v>0</v>
      </c>
      <c r="AA192" s="40">
        <f>IFERROR(VLOOKUP(A192,[1]ImportBO!AO:AT,4,FALSE),0)</f>
        <v>0</v>
      </c>
      <c r="AB192" s="41">
        <f>IFERROR(VLOOKUP(A192,[1]ImportBO!AO:AT,5,FALSE),0)</f>
        <v>0</v>
      </c>
      <c r="AC192" s="1" t="str">
        <f>IF(ISNUMBER(SEARCH(critere,M192:Y192)),ROW(A$1),"")</f>
        <v/>
      </c>
    </row>
    <row r="193" spans="1:29" x14ac:dyDescent="0.35">
      <c r="A193" s="37" t="s">
        <v>988</v>
      </c>
      <c r="B193" s="32" t="str">
        <f>VLOOKUP(A193,[1]Infos!N:P,2,FALSE)</f>
        <v>STM3P063</v>
      </c>
      <c r="C193" s="2"/>
      <c r="D193" s="2" t="s">
        <v>954</v>
      </c>
      <c r="E193" s="3" t="str">
        <f>+VLOOKUP(D193,[1]Infos!A:C,2,FALSE)</f>
        <v>M3/M4  301</v>
      </c>
      <c r="F193" s="4" t="str">
        <f>VLOOKUP(D193,[1]Infos!K:L,2,FALSE)</f>
        <v>FV</v>
      </c>
      <c r="G193" s="5" t="s">
        <v>334</v>
      </c>
      <c r="H193" s="3" t="s">
        <v>989</v>
      </c>
      <c r="I193" s="3" t="s">
        <v>209</v>
      </c>
      <c r="J193" s="3" t="s">
        <v>990</v>
      </c>
      <c r="K193" s="3" t="s">
        <v>970</v>
      </c>
      <c r="L193" s="13" t="s">
        <v>991</v>
      </c>
      <c r="M193" s="10" t="s">
        <v>95</v>
      </c>
      <c r="N193" s="10" t="s">
        <v>979</v>
      </c>
      <c r="O193" s="10" t="s">
        <v>95</v>
      </c>
      <c r="P193" s="10" t="s">
        <v>992</v>
      </c>
      <c r="Q193" s="10"/>
      <c r="R193" s="10"/>
      <c r="S193" s="10"/>
      <c r="T193" s="10"/>
      <c r="U193" s="12"/>
      <c r="V193" s="30"/>
      <c r="W193" s="33" t="s">
        <v>993</v>
      </c>
      <c r="Y193" s="39">
        <f>IFERROR(VLOOKUP(A193,[1]ImportBO!AO:AT,2,FALSE),0)</f>
        <v>2</v>
      </c>
      <c r="Z193" s="40">
        <f>IFERROR(VLOOKUP(A193,[1]ImportBO!AO:AT,3,FALSE),0)</f>
        <v>167</v>
      </c>
      <c r="AA193" s="40">
        <f>IFERROR(VLOOKUP(A193,[1]ImportBO!AO:AT,4,FALSE),0)</f>
        <v>193</v>
      </c>
      <c r="AB193" s="41">
        <f>IFERROR(VLOOKUP(A193,[1]ImportBO!AO:AT,5,FALSE),0)</f>
        <v>129</v>
      </c>
      <c r="AC193" s="1" t="str">
        <f>IF(ISNUMBER(SEARCH(critere,M193:Y193)),ROW(A$1),"")</f>
        <v/>
      </c>
    </row>
    <row r="194" spans="1:29" x14ac:dyDescent="0.35">
      <c r="A194" s="37" t="s">
        <v>994</v>
      </c>
      <c r="B194" s="32" t="str">
        <f>VLOOKUP(A194,[1]Infos!N:P,2,FALSE)</f>
        <v>STP7P001</v>
      </c>
      <c r="C194" s="2"/>
      <c r="D194" s="2" t="s">
        <v>995</v>
      </c>
      <c r="E194" s="3" t="str">
        <f>+VLOOKUP(D194,[1]Infos!A:C,2,FALSE)</f>
        <v>P87 EUROPE</v>
      </c>
      <c r="F194" s="4" t="str">
        <f>VLOOKUP(D194,[1]Infos!K:L,2,FALSE)</f>
        <v>CJ</v>
      </c>
      <c r="G194" s="5" t="s">
        <v>534</v>
      </c>
      <c r="H194" s="3" t="s">
        <v>848</v>
      </c>
      <c r="I194" s="3" t="s">
        <v>120</v>
      </c>
      <c r="J194" s="3" t="s">
        <v>996</v>
      </c>
      <c r="K194" s="3" t="s">
        <v>997</v>
      </c>
      <c r="L194" s="13" t="s">
        <v>611</v>
      </c>
      <c r="M194" s="10" t="s">
        <v>62</v>
      </c>
      <c r="N194" s="10" t="s">
        <v>998</v>
      </c>
      <c r="O194" s="10"/>
      <c r="P194" s="10"/>
      <c r="Q194" s="10"/>
      <c r="R194" s="10"/>
      <c r="S194" s="10"/>
      <c r="T194" s="10"/>
      <c r="U194" s="12"/>
      <c r="V194" s="30"/>
      <c r="W194" s="33" t="s">
        <v>999</v>
      </c>
      <c r="Y194" s="39">
        <f>IFERROR(VLOOKUP(A194,[1]ImportBO!AO:AT,2,FALSE),0)</f>
        <v>225</v>
      </c>
      <c r="Z194" s="40">
        <f>IFERROR(VLOOKUP(A194,[1]ImportBO!AO:AT,3,FALSE),0)</f>
        <v>404</v>
      </c>
      <c r="AA194" s="40">
        <f>IFERROR(VLOOKUP(A194,[1]ImportBO!AO:AT,4,FALSE),0)</f>
        <v>330</v>
      </c>
      <c r="AB194" s="41">
        <f>IFERROR(VLOOKUP(A194,[1]ImportBO!AO:AT,5,FALSE),0)</f>
        <v>688</v>
      </c>
      <c r="AC194" s="1" t="str">
        <f>IF(ISNUMBER(SEARCH(critere,M194:Y194)),ROW(A$1),"")</f>
        <v/>
      </c>
    </row>
    <row r="195" spans="1:29" x14ac:dyDescent="0.35">
      <c r="A195" s="37" t="s">
        <v>1000</v>
      </c>
      <c r="B195" s="32" t="str">
        <f>VLOOKUP(A195,[1]Infos!N:P,2,FALSE)</f>
        <v>STP7P002</v>
      </c>
      <c r="C195" s="2"/>
      <c r="D195" s="2" t="s">
        <v>995</v>
      </c>
      <c r="E195" s="3" t="str">
        <f>+VLOOKUP(D195,[1]Infos!A:C,2,FALSE)</f>
        <v>P87 EUROPE</v>
      </c>
      <c r="F195" s="4" t="str">
        <f>VLOOKUP(D195,[1]Infos!K:L,2,FALSE)</f>
        <v>CJ</v>
      </c>
      <c r="G195" s="5" t="s">
        <v>534</v>
      </c>
      <c r="H195" s="3" t="s">
        <v>1001</v>
      </c>
      <c r="I195" s="3" t="s">
        <v>56</v>
      </c>
      <c r="J195" s="3" t="s">
        <v>1002</v>
      </c>
      <c r="K195" s="3" t="s">
        <v>1003</v>
      </c>
      <c r="L195" s="13" t="s">
        <v>1004</v>
      </c>
      <c r="M195" s="10" t="s">
        <v>95</v>
      </c>
      <c r="N195" s="10" t="s">
        <v>1005</v>
      </c>
      <c r="O195" s="10"/>
      <c r="P195" s="10" t="s">
        <v>87</v>
      </c>
      <c r="Q195" s="10" t="s">
        <v>71</v>
      </c>
      <c r="R195" s="10"/>
      <c r="S195" s="10"/>
      <c r="T195" s="10"/>
      <c r="U195" s="12"/>
      <c r="V195" s="30"/>
      <c r="W195" s="33" t="s">
        <v>1006</v>
      </c>
      <c r="Y195" s="39">
        <f>IFERROR(VLOOKUP(A195,[1]ImportBO!AO:AT,2,FALSE),0)</f>
        <v>148</v>
      </c>
      <c r="Z195" s="40">
        <f>IFERROR(VLOOKUP(A195,[1]ImportBO!AO:AT,3,FALSE),0)</f>
        <v>661</v>
      </c>
      <c r="AA195" s="40">
        <f>IFERROR(VLOOKUP(A195,[1]ImportBO!AO:AT,4,FALSE),0)</f>
        <v>1141</v>
      </c>
      <c r="AB195" s="41">
        <f>IFERROR(VLOOKUP(A195,[1]ImportBO!AO:AT,5,FALSE),0)</f>
        <v>1326</v>
      </c>
      <c r="AC195" s="1" t="str">
        <f>IF(ISNUMBER(SEARCH(critere,M195:Y195)),ROW(A$1),"")</f>
        <v/>
      </c>
    </row>
    <row r="196" spans="1:29" x14ac:dyDescent="0.35">
      <c r="A196" s="37" t="s">
        <v>1007</v>
      </c>
      <c r="B196" s="32" t="str">
        <f>VLOOKUP(A196,[1]Infos!N:P,2,FALSE)</f>
        <v>STP7P003</v>
      </c>
      <c r="C196" s="2"/>
      <c r="D196" s="2" t="s">
        <v>995</v>
      </c>
      <c r="E196" s="3" t="str">
        <f>+VLOOKUP(D196,[1]Infos!A:C,2,FALSE)</f>
        <v>P87 EUROPE</v>
      </c>
      <c r="F196" s="4" t="str">
        <f>VLOOKUP(D196,[1]Infos!K:L,2,FALSE)</f>
        <v>CJ</v>
      </c>
      <c r="G196" s="5" t="s">
        <v>534</v>
      </c>
      <c r="H196" s="3" t="s">
        <v>1008</v>
      </c>
      <c r="I196" s="3" t="s">
        <v>120</v>
      </c>
      <c r="J196" s="3" t="s">
        <v>1009</v>
      </c>
      <c r="K196" s="3" t="s">
        <v>1010</v>
      </c>
      <c r="L196" s="13" t="s">
        <v>1011</v>
      </c>
      <c r="M196" s="10" t="s">
        <v>71</v>
      </c>
      <c r="N196" s="10" t="s">
        <v>1005</v>
      </c>
      <c r="O196" s="10"/>
      <c r="P196" s="10"/>
      <c r="Q196" s="10"/>
      <c r="R196" s="10"/>
      <c r="S196" s="10"/>
      <c r="T196" s="10"/>
      <c r="U196" s="12"/>
      <c r="V196" s="30"/>
      <c r="W196" s="33"/>
      <c r="Y196" s="39">
        <f>IFERROR(VLOOKUP(A196,[1]ImportBO!AO:AT,2,FALSE),0)</f>
        <v>373</v>
      </c>
      <c r="Z196" s="40">
        <f>IFERROR(VLOOKUP(A196,[1]ImportBO!AO:AT,3,FALSE),0)</f>
        <v>1065</v>
      </c>
      <c r="AA196" s="40">
        <f>IFERROR(VLOOKUP(A196,[1]ImportBO!AO:AT,4,FALSE),0)</f>
        <v>1654</v>
      </c>
      <c r="AB196" s="41">
        <f>IFERROR(VLOOKUP(A196,[1]ImportBO!AO:AT,5,FALSE),0)</f>
        <v>1454</v>
      </c>
      <c r="AC196" s="1" t="str">
        <f>IF(ISNUMBER(SEARCH(critere,M196:Y196)),ROW(A$1),"")</f>
        <v/>
      </c>
    </row>
    <row r="197" spans="1:29" x14ac:dyDescent="0.35">
      <c r="A197" s="37" t="s">
        <v>1012</v>
      </c>
      <c r="B197" s="32" t="str">
        <f>VLOOKUP(A197,[1]Infos!N:P,2,FALSE)</f>
        <v>STP7P004</v>
      </c>
      <c r="C197" s="2"/>
      <c r="D197" s="2" t="s">
        <v>995</v>
      </c>
      <c r="E197" s="3" t="str">
        <f>+VLOOKUP(D197,[1]Infos!A:C,2,FALSE)</f>
        <v>P87 EUROPE</v>
      </c>
      <c r="F197" s="4" t="str">
        <f>VLOOKUP(D197,[1]Infos!K:L,2,FALSE)</f>
        <v>CJ</v>
      </c>
      <c r="G197" s="5" t="s">
        <v>534</v>
      </c>
      <c r="H197" s="3" t="s">
        <v>1008</v>
      </c>
      <c r="I197" s="3" t="s">
        <v>51</v>
      </c>
      <c r="J197" s="3" t="s">
        <v>1013</v>
      </c>
      <c r="K197" s="3" t="s">
        <v>1014</v>
      </c>
      <c r="L197" s="13" t="s">
        <v>1015</v>
      </c>
      <c r="M197" s="10" t="s">
        <v>62</v>
      </c>
      <c r="N197" s="10" t="s">
        <v>1016</v>
      </c>
      <c r="O197" s="10" t="s">
        <v>62</v>
      </c>
      <c r="P197" s="10"/>
      <c r="Q197" s="10"/>
      <c r="R197" s="10"/>
      <c r="S197" s="10"/>
      <c r="T197" s="10"/>
      <c r="U197" s="12"/>
      <c r="V197" s="30"/>
      <c r="W197" s="33" t="s">
        <v>1017</v>
      </c>
      <c r="Y197" s="39">
        <f>IFERROR(VLOOKUP(A197,[1]ImportBO!AO:AT,2,FALSE),0)</f>
        <v>39</v>
      </c>
      <c r="Z197" s="40">
        <f>IFERROR(VLOOKUP(A197,[1]ImportBO!AO:AT,3,FALSE),0)</f>
        <v>45</v>
      </c>
      <c r="AA197" s="40">
        <f>IFERROR(VLOOKUP(A197,[1]ImportBO!AO:AT,4,FALSE),0)</f>
        <v>120</v>
      </c>
      <c r="AB197" s="41">
        <f>IFERROR(VLOOKUP(A197,[1]ImportBO!AO:AT,5,FALSE),0)</f>
        <v>98</v>
      </c>
      <c r="AC197" s="1" t="str">
        <f>IF(ISNUMBER(SEARCH(critere,M197:Y197)),ROW(A$1),"")</f>
        <v/>
      </c>
    </row>
    <row r="198" spans="1:29" x14ac:dyDescent="0.35">
      <c r="A198" s="37" t="s">
        <v>1018</v>
      </c>
      <c r="B198" s="32" t="str">
        <f>VLOOKUP(A198,[1]Infos!N:P,2,FALSE)</f>
        <v>STP7P005</v>
      </c>
      <c r="C198" s="2"/>
      <c r="D198" s="2" t="s">
        <v>995</v>
      </c>
      <c r="E198" s="3" t="str">
        <f>+VLOOKUP(D198,[1]Infos!A:C,2,FALSE)</f>
        <v>P87 EUROPE</v>
      </c>
      <c r="F198" s="4" t="str">
        <f>VLOOKUP(D198,[1]Infos!K:L,2,FALSE)</f>
        <v>CJ</v>
      </c>
      <c r="G198" s="5" t="s">
        <v>534</v>
      </c>
      <c r="H198" s="3" t="s">
        <v>1008</v>
      </c>
      <c r="I198" s="3" t="s">
        <v>56</v>
      </c>
      <c r="J198" s="3" t="s">
        <v>1019</v>
      </c>
      <c r="K198" s="3" t="s">
        <v>1020</v>
      </c>
      <c r="L198" s="13" t="s">
        <v>1021</v>
      </c>
      <c r="M198" s="10" t="s">
        <v>71</v>
      </c>
      <c r="N198" s="10" t="s">
        <v>998</v>
      </c>
      <c r="O198" s="10"/>
      <c r="P198" s="10"/>
      <c r="Q198" s="10"/>
      <c r="R198" s="10"/>
      <c r="S198" s="10"/>
      <c r="T198" s="10"/>
      <c r="U198" s="12"/>
      <c r="V198" s="30"/>
      <c r="W198" s="33" t="s">
        <v>1022</v>
      </c>
      <c r="Y198" s="39">
        <f>IFERROR(VLOOKUP(A198,[1]ImportBO!AO:AT,2,FALSE),0)</f>
        <v>482</v>
      </c>
      <c r="Z198" s="40">
        <f>IFERROR(VLOOKUP(A198,[1]ImportBO!AO:AT,3,FALSE),0)</f>
        <v>1542</v>
      </c>
      <c r="AA198" s="40">
        <f>IFERROR(VLOOKUP(A198,[1]ImportBO!AO:AT,4,FALSE),0)</f>
        <v>2147</v>
      </c>
      <c r="AB198" s="41">
        <f>IFERROR(VLOOKUP(A198,[1]ImportBO!AO:AT,5,FALSE),0)</f>
        <v>2763</v>
      </c>
      <c r="AC198" s="1" t="str">
        <f>IF(ISNUMBER(SEARCH(critere,M198:Y198)),ROW(A$1),"")</f>
        <v/>
      </c>
    </row>
    <row r="199" spans="1:29" x14ac:dyDescent="0.35">
      <c r="A199" s="37" t="s">
        <v>1023</v>
      </c>
      <c r="B199" s="32" t="str">
        <f>VLOOKUP(A199,[1]Infos!N:P,2,FALSE)</f>
        <v>STP7P006</v>
      </c>
      <c r="C199" s="2"/>
      <c r="D199" s="2" t="s">
        <v>995</v>
      </c>
      <c r="E199" s="3" t="str">
        <f>+VLOOKUP(D199,[1]Infos!A:C,2,FALSE)</f>
        <v>P87 EUROPE</v>
      </c>
      <c r="F199" s="4" t="str">
        <f>VLOOKUP(D199,[1]Infos!K:L,2,FALSE)</f>
        <v>CJ</v>
      </c>
      <c r="G199" s="5" t="s">
        <v>534</v>
      </c>
      <c r="H199" s="3" t="s">
        <v>650</v>
      </c>
      <c r="I199" s="3" t="s">
        <v>120</v>
      </c>
      <c r="J199" s="3" t="s">
        <v>1024</v>
      </c>
      <c r="K199" s="3" t="s">
        <v>1025</v>
      </c>
      <c r="L199" s="13" t="s">
        <v>230</v>
      </c>
      <c r="M199" s="10" t="s">
        <v>142</v>
      </c>
      <c r="N199" s="16" t="s">
        <v>1026</v>
      </c>
      <c r="O199" s="10" t="s">
        <v>142</v>
      </c>
      <c r="P199" s="10"/>
      <c r="Q199" s="10"/>
      <c r="R199" s="10"/>
      <c r="S199" s="10"/>
      <c r="T199" s="10"/>
      <c r="U199" s="12"/>
      <c r="V199" s="30"/>
      <c r="W199" s="33" t="s">
        <v>1027</v>
      </c>
      <c r="Y199" s="39">
        <f>IFERROR(VLOOKUP(A199,[1]ImportBO!AO:AT,2,FALSE),0)</f>
        <v>157</v>
      </c>
      <c r="Z199" s="40">
        <f>IFERROR(VLOOKUP(A199,[1]ImportBO!AO:AT,3,FALSE),0)</f>
        <v>444</v>
      </c>
      <c r="AA199" s="40">
        <f>IFERROR(VLOOKUP(A199,[1]ImportBO!AO:AT,4,FALSE),0)</f>
        <v>260</v>
      </c>
      <c r="AB199" s="41">
        <f>IFERROR(VLOOKUP(A199,[1]ImportBO!AO:AT,5,FALSE),0)</f>
        <v>422</v>
      </c>
      <c r="AC199" s="1" t="str">
        <f>IF(ISNUMBER(SEARCH(critere,M199:Y199)),ROW(A$1),"")</f>
        <v/>
      </c>
    </row>
    <row r="200" spans="1:29" x14ac:dyDescent="0.35">
      <c r="A200" s="37" t="s">
        <v>1028</v>
      </c>
      <c r="B200" s="32" t="str">
        <f>VLOOKUP(A200,[1]Infos!N:P,2,FALSE)</f>
        <v>STP7P007</v>
      </c>
      <c r="C200" s="2"/>
      <c r="D200" s="2" t="s">
        <v>995</v>
      </c>
      <c r="E200" s="3" t="str">
        <f>+VLOOKUP(D200,[1]Infos!A:C,2,FALSE)</f>
        <v>P87 EUROPE</v>
      </c>
      <c r="F200" s="4" t="str">
        <f>VLOOKUP(D200,[1]Infos!K:L,2,FALSE)</f>
        <v>CJ</v>
      </c>
      <c r="G200" s="5" t="s">
        <v>534</v>
      </c>
      <c r="H200" s="3" t="s">
        <v>541</v>
      </c>
      <c r="I200" s="3" t="s">
        <v>56</v>
      </c>
      <c r="J200" s="3" t="s">
        <v>542</v>
      </c>
      <c r="K200" s="3" t="s">
        <v>1029</v>
      </c>
      <c r="L200" s="13" t="s">
        <v>124</v>
      </c>
      <c r="M200" s="10" t="s">
        <v>616</v>
      </c>
      <c r="N200" s="16" t="s">
        <v>59</v>
      </c>
      <c r="O200" s="10" t="s">
        <v>616</v>
      </c>
      <c r="P200" s="10" t="s">
        <v>1030</v>
      </c>
      <c r="Q200" s="10"/>
      <c r="R200" s="10"/>
      <c r="S200" s="10"/>
      <c r="T200" s="10"/>
      <c r="U200" s="12"/>
      <c r="V200" s="30"/>
      <c r="W200" s="33" t="s">
        <v>1031</v>
      </c>
      <c r="Y200" s="39">
        <f>IFERROR(VLOOKUP(A200,[1]ImportBO!AO:AT,2,FALSE),0)</f>
        <v>24</v>
      </c>
      <c r="Z200" s="40">
        <f>IFERROR(VLOOKUP(A200,[1]ImportBO!AO:AT,3,FALSE),0)</f>
        <v>110</v>
      </c>
      <c r="AA200" s="40">
        <f>IFERROR(VLOOKUP(A200,[1]ImportBO!AO:AT,4,FALSE),0)</f>
        <v>228</v>
      </c>
      <c r="AB200" s="41">
        <f>IFERROR(VLOOKUP(A200,[1]ImportBO!AO:AT,5,FALSE),0)</f>
        <v>244</v>
      </c>
      <c r="AC200" s="1" t="str">
        <f>IF(ISNUMBER(SEARCH(critere,M200:Y200)),ROW(A$1),"")</f>
        <v/>
      </c>
    </row>
    <row r="201" spans="1:29" x14ac:dyDescent="0.35">
      <c r="A201" s="37" t="s">
        <v>1032</v>
      </c>
      <c r="B201" s="32" t="str">
        <f>VLOOKUP(A201,[1]Infos!N:P,2,FALSE)</f>
        <v>STP8P259</v>
      </c>
      <c r="C201" s="2"/>
      <c r="D201" s="2" t="s">
        <v>1033</v>
      </c>
      <c r="E201" s="3" t="str">
        <f>+VLOOKUP(D201,[1]Infos!A:C,2,FALSE)</f>
        <v>P84 EUROPE</v>
      </c>
      <c r="F201" s="4">
        <f>VLOOKUP(D201,[1]Infos!K:L,2,FALSE)</f>
        <v>89</v>
      </c>
      <c r="G201" s="5" t="s">
        <v>191</v>
      </c>
      <c r="H201" s="3" t="s">
        <v>848</v>
      </c>
      <c r="I201" s="3" t="s">
        <v>120</v>
      </c>
      <c r="J201" s="3" t="s">
        <v>996</v>
      </c>
      <c r="K201" s="3" t="s">
        <v>997</v>
      </c>
      <c r="L201" s="13" t="s">
        <v>611</v>
      </c>
      <c r="M201" s="10" t="s">
        <v>62</v>
      </c>
      <c r="N201" s="10" t="s">
        <v>998</v>
      </c>
      <c r="O201" s="10"/>
      <c r="P201" s="10"/>
      <c r="Q201" s="10"/>
      <c r="R201" s="10"/>
      <c r="S201" s="10"/>
      <c r="T201" s="10"/>
      <c r="U201" s="12"/>
      <c r="V201" s="30"/>
      <c r="W201" s="33" t="s">
        <v>999</v>
      </c>
      <c r="Y201" s="39">
        <f>IFERROR(VLOOKUP(A201,[1]ImportBO!AO:AT,2,FALSE),0)</f>
        <v>514</v>
      </c>
      <c r="Z201" s="40">
        <f>IFERROR(VLOOKUP(A201,[1]ImportBO!AO:AT,3,FALSE),0)</f>
        <v>299</v>
      </c>
      <c r="AA201" s="40">
        <f>IFERROR(VLOOKUP(A201,[1]ImportBO!AO:AT,4,FALSE),0)</f>
        <v>727</v>
      </c>
      <c r="AB201" s="41">
        <f>IFERROR(VLOOKUP(A201,[1]ImportBO!AO:AT,5,FALSE),0)</f>
        <v>2831</v>
      </c>
      <c r="AC201" s="1" t="str">
        <f>IF(ISNUMBER(SEARCH(critere,M201:Y201)),ROW(A$1),"")</f>
        <v/>
      </c>
    </row>
    <row r="202" spans="1:29" x14ac:dyDescent="0.35">
      <c r="A202" s="37" t="s">
        <v>1034</v>
      </c>
      <c r="B202" s="32" t="str">
        <f>VLOOKUP(A202,[1]Infos!N:P,2,FALSE)</f>
        <v>STP8P261</v>
      </c>
      <c r="C202" s="2"/>
      <c r="D202" s="2" t="s">
        <v>1033</v>
      </c>
      <c r="E202" s="3" t="str">
        <f>+VLOOKUP(D202,[1]Infos!A:C,2,FALSE)</f>
        <v>P84 EUROPE</v>
      </c>
      <c r="F202" s="4">
        <f>VLOOKUP(D202,[1]Infos!K:L,2,FALSE)</f>
        <v>89</v>
      </c>
      <c r="G202" s="5" t="s">
        <v>191</v>
      </c>
      <c r="H202" s="3" t="s">
        <v>1001</v>
      </c>
      <c r="I202" s="3" t="s">
        <v>56</v>
      </c>
      <c r="J202" s="3" t="s">
        <v>1002</v>
      </c>
      <c r="K202" s="3" t="s">
        <v>1003</v>
      </c>
      <c r="L202" s="13" t="s">
        <v>1004</v>
      </c>
      <c r="M202" s="10" t="s">
        <v>95</v>
      </c>
      <c r="N202" s="10" t="s">
        <v>1005</v>
      </c>
      <c r="O202" s="10"/>
      <c r="P202" s="10" t="s">
        <v>87</v>
      </c>
      <c r="Q202" s="10" t="s">
        <v>71</v>
      </c>
      <c r="R202" s="10"/>
      <c r="S202" s="10"/>
      <c r="T202" s="10"/>
      <c r="U202" s="12"/>
      <c r="V202" s="30"/>
      <c r="W202" s="33" t="s">
        <v>1006</v>
      </c>
      <c r="Y202" s="39">
        <f>IFERROR(VLOOKUP(A202,[1]ImportBO!AO:AT,2,FALSE),0)</f>
        <v>2799</v>
      </c>
      <c r="Z202" s="40">
        <f>IFERROR(VLOOKUP(A202,[1]ImportBO!AO:AT,3,FALSE),0)</f>
        <v>2065</v>
      </c>
      <c r="AA202" s="40">
        <f>IFERROR(VLOOKUP(A202,[1]ImportBO!AO:AT,4,FALSE),0)</f>
        <v>2795</v>
      </c>
      <c r="AB202" s="41">
        <f>IFERROR(VLOOKUP(A202,[1]ImportBO!AO:AT,5,FALSE),0)</f>
        <v>2892</v>
      </c>
      <c r="AC202" s="1" t="str">
        <f>IF(ISNUMBER(SEARCH(critere,M202:Y202)),ROW(A$1),"")</f>
        <v/>
      </c>
    </row>
    <row r="203" spans="1:29" x14ac:dyDescent="0.35">
      <c r="A203" s="37" t="s">
        <v>1035</v>
      </c>
      <c r="B203" s="32" t="str">
        <f>VLOOKUP(A203,[1]Infos!N:P,2,FALSE)</f>
        <v>STP8P262</v>
      </c>
      <c r="C203" s="2"/>
      <c r="D203" s="2" t="s">
        <v>1033</v>
      </c>
      <c r="E203" s="3" t="str">
        <f>+VLOOKUP(D203,[1]Infos!A:C,2,FALSE)</f>
        <v>P84 EUROPE</v>
      </c>
      <c r="F203" s="4">
        <f>VLOOKUP(D203,[1]Infos!K:L,2,FALSE)</f>
        <v>89</v>
      </c>
      <c r="G203" s="5" t="s">
        <v>191</v>
      </c>
      <c r="H203" s="3" t="s">
        <v>1008</v>
      </c>
      <c r="I203" s="3" t="s">
        <v>120</v>
      </c>
      <c r="J203" s="3" t="s">
        <v>1009</v>
      </c>
      <c r="K203" s="3" t="s">
        <v>1010</v>
      </c>
      <c r="L203" s="13" t="s">
        <v>1011</v>
      </c>
      <c r="M203" s="10" t="s">
        <v>71</v>
      </c>
      <c r="N203" s="10" t="s">
        <v>1005</v>
      </c>
      <c r="O203" s="10"/>
      <c r="P203" s="10"/>
      <c r="Q203" s="10"/>
      <c r="R203" s="10"/>
      <c r="S203" s="10"/>
      <c r="T203" s="10"/>
      <c r="U203" s="12"/>
      <c r="V203" s="30"/>
      <c r="W203" s="33"/>
      <c r="Y203" s="39">
        <f>IFERROR(VLOOKUP(A203,[1]ImportBO!AO:AT,2,FALSE),0)</f>
        <v>2664</v>
      </c>
      <c r="Z203" s="40">
        <f>IFERROR(VLOOKUP(A203,[1]ImportBO!AO:AT,3,FALSE),0)</f>
        <v>2811</v>
      </c>
      <c r="AA203" s="40">
        <f>IFERROR(VLOOKUP(A203,[1]ImportBO!AO:AT,4,FALSE),0)</f>
        <v>4785</v>
      </c>
      <c r="AB203" s="41">
        <f>IFERROR(VLOOKUP(A203,[1]ImportBO!AO:AT,5,FALSE),0)</f>
        <v>5482</v>
      </c>
      <c r="AC203" s="1" t="str">
        <f>IF(ISNUMBER(SEARCH(critere,M203:Y203)),ROW(A$1),"")</f>
        <v/>
      </c>
    </row>
    <row r="204" spans="1:29" x14ac:dyDescent="0.35">
      <c r="A204" s="37" t="s">
        <v>1036</v>
      </c>
      <c r="B204" s="32" t="str">
        <f>VLOOKUP(A204,[1]Infos!N:P,2,FALSE)</f>
        <v>STP8P264</v>
      </c>
      <c r="C204" s="32"/>
      <c r="D204" s="2" t="s">
        <v>1033</v>
      </c>
      <c r="E204" s="3" t="str">
        <f>+VLOOKUP(D204,[1]Infos!A:C,2,FALSE)</f>
        <v>P84 EUROPE</v>
      </c>
      <c r="F204" s="4">
        <f>VLOOKUP(D204,[1]Infos!K:L,2,FALSE)</f>
        <v>89</v>
      </c>
      <c r="G204" s="5" t="s">
        <v>191</v>
      </c>
      <c r="H204" s="3" t="s">
        <v>1008</v>
      </c>
      <c r="I204" s="3" t="s">
        <v>51</v>
      </c>
      <c r="J204" s="3" t="s">
        <v>1013</v>
      </c>
      <c r="K204" s="3" t="s">
        <v>1014</v>
      </c>
      <c r="L204" s="13" t="s">
        <v>1015</v>
      </c>
      <c r="M204" s="10" t="s">
        <v>62</v>
      </c>
      <c r="N204" s="10" t="s">
        <v>1016</v>
      </c>
      <c r="O204" s="10" t="s">
        <v>62</v>
      </c>
      <c r="P204" s="10"/>
      <c r="Q204" s="10"/>
      <c r="R204" s="10"/>
      <c r="S204" s="10"/>
      <c r="T204" s="10"/>
      <c r="U204" s="12"/>
      <c r="V204" s="30"/>
      <c r="W204" s="33" t="s">
        <v>1017</v>
      </c>
      <c r="Y204" s="39">
        <f>IFERROR(VLOOKUP(A204,[1]ImportBO!AO:AT,2,FALSE),0)</f>
        <v>287</v>
      </c>
      <c r="Z204" s="40">
        <f>IFERROR(VLOOKUP(A204,[1]ImportBO!AO:AT,3,FALSE),0)</f>
        <v>317</v>
      </c>
      <c r="AA204" s="40">
        <f>IFERROR(VLOOKUP(A204,[1]ImportBO!AO:AT,4,FALSE),0)</f>
        <v>402</v>
      </c>
      <c r="AB204" s="41">
        <f>IFERROR(VLOOKUP(A204,[1]ImportBO!AO:AT,5,FALSE),0)</f>
        <v>819</v>
      </c>
      <c r="AC204" s="1" t="str">
        <f>IF(ISNUMBER(SEARCH(critere,M204:Y204)),ROW(A$1),"")</f>
        <v/>
      </c>
    </row>
    <row r="205" spans="1:29" x14ac:dyDescent="0.35">
      <c r="A205" s="37" t="s">
        <v>1037</v>
      </c>
      <c r="B205" s="32" t="str">
        <f>VLOOKUP(A205,[1]Infos!N:P,2,FALSE)</f>
        <v>STP8P265</v>
      </c>
      <c r="C205" s="32"/>
      <c r="D205" s="2" t="s">
        <v>1033</v>
      </c>
      <c r="E205" s="3" t="str">
        <f>+VLOOKUP(D205,[1]Infos!A:C,2,FALSE)</f>
        <v>P84 EUROPE</v>
      </c>
      <c r="F205" s="4">
        <f>VLOOKUP(D205,[1]Infos!K:L,2,FALSE)</f>
        <v>89</v>
      </c>
      <c r="G205" s="5" t="s">
        <v>191</v>
      </c>
      <c r="H205" s="3" t="s">
        <v>1008</v>
      </c>
      <c r="I205" s="3" t="s">
        <v>56</v>
      </c>
      <c r="J205" s="3" t="s">
        <v>1019</v>
      </c>
      <c r="K205" s="3" t="s">
        <v>1020</v>
      </c>
      <c r="L205" s="13" t="s">
        <v>1021</v>
      </c>
      <c r="M205" s="10" t="s">
        <v>71</v>
      </c>
      <c r="N205" s="10" t="s">
        <v>998</v>
      </c>
      <c r="O205" s="10"/>
      <c r="P205" s="10"/>
      <c r="Q205" s="10"/>
      <c r="R205" s="10"/>
      <c r="S205" s="10"/>
      <c r="T205" s="10"/>
      <c r="U205" s="12"/>
      <c r="V205" s="30"/>
      <c r="W205" s="33" t="s">
        <v>1022</v>
      </c>
      <c r="Y205" s="39">
        <f>IFERROR(VLOOKUP(A205,[1]ImportBO!AO:AT,2,FALSE),0)</f>
        <v>4699</v>
      </c>
      <c r="Z205" s="40">
        <f>IFERROR(VLOOKUP(A205,[1]ImportBO!AO:AT,3,FALSE),0)</f>
        <v>7446</v>
      </c>
      <c r="AA205" s="40">
        <f>IFERROR(VLOOKUP(A205,[1]ImportBO!AO:AT,4,FALSE),0)</f>
        <v>7363</v>
      </c>
      <c r="AB205" s="41">
        <f>IFERROR(VLOOKUP(A205,[1]ImportBO!AO:AT,5,FALSE),0)</f>
        <v>4603</v>
      </c>
      <c r="AC205" s="1" t="str">
        <f>IF(ISNUMBER(SEARCH(critere,M205:Y205)),ROW(A$1),"")</f>
        <v/>
      </c>
    </row>
    <row r="206" spans="1:29" x14ac:dyDescent="0.35">
      <c r="A206" s="37" t="s">
        <v>1038</v>
      </c>
      <c r="B206" s="32" t="str">
        <f>VLOOKUP(A206,[1]Infos!N:P,2,FALSE)</f>
        <v>STP8P266</v>
      </c>
      <c r="C206" s="32"/>
      <c r="D206" s="2" t="s">
        <v>1033</v>
      </c>
      <c r="E206" s="3" t="str">
        <f>+VLOOKUP(D206,[1]Infos!A:C,2,FALSE)</f>
        <v>P84 EUROPE</v>
      </c>
      <c r="F206" s="4">
        <f>VLOOKUP(D206,[1]Infos!K:L,2,FALSE)</f>
        <v>89</v>
      </c>
      <c r="G206" s="5" t="s">
        <v>191</v>
      </c>
      <c r="H206" s="3" t="s">
        <v>650</v>
      </c>
      <c r="I206" s="3" t="s">
        <v>120</v>
      </c>
      <c r="J206" s="3" t="s">
        <v>1024</v>
      </c>
      <c r="K206" s="3" t="s">
        <v>1025</v>
      </c>
      <c r="L206" s="13" t="s">
        <v>230</v>
      </c>
      <c r="M206" s="10" t="s">
        <v>1039</v>
      </c>
      <c r="N206" s="16" t="s">
        <v>1026</v>
      </c>
      <c r="O206" s="10" t="s">
        <v>1039</v>
      </c>
      <c r="P206" s="10"/>
      <c r="Q206" s="10"/>
      <c r="R206" s="10"/>
      <c r="S206" s="10"/>
      <c r="T206" s="10"/>
      <c r="U206" s="12"/>
      <c r="V206" s="30"/>
      <c r="W206" s="33" t="s">
        <v>1027</v>
      </c>
      <c r="Y206" s="39">
        <f>IFERROR(VLOOKUP(A206,[1]ImportBO!AO:AT,2,FALSE),0)</f>
        <v>727</v>
      </c>
      <c r="Z206" s="40">
        <f>IFERROR(VLOOKUP(A206,[1]ImportBO!AO:AT,3,FALSE),0)</f>
        <v>573</v>
      </c>
      <c r="AA206" s="40">
        <f>IFERROR(VLOOKUP(A206,[1]ImportBO!AO:AT,4,FALSE),0)</f>
        <v>1247</v>
      </c>
      <c r="AB206" s="41">
        <f>IFERROR(VLOOKUP(A206,[1]ImportBO!AO:AT,5,FALSE),0)</f>
        <v>2794</v>
      </c>
      <c r="AC206" s="1" t="str">
        <f>IF(ISNUMBER(SEARCH(critere,M206:Y206)),ROW(A$1),"")</f>
        <v/>
      </c>
    </row>
    <row r="207" spans="1:29" x14ac:dyDescent="0.35">
      <c r="A207" s="37" t="s">
        <v>1040</v>
      </c>
      <c r="B207" s="32" t="str">
        <f>VLOOKUP(A207,[1]Infos!N:P,2,FALSE)</f>
        <v>STP8P268</v>
      </c>
      <c r="C207" s="32"/>
      <c r="D207" s="2" t="s">
        <v>1033</v>
      </c>
      <c r="E207" s="3" t="str">
        <f>+VLOOKUP(D207,[1]Infos!A:C,2,FALSE)</f>
        <v>P84 EUROPE</v>
      </c>
      <c r="F207" s="4">
        <f>VLOOKUP(D207,[1]Infos!K:L,2,FALSE)</f>
        <v>89</v>
      </c>
      <c r="G207" s="5" t="s">
        <v>191</v>
      </c>
      <c r="H207" s="3" t="s">
        <v>541</v>
      </c>
      <c r="I207" s="3" t="s">
        <v>56</v>
      </c>
      <c r="J207" s="3" t="s">
        <v>542</v>
      </c>
      <c r="K207" s="3" t="s">
        <v>1029</v>
      </c>
      <c r="L207" s="13" t="s">
        <v>124</v>
      </c>
      <c r="M207" s="10" t="s">
        <v>1039</v>
      </c>
      <c r="N207" s="16" t="s">
        <v>59</v>
      </c>
      <c r="O207" s="10" t="s">
        <v>1039</v>
      </c>
      <c r="P207" s="10" t="s">
        <v>1030</v>
      </c>
      <c r="Q207" s="10"/>
      <c r="R207" s="10"/>
      <c r="S207" s="10"/>
      <c r="T207" s="10"/>
      <c r="U207" s="12"/>
      <c r="V207" s="30"/>
      <c r="W207" s="33" t="s">
        <v>1031</v>
      </c>
      <c r="Y207" s="39">
        <f>IFERROR(VLOOKUP(A207,[1]ImportBO!AO:AT,2,FALSE),0)</f>
        <v>580</v>
      </c>
      <c r="Z207" s="40">
        <f>IFERROR(VLOOKUP(A207,[1]ImportBO!AO:AT,3,FALSE),0)</f>
        <v>918</v>
      </c>
      <c r="AA207" s="40">
        <f>IFERROR(VLOOKUP(A207,[1]ImportBO!AO:AT,4,FALSE),0)</f>
        <v>858</v>
      </c>
      <c r="AB207" s="41">
        <f>IFERROR(VLOOKUP(A207,[1]ImportBO!AO:AT,5,FALSE),0)</f>
        <v>742</v>
      </c>
      <c r="AC207" s="1" t="str">
        <f>IF(ISNUMBER(SEARCH(critere,M207:Y207)),ROW(A$1),"")</f>
        <v/>
      </c>
    </row>
    <row r="208" spans="1:29" x14ac:dyDescent="0.35">
      <c r="A208" s="37" t="s">
        <v>1041</v>
      </c>
      <c r="B208" s="32" t="e">
        <f>VLOOKUP(A208,[1]Infos!N:P,2,FALSE)</f>
        <v>#N/A</v>
      </c>
      <c r="C208" s="32"/>
      <c r="D208" s="2" t="s">
        <v>1042</v>
      </c>
      <c r="E208" s="3" t="str">
        <f>+VLOOKUP(D208,[1]Infos!A:C,2,FALSE)</f>
        <v>R8 EUROPE</v>
      </c>
      <c r="F208" s="4">
        <f>VLOOKUP(D208,[1]Infos!K:L,2,FALSE)</f>
        <v>88</v>
      </c>
      <c r="G208" s="5" t="s">
        <v>102</v>
      </c>
      <c r="H208" s="3">
        <v>71</v>
      </c>
      <c r="I208" s="3" t="s">
        <v>56</v>
      </c>
      <c r="J208" s="3" t="s">
        <v>1043</v>
      </c>
      <c r="K208" s="3" t="s">
        <v>1044</v>
      </c>
      <c r="L208" s="9"/>
      <c r="M208" s="10"/>
      <c r="N208" s="11"/>
      <c r="O208" s="10"/>
      <c r="P208" s="11"/>
      <c r="Q208" s="10"/>
      <c r="R208" s="10"/>
      <c r="S208" s="10"/>
      <c r="T208" s="10"/>
      <c r="U208" s="12"/>
      <c r="W208" s="38"/>
      <c r="Y208" s="39">
        <f>IFERROR(VLOOKUP(A208,[1]ImportBO!AO:AT,2,FALSE),0)</f>
        <v>0</v>
      </c>
      <c r="Z208" s="40">
        <f>IFERROR(VLOOKUP(A208,[1]ImportBO!AO:AT,3,FALSE),0)</f>
        <v>0</v>
      </c>
      <c r="AA208" s="40">
        <f>IFERROR(VLOOKUP(A208,[1]ImportBO!AO:AT,4,FALSE),0)</f>
        <v>0</v>
      </c>
      <c r="AB208" s="41">
        <f>IFERROR(VLOOKUP(A208,[1]ImportBO!AO:AT,5,FALSE),0)</f>
        <v>0</v>
      </c>
      <c r="AC208" s="1" t="str">
        <f>IF(ISNUMBER(SEARCH(critere,M208:Y208)),ROW(A$1),"")</f>
        <v/>
      </c>
    </row>
    <row r="209" spans="1:29" x14ac:dyDescent="0.35">
      <c r="A209" s="37" t="s">
        <v>1045</v>
      </c>
      <c r="B209" s="32" t="e">
        <f>VLOOKUP(A209,[1]Infos!N:P,2,FALSE)</f>
        <v>#N/A</v>
      </c>
      <c r="C209" s="32"/>
      <c r="D209" s="2" t="s">
        <v>1042</v>
      </c>
      <c r="E209" s="3" t="str">
        <f>+VLOOKUP(D209,[1]Infos!A:C,2,FALSE)</f>
        <v>R8 EUROPE</v>
      </c>
      <c r="F209" s="4">
        <f>VLOOKUP(D209,[1]Infos!K:L,2,FALSE)</f>
        <v>88</v>
      </c>
      <c r="G209" s="5" t="s">
        <v>102</v>
      </c>
      <c r="H209" s="3">
        <v>72</v>
      </c>
      <c r="I209" s="3" t="s">
        <v>51</v>
      </c>
      <c r="J209" s="3" t="s">
        <v>1046</v>
      </c>
      <c r="K209" s="3" t="s">
        <v>1047</v>
      </c>
      <c r="L209" s="9"/>
      <c r="M209" s="10"/>
      <c r="N209" s="11"/>
      <c r="O209" s="10"/>
      <c r="P209" s="11"/>
      <c r="Q209" s="10"/>
      <c r="R209" s="10"/>
      <c r="S209" s="10"/>
      <c r="T209" s="10"/>
      <c r="U209" s="12"/>
      <c r="W209" s="38"/>
      <c r="Y209" s="39">
        <f>IFERROR(VLOOKUP(A209,[1]ImportBO!AO:AT,2,FALSE),0)</f>
        <v>0</v>
      </c>
      <c r="Z209" s="40">
        <f>IFERROR(VLOOKUP(A209,[1]ImportBO!AO:AT,3,FALSE),0)</f>
        <v>0</v>
      </c>
      <c r="AA209" s="40">
        <f>IFERROR(VLOOKUP(A209,[1]ImportBO!AO:AT,4,FALSE),0)</f>
        <v>0</v>
      </c>
      <c r="AB209" s="41">
        <f>IFERROR(VLOOKUP(A209,[1]ImportBO!AO:AT,5,FALSE),0)</f>
        <v>0</v>
      </c>
      <c r="AC209" s="1" t="str">
        <f>IF(ISNUMBER(SEARCH(critere,M209:Y209)),ROW(A$1),"")</f>
        <v/>
      </c>
    </row>
    <row r="210" spans="1:29" x14ac:dyDescent="0.35">
      <c r="A210" s="37" t="s">
        <v>1048</v>
      </c>
      <c r="B210" s="32" t="e">
        <f>VLOOKUP(A210,[1]Infos!N:P,2,FALSE)</f>
        <v>#N/A</v>
      </c>
      <c r="C210" s="32"/>
      <c r="D210" s="2" t="s">
        <v>1042</v>
      </c>
      <c r="E210" s="3" t="str">
        <f>+VLOOKUP(D210,[1]Infos!A:C,2,FALSE)</f>
        <v>R8 EUROPE</v>
      </c>
      <c r="F210" s="4">
        <f>VLOOKUP(D210,[1]Infos!K:L,2,FALSE)</f>
        <v>88</v>
      </c>
      <c r="G210" s="5" t="s">
        <v>102</v>
      </c>
      <c r="H210" s="3">
        <v>72</v>
      </c>
      <c r="I210" s="3" t="s">
        <v>56</v>
      </c>
      <c r="J210" s="3" t="s">
        <v>1049</v>
      </c>
      <c r="K210" s="3" t="s">
        <v>1050</v>
      </c>
      <c r="L210" s="9"/>
      <c r="M210" s="10"/>
      <c r="N210" s="11"/>
      <c r="O210" s="10"/>
      <c r="P210" s="11"/>
      <c r="Q210" s="10"/>
      <c r="R210" s="10"/>
      <c r="S210" s="10"/>
      <c r="T210" s="10"/>
      <c r="U210" s="12"/>
      <c r="W210" s="38"/>
      <c r="Y210" s="39">
        <f>IFERROR(VLOOKUP(A210,[1]ImportBO!AO:AT,2,FALSE),0)</f>
        <v>0</v>
      </c>
      <c r="Z210" s="40">
        <f>IFERROR(VLOOKUP(A210,[1]ImportBO!AO:AT,3,FALSE),0)</f>
        <v>0</v>
      </c>
      <c r="AA210" s="40">
        <f>IFERROR(VLOOKUP(A210,[1]ImportBO!AO:AT,4,FALSE),0)</f>
        <v>0</v>
      </c>
      <c r="AB210" s="41">
        <f>IFERROR(VLOOKUP(A210,[1]ImportBO!AO:AT,5,FALSE),0)</f>
        <v>0</v>
      </c>
      <c r="AC210" s="1" t="str">
        <f>IF(ISNUMBER(SEARCH(critere,M210:Y210)),ROW(A$1),"")</f>
        <v/>
      </c>
    </row>
    <row r="211" spans="1:29" x14ac:dyDescent="0.35">
      <c r="A211" s="37" t="s">
        <v>1051</v>
      </c>
      <c r="B211" s="32" t="e">
        <f>VLOOKUP(A211,[1]Infos!N:P,2,FALSE)</f>
        <v>#N/A</v>
      </c>
      <c r="C211" s="32"/>
      <c r="D211" s="2" t="s">
        <v>1042</v>
      </c>
      <c r="E211" s="3" t="str">
        <f>+VLOOKUP(D211,[1]Infos!A:C,2,FALSE)</f>
        <v>R8 EUROPE</v>
      </c>
      <c r="F211" s="4">
        <f>VLOOKUP(D211,[1]Infos!K:L,2,FALSE)</f>
        <v>88</v>
      </c>
      <c r="G211" s="5" t="s">
        <v>102</v>
      </c>
      <c r="H211" s="3">
        <v>73</v>
      </c>
      <c r="I211" s="3" t="s">
        <v>120</v>
      </c>
      <c r="J211" s="3" t="s">
        <v>1052</v>
      </c>
      <c r="K211" s="3" t="s">
        <v>1053</v>
      </c>
      <c r="L211" s="9"/>
      <c r="M211" s="10"/>
      <c r="N211" s="11"/>
      <c r="O211" s="10"/>
      <c r="P211" s="11"/>
      <c r="Q211" s="10"/>
      <c r="R211" s="10"/>
      <c r="S211" s="10"/>
      <c r="T211" s="10"/>
      <c r="U211" s="12"/>
      <c r="W211" s="38"/>
      <c r="Y211" s="39">
        <f>IFERROR(VLOOKUP(A211,[1]ImportBO!AO:AT,2,FALSE),0)</f>
        <v>0</v>
      </c>
      <c r="Z211" s="40">
        <f>IFERROR(VLOOKUP(A211,[1]ImportBO!AO:AT,3,FALSE),0)</f>
        <v>0</v>
      </c>
      <c r="AA211" s="40">
        <f>IFERROR(VLOOKUP(A211,[1]ImportBO!AO:AT,4,FALSE),0)</f>
        <v>0</v>
      </c>
      <c r="AB211" s="41">
        <f>IFERROR(VLOOKUP(A211,[1]ImportBO!AO:AT,5,FALSE),0)</f>
        <v>0</v>
      </c>
      <c r="AC211" s="1" t="str">
        <f>IF(ISNUMBER(SEARCH(critere,M211:Y211)),ROW(A$1),"")</f>
        <v/>
      </c>
    </row>
    <row r="212" spans="1:29" x14ac:dyDescent="0.35">
      <c r="A212" s="37" t="s">
        <v>1054</v>
      </c>
      <c r="B212" s="32" t="e">
        <f>VLOOKUP(A212,[1]Infos!N:P,2,FALSE)</f>
        <v>#N/A</v>
      </c>
      <c r="C212" s="32"/>
      <c r="D212" s="2" t="s">
        <v>1042</v>
      </c>
      <c r="E212" s="3" t="str">
        <f>+VLOOKUP(D212,[1]Infos!A:C,2,FALSE)</f>
        <v>R8 EUROPE</v>
      </c>
      <c r="F212" s="4">
        <f>VLOOKUP(D212,[1]Infos!K:L,2,FALSE)</f>
        <v>88</v>
      </c>
      <c r="G212" s="5" t="s">
        <v>102</v>
      </c>
      <c r="H212" s="3">
        <v>74</v>
      </c>
      <c r="I212" s="3" t="s">
        <v>51</v>
      </c>
      <c r="J212" s="3" t="s">
        <v>1055</v>
      </c>
      <c r="K212" s="3" t="s">
        <v>1056</v>
      </c>
      <c r="L212" s="9"/>
      <c r="M212" s="10"/>
      <c r="N212" s="11"/>
      <c r="O212" s="10"/>
      <c r="P212" s="11"/>
      <c r="Q212" s="10"/>
      <c r="R212" s="10"/>
      <c r="S212" s="10"/>
      <c r="T212" s="10"/>
      <c r="U212" s="12"/>
      <c r="W212" s="38"/>
      <c r="Y212" s="39">
        <f>IFERROR(VLOOKUP(A212,[1]ImportBO!AO:AT,2,FALSE),0)</f>
        <v>0</v>
      </c>
      <c r="Z212" s="40">
        <f>IFERROR(VLOOKUP(A212,[1]ImportBO!AO:AT,3,FALSE),0)</f>
        <v>0</v>
      </c>
      <c r="AA212" s="40">
        <f>IFERROR(VLOOKUP(A212,[1]ImportBO!AO:AT,4,FALSE),0)</f>
        <v>0</v>
      </c>
      <c r="AB212" s="41">
        <f>IFERROR(VLOOKUP(A212,[1]ImportBO!AO:AT,5,FALSE),0)</f>
        <v>0</v>
      </c>
      <c r="AC212" s="1" t="str">
        <f>IF(ISNUMBER(SEARCH(critere,M212:Y212)),ROW(A$1),"")</f>
        <v/>
      </c>
    </row>
    <row r="213" spans="1:29" x14ac:dyDescent="0.35">
      <c r="A213" s="37" t="s">
        <v>1057</v>
      </c>
      <c r="B213" s="32" t="e">
        <f>VLOOKUP(A213,[1]Infos!N:P,2,FALSE)</f>
        <v>#N/A</v>
      </c>
      <c r="C213" s="32"/>
      <c r="D213" s="2" t="s">
        <v>1042</v>
      </c>
      <c r="E213" s="3" t="str">
        <f>+VLOOKUP(D213,[1]Infos!A:C,2,FALSE)</f>
        <v>R8 EUROPE</v>
      </c>
      <c r="F213" s="4">
        <f>VLOOKUP(D213,[1]Infos!K:L,2,FALSE)</f>
        <v>88</v>
      </c>
      <c r="G213" s="5" t="s">
        <v>102</v>
      </c>
      <c r="H213" s="3">
        <v>74</v>
      </c>
      <c r="I213" s="3" t="s">
        <v>56</v>
      </c>
      <c r="J213" s="3" t="s">
        <v>1058</v>
      </c>
      <c r="K213" s="3" t="s">
        <v>1059</v>
      </c>
      <c r="L213" s="9"/>
      <c r="M213" s="10"/>
      <c r="N213" s="11"/>
      <c r="O213" s="10"/>
      <c r="P213" s="11"/>
      <c r="Q213" s="10"/>
      <c r="R213" s="10"/>
      <c r="S213" s="10"/>
      <c r="T213" s="10"/>
      <c r="U213" s="12"/>
      <c r="W213" s="38"/>
      <c r="Y213" s="39">
        <f>IFERROR(VLOOKUP(A213,[1]ImportBO!AO:AT,2,FALSE),0)</f>
        <v>0</v>
      </c>
      <c r="Z213" s="40">
        <f>IFERROR(VLOOKUP(A213,[1]ImportBO!AO:AT,3,FALSE),0)</f>
        <v>0</v>
      </c>
      <c r="AA213" s="40">
        <f>IFERROR(VLOOKUP(A213,[1]ImportBO!AO:AT,4,FALSE),0)</f>
        <v>0</v>
      </c>
      <c r="AB213" s="41">
        <f>IFERROR(VLOOKUP(A213,[1]ImportBO!AO:AT,5,FALSE),0)</f>
        <v>0</v>
      </c>
      <c r="AC213" s="1" t="str">
        <f>IF(ISNUMBER(SEARCH(critere,M213:Y213)),ROW(A$1),"")</f>
        <v/>
      </c>
    </row>
    <row r="214" spans="1:29" x14ac:dyDescent="0.35">
      <c r="A214" s="37" t="s">
        <v>1060</v>
      </c>
      <c r="B214" s="32" t="e">
        <f>VLOOKUP(A214,[1]Infos!N:P,2,FALSE)</f>
        <v>#N/A</v>
      </c>
      <c r="C214" s="32"/>
      <c r="D214" s="2" t="s">
        <v>1042</v>
      </c>
      <c r="E214" s="3" t="str">
        <f>+VLOOKUP(D214,[1]Infos!A:C,2,FALSE)</f>
        <v>R8 EUROPE</v>
      </c>
      <c r="F214" s="4">
        <f>VLOOKUP(D214,[1]Infos!K:L,2,FALSE)</f>
        <v>88</v>
      </c>
      <c r="G214" s="5" t="s">
        <v>102</v>
      </c>
      <c r="H214" s="3">
        <v>75</v>
      </c>
      <c r="I214" s="3" t="s">
        <v>120</v>
      </c>
      <c r="J214" s="3" t="s">
        <v>1061</v>
      </c>
      <c r="K214" s="3" t="s">
        <v>1062</v>
      </c>
      <c r="L214" s="9"/>
      <c r="M214" s="10"/>
      <c r="N214" s="11"/>
      <c r="O214" s="10"/>
      <c r="P214" s="11"/>
      <c r="Q214" s="10"/>
      <c r="R214" s="10"/>
      <c r="S214" s="10"/>
      <c r="T214" s="10"/>
      <c r="U214" s="12"/>
      <c r="W214" s="38"/>
      <c r="Y214" s="39">
        <f>IFERROR(VLOOKUP(A214,[1]ImportBO!AO:AT,2,FALSE),0)</f>
        <v>0</v>
      </c>
      <c r="Z214" s="40">
        <f>IFERROR(VLOOKUP(A214,[1]ImportBO!AO:AT,3,FALSE),0)</f>
        <v>0</v>
      </c>
      <c r="AA214" s="40">
        <f>IFERROR(VLOOKUP(A214,[1]ImportBO!AO:AT,4,FALSE),0)</f>
        <v>0</v>
      </c>
      <c r="AB214" s="41">
        <f>IFERROR(VLOOKUP(A214,[1]ImportBO!AO:AT,5,FALSE),0)</f>
        <v>0</v>
      </c>
      <c r="AC214" s="1" t="str">
        <f>IF(ISNUMBER(SEARCH(critere,M214:Y214)),ROW(A$1),"")</f>
        <v/>
      </c>
    </row>
    <row r="215" spans="1:29" x14ac:dyDescent="0.35">
      <c r="A215" s="37" t="s">
        <v>1063</v>
      </c>
      <c r="B215" s="32" t="e">
        <f>VLOOKUP(A215,[1]Infos!N:P,2,FALSE)</f>
        <v>#N/A</v>
      </c>
      <c r="C215" s="32"/>
      <c r="D215" s="2" t="s">
        <v>1042</v>
      </c>
      <c r="E215" s="3" t="str">
        <f>+VLOOKUP(D215,[1]Infos!A:C,2,FALSE)</f>
        <v>R8 EUROPE</v>
      </c>
      <c r="F215" s="4">
        <f>VLOOKUP(D215,[1]Infos!K:L,2,FALSE)</f>
        <v>88</v>
      </c>
      <c r="G215" s="5" t="s">
        <v>102</v>
      </c>
      <c r="H215" s="3">
        <v>76</v>
      </c>
      <c r="I215" s="3" t="s">
        <v>120</v>
      </c>
      <c r="J215" s="3" t="s">
        <v>1064</v>
      </c>
      <c r="K215" s="3" t="s">
        <v>1065</v>
      </c>
      <c r="L215" s="9"/>
      <c r="M215" s="10"/>
      <c r="N215" s="11"/>
      <c r="O215" s="10"/>
      <c r="P215" s="11"/>
      <c r="Q215" s="10"/>
      <c r="R215" s="10"/>
      <c r="S215" s="10"/>
      <c r="T215" s="10"/>
      <c r="U215" s="12"/>
      <c r="W215" s="38"/>
      <c r="Y215" s="39">
        <f>IFERROR(VLOOKUP(A215,[1]ImportBO!AO:AT,2,FALSE),0)</f>
        <v>0</v>
      </c>
      <c r="Z215" s="40">
        <f>IFERROR(VLOOKUP(A215,[1]ImportBO!AO:AT,3,FALSE),0)</f>
        <v>0</v>
      </c>
      <c r="AA215" s="40">
        <f>IFERROR(VLOOKUP(A215,[1]ImportBO!AO:AT,4,FALSE),0)</f>
        <v>0</v>
      </c>
      <c r="AB215" s="41">
        <f>IFERROR(VLOOKUP(A215,[1]ImportBO!AO:AT,5,FALSE),0)</f>
        <v>0</v>
      </c>
      <c r="AC215" s="1" t="str">
        <f>IF(ISNUMBER(SEARCH(critere,M215:Y215)),ROW(A$1),"")</f>
        <v/>
      </c>
    </row>
    <row r="216" spans="1:29" x14ac:dyDescent="0.35">
      <c r="A216" s="37" t="s">
        <v>1066</v>
      </c>
      <c r="B216" s="32" t="e">
        <f>VLOOKUP(A216,[1]Infos!N:P,2,FALSE)</f>
        <v>#N/A</v>
      </c>
      <c r="C216" s="32"/>
      <c r="D216" s="2" t="s">
        <v>1042</v>
      </c>
      <c r="E216" s="3" t="str">
        <f>+VLOOKUP(D216,[1]Infos!A:C,2,FALSE)</f>
        <v>R8 EUROPE</v>
      </c>
      <c r="F216" s="4">
        <f>VLOOKUP(D216,[1]Infos!K:L,2,FALSE)</f>
        <v>88</v>
      </c>
      <c r="G216" s="5" t="s">
        <v>102</v>
      </c>
      <c r="H216" s="3">
        <v>76</v>
      </c>
      <c r="I216" s="3" t="s">
        <v>36</v>
      </c>
      <c r="J216" s="3" t="s">
        <v>1067</v>
      </c>
      <c r="K216" s="3" t="s">
        <v>1068</v>
      </c>
      <c r="L216" s="9"/>
      <c r="M216" s="10"/>
      <c r="N216" s="11"/>
      <c r="O216" s="10"/>
      <c r="P216" s="11"/>
      <c r="Q216" s="10"/>
      <c r="R216" s="10"/>
      <c r="S216" s="10"/>
      <c r="T216" s="10"/>
      <c r="U216" s="12"/>
      <c r="W216" s="38"/>
      <c r="Y216" s="39">
        <f>IFERROR(VLOOKUP(A216,[1]ImportBO!AO:AT,2,FALSE),0)</f>
        <v>0</v>
      </c>
      <c r="Z216" s="40">
        <f>IFERROR(VLOOKUP(A216,[1]ImportBO!AO:AT,3,FALSE),0)</f>
        <v>0</v>
      </c>
      <c r="AA216" s="40">
        <f>IFERROR(VLOOKUP(A216,[1]ImportBO!AO:AT,4,FALSE),0)</f>
        <v>0</v>
      </c>
      <c r="AB216" s="41">
        <f>IFERROR(VLOOKUP(A216,[1]ImportBO!AO:AT,5,FALSE),0)</f>
        <v>0</v>
      </c>
      <c r="AC216" s="1" t="str">
        <f>IF(ISNUMBER(SEARCH(critere,M216:Y216)),ROW(A$1),"")</f>
        <v/>
      </c>
    </row>
    <row r="217" spans="1:29" x14ac:dyDescent="0.35">
      <c r="A217" s="37" t="s">
        <v>1069</v>
      </c>
      <c r="B217" s="32" t="s">
        <v>1070</v>
      </c>
      <c r="C217" s="32"/>
      <c r="D217" s="2" t="s">
        <v>1071</v>
      </c>
      <c r="E217" s="3" t="str">
        <f>+VLOOKUP(D217,[1]Infos!A:C,2,FALSE)</f>
        <v>T9 EUROPE  NOUVELLE 308</v>
      </c>
      <c r="F217" s="4">
        <f>VLOOKUP(D217,[1]Infos!K:L,2,FALSE)</f>
        <v>89</v>
      </c>
      <c r="G217" s="5" t="s">
        <v>191</v>
      </c>
      <c r="H217" s="3" t="s">
        <v>1072</v>
      </c>
      <c r="I217" s="3" t="s">
        <v>56</v>
      </c>
      <c r="J217" s="3" t="s">
        <v>1073</v>
      </c>
      <c r="K217" s="3" t="s">
        <v>1074</v>
      </c>
      <c r="L217" s="13" t="s">
        <v>1075</v>
      </c>
      <c r="M217" s="10" t="s">
        <v>95</v>
      </c>
      <c r="N217" s="10" t="s">
        <v>70</v>
      </c>
      <c r="O217" s="14" t="s">
        <v>71</v>
      </c>
      <c r="P217" s="10"/>
      <c r="Q217" s="10"/>
      <c r="R217" s="10"/>
      <c r="S217" s="10"/>
      <c r="T217" s="10"/>
      <c r="U217" s="12"/>
      <c r="V217" s="30"/>
      <c r="W217" s="33" t="s">
        <v>1076</v>
      </c>
      <c r="Y217" s="39">
        <f>IFERROR(VLOOKUP(A217,[1]ImportBO!AO:AT,2,FALSE),0)</f>
        <v>0</v>
      </c>
      <c r="Z217" s="40">
        <f>IFERROR(VLOOKUP(A217,[1]ImportBO!AO:AT,3,FALSE),0)</f>
        <v>0</v>
      </c>
      <c r="AA217" s="40">
        <f>IFERROR(VLOOKUP(A217,[1]ImportBO!AO:AT,4,FALSE),0)</f>
        <v>0</v>
      </c>
      <c r="AB217" s="41">
        <f>IFERROR(VLOOKUP(A217,[1]ImportBO!AO:AT,5,FALSE),0)</f>
        <v>0</v>
      </c>
      <c r="AC217" s="1" t="str">
        <f>IF(ISNUMBER(SEARCH(critere,M217:Y217)),ROW(A$1),"")</f>
        <v/>
      </c>
    </row>
    <row r="218" spans="1:29" x14ac:dyDescent="0.35">
      <c r="A218" s="37" t="s">
        <v>1077</v>
      </c>
      <c r="B218" s="32" t="s">
        <v>1078</v>
      </c>
      <c r="C218" s="32"/>
      <c r="D218" s="2" t="s">
        <v>1071</v>
      </c>
      <c r="E218" s="3" t="str">
        <f>+VLOOKUP(D218,[1]Infos!A:C,2,FALSE)</f>
        <v>T9 EUROPE  NOUVELLE 308</v>
      </c>
      <c r="F218" s="4">
        <f>VLOOKUP(D218,[1]Infos!K:L,2,FALSE)</f>
        <v>89</v>
      </c>
      <c r="G218" s="5" t="s">
        <v>191</v>
      </c>
      <c r="H218" s="3" t="s">
        <v>956</v>
      </c>
      <c r="I218" s="3" t="s">
        <v>56</v>
      </c>
      <c r="J218" s="3" t="s">
        <v>1079</v>
      </c>
      <c r="K218" s="3" t="s">
        <v>1080</v>
      </c>
      <c r="L218" s="20" t="s">
        <v>1081</v>
      </c>
      <c r="M218" s="10" t="s">
        <v>95</v>
      </c>
      <c r="N218" s="10" t="s">
        <v>70</v>
      </c>
      <c r="O218" s="14" t="s">
        <v>71</v>
      </c>
      <c r="P218" s="10" t="s">
        <v>1082</v>
      </c>
      <c r="Q218" s="10" t="s">
        <v>62</v>
      </c>
      <c r="R218" s="10"/>
      <c r="S218" s="10"/>
      <c r="T218" s="10"/>
      <c r="U218" s="12"/>
      <c r="V218" s="30"/>
      <c r="W218" s="33" t="s">
        <v>1083</v>
      </c>
      <c r="Y218" s="39">
        <f>IFERROR(VLOOKUP(A218,[1]ImportBO!AO:AT,2,FALSE),0)</f>
        <v>0</v>
      </c>
      <c r="Z218" s="40">
        <f>IFERROR(VLOOKUP(A218,[1]ImportBO!AO:AT,3,FALSE),0)</f>
        <v>0</v>
      </c>
      <c r="AA218" s="40">
        <f>IFERROR(VLOOKUP(A218,[1]ImportBO!AO:AT,4,FALSE),0)</f>
        <v>0</v>
      </c>
      <c r="AB218" s="41">
        <f>IFERROR(VLOOKUP(A218,[1]ImportBO!AO:AT,5,FALSE),0)</f>
        <v>0</v>
      </c>
      <c r="AC218" s="1" t="str">
        <f>IF(ISNUMBER(SEARCH(critere,M218:Y218)),ROW(A$1),"")</f>
        <v/>
      </c>
    </row>
    <row r="219" spans="1:29" x14ac:dyDescent="0.35">
      <c r="A219" s="37" t="s">
        <v>1084</v>
      </c>
      <c r="B219" s="32" t="s">
        <v>1085</v>
      </c>
      <c r="C219" s="32"/>
      <c r="D219" s="2" t="s">
        <v>1071</v>
      </c>
      <c r="E219" s="3" t="str">
        <f>+VLOOKUP(D219,[1]Infos!A:C,2,FALSE)</f>
        <v>T9 EUROPE  NOUVELLE 308</v>
      </c>
      <c r="F219" s="4">
        <f>VLOOKUP(D219,[1]Infos!K:L,2,FALSE)</f>
        <v>89</v>
      </c>
      <c r="G219" s="5" t="s">
        <v>191</v>
      </c>
      <c r="H219" s="3" t="s">
        <v>1086</v>
      </c>
      <c r="I219" s="3" t="s">
        <v>56</v>
      </c>
      <c r="J219" s="3" t="s">
        <v>1087</v>
      </c>
      <c r="K219" s="3" t="s">
        <v>1088</v>
      </c>
      <c r="L219" s="13" t="s">
        <v>869</v>
      </c>
      <c r="M219" s="10" t="s">
        <v>95</v>
      </c>
      <c r="N219" s="10" t="s">
        <v>1089</v>
      </c>
      <c r="O219" s="10" t="s">
        <v>340</v>
      </c>
      <c r="P219" s="10"/>
      <c r="Q219" s="10"/>
      <c r="R219" s="10"/>
      <c r="S219" s="10"/>
      <c r="T219" s="10"/>
      <c r="U219" s="12"/>
      <c r="V219" s="30"/>
      <c r="W219" s="33"/>
      <c r="Y219" s="39">
        <f>IFERROR(VLOOKUP(A219,[1]ImportBO!AO:AT,2,FALSE),0)</f>
        <v>3722</v>
      </c>
      <c r="Z219" s="40">
        <f>IFERROR(VLOOKUP(A219,[1]ImportBO!AO:AT,3,FALSE),0)</f>
        <v>4374</v>
      </c>
      <c r="AA219" s="40">
        <f>IFERROR(VLOOKUP(A219,[1]ImportBO!AO:AT,4,FALSE),0)</f>
        <v>6008</v>
      </c>
      <c r="AB219" s="41">
        <f>IFERROR(VLOOKUP(A219,[1]ImportBO!AO:AT,5,FALSE),0)</f>
        <v>4496</v>
      </c>
      <c r="AC219" s="1" t="str">
        <f>IF(ISNUMBER(SEARCH(critere,M219:Y219)),ROW(A$1),"")</f>
        <v/>
      </c>
    </row>
    <row r="220" spans="1:29" x14ac:dyDescent="0.35">
      <c r="A220" s="37" t="s">
        <v>1090</v>
      </c>
      <c r="B220" s="32" t="s">
        <v>1091</v>
      </c>
      <c r="C220" s="2"/>
      <c r="D220" s="2" t="s">
        <v>1071</v>
      </c>
      <c r="E220" s="3" t="str">
        <f>+VLOOKUP(D220,[1]Infos!A:C,2,FALSE)</f>
        <v>T9 EUROPE  NOUVELLE 308</v>
      </c>
      <c r="F220" s="4">
        <f>VLOOKUP(D220,[1]Infos!K:L,2,FALSE)</f>
        <v>89</v>
      </c>
      <c r="G220" s="5" t="s">
        <v>191</v>
      </c>
      <c r="H220" s="3" t="s">
        <v>848</v>
      </c>
      <c r="I220" s="3" t="s">
        <v>36</v>
      </c>
      <c r="J220" s="3" t="s">
        <v>1092</v>
      </c>
      <c r="K220" s="3" t="s">
        <v>997</v>
      </c>
      <c r="L220" s="20" t="s">
        <v>1093</v>
      </c>
      <c r="M220" s="10" t="s">
        <v>62</v>
      </c>
      <c r="N220" s="10" t="s">
        <v>1089</v>
      </c>
      <c r="O220" s="10" t="s">
        <v>340</v>
      </c>
      <c r="P220" s="10" t="s">
        <v>117</v>
      </c>
      <c r="Q220" s="10" t="s">
        <v>62</v>
      </c>
      <c r="R220" s="10"/>
      <c r="S220" s="10"/>
      <c r="T220" s="10"/>
      <c r="U220" s="12"/>
      <c r="V220" s="30"/>
      <c r="W220" s="33" t="s">
        <v>1094</v>
      </c>
      <c r="Y220" s="39">
        <f>IFERROR(VLOOKUP(A220,[1]ImportBO!AO:AT,2,FALSE),0)</f>
        <v>257</v>
      </c>
      <c r="Z220" s="40">
        <f>IFERROR(VLOOKUP(A220,[1]ImportBO!AO:AT,3,FALSE),0)</f>
        <v>299</v>
      </c>
      <c r="AA220" s="40">
        <f>IFERROR(VLOOKUP(A220,[1]ImportBO!AO:AT,4,FALSE),0)</f>
        <v>420</v>
      </c>
      <c r="AB220" s="41">
        <f>IFERROR(VLOOKUP(A220,[1]ImportBO!AO:AT,5,FALSE),0)</f>
        <v>245</v>
      </c>
      <c r="AC220" s="1" t="str">
        <f>IF(ISNUMBER(SEARCH(critere,M220:Y220)),ROW(A$1),"")</f>
        <v/>
      </c>
    </row>
    <row r="221" spans="1:29" x14ac:dyDescent="0.35">
      <c r="A221" s="37" t="s">
        <v>1095</v>
      </c>
      <c r="B221" s="32" t="s">
        <v>1096</v>
      </c>
      <c r="C221" s="2"/>
      <c r="D221" s="2" t="s">
        <v>1071</v>
      </c>
      <c r="E221" s="3" t="str">
        <f>+VLOOKUP(D221,[1]Infos!A:C,2,FALSE)</f>
        <v>T9 EUROPE  NOUVELLE 308</v>
      </c>
      <c r="F221" s="4">
        <f>VLOOKUP(D221,[1]Infos!K:L,2,FALSE)</f>
        <v>89</v>
      </c>
      <c r="G221" s="5" t="s">
        <v>191</v>
      </c>
      <c r="H221" s="3" t="s">
        <v>786</v>
      </c>
      <c r="I221" s="3" t="s">
        <v>36</v>
      </c>
      <c r="J221" s="3" t="s">
        <v>1097</v>
      </c>
      <c r="K221" s="3" t="s">
        <v>1098</v>
      </c>
      <c r="L221" s="20" t="s">
        <v>1099</v>
      </c>
      <c r="M221" s="10" t="s">
        <v>95</v>
      </c>
      <c r="N221" s="10" t="s">
        <v>70</v>
      </c>
      <c r="O221" s="14" t="s">
        <v>71</v>
      </c>
      <c r="P221" s="10" t="s">
        <v>1030</v>
      </c>
      <c r="Q221" s="10" t="s">
        <v>340</v>
      </c>
      <c r="R221" s="10"/>
      <c r="S221" s="10"/>
      <c r="T221" s="10"/>
      <c r="U221" s="12"/>
      <c r="V221" s="30"/>
      <c r="W221" s="33" t="s">
        <v>870</v>
      </c>
      <c r="Y221" s="39">
        <f>IFERROR(VLOOKUP(A221,[1]ImportBO!AO:AT,2,FALSE),0)</f>
        <v>1267</v>
      </c>
      <c r="Z221" s="40">
        <f>IFERROR(VLOOKUP(A221,[1]ImportBO!AO:AT,3,FALSE),0)</f>
        <v>1795</v>
      </c>
      <c r="AA221" s="40">
        <f>IFERROR(VLOOKUP(A221,[1]ImportBO!AO:AT,4,FALSE),0)</f>
        <v>2405</v>
      </c>
      <c r="AB221" s="41">
        <f>IFERROR(VLOOKUP(A221,[1]ImportBO!AO:AT,5,FALSE),0)</f>
        <v>1766</v>
      </c>
      <c r="AC221" s="1" t="str">
        <f>IF(ISNUMBER(SEARCH(critere,M221:Y221)),ROW(A$1),"")</f>
        <v/>
      </c>
    </row>
    <row r="222" spans="1:29" x14ac:dyDescent="0.35">
      <c r="A222" s="37" t="s">
        <v>1100</v>
      </c>
      <c r="B222" s="32" t="s">
        <v>1101</v>
      </c>
      <c r="C222" s="2"/>
      <c r="D222" s="2" t="s">
        <v>1071</v>
      </c>
      <c r="E222" s="3" t="str">
        <f>+VLOOKUP(D222,[1]Infos!A:C,2,FALSE)</f>
        <v>T9 EUROPE  NOUVELLE 308</v>
      </c>
      <c r="F222" s="4">
        <f>VLOOKUP(D222,[1]Infos!K:L,2,FALSE)</f>
        <v>89</v>
      </c>
      <c r="G222" s="5" t="s">
        <v>191</v>
      </c>
      <c r="H222" s="3" t="s">
        <v>1102</v>
      </c>
      <c r="I222" s="3" t="s">
        <v>56</v>
      </c>
      <c r="J222" s="3" t="s">
        <v>1103</v>
      </c>
      <c r="K222" s="3" t="s">
        <v>1104</v>
      </c>
      <c r="L222" s="13" t="s">
        <v>1105</v>
      </c>
      <c r="M222" s="10" t="s">
        <v>247</v>
      </c>
      <c r="N222" s="10" t="s">
        <v>70</v>
      </c>
      <c r="O222" s="14" t="s">
        <v>71</v>
      </c>
      <c r="P222" s="10"/>
      <c r="Q222" s="10"/>
      <c r="R222" s="10"/>
      <c r="S222" s="10"/>
      <c r="T222" s="10"/>
      <c r="U222" s="12"/>
      <c r="V222" s="30"/>
      <c r="W222" s="33" t="s">
        <v>1106</v>
      </c>
      <c r="Y222" s="39">
        <f>IFERROR(VLOOKUP(A222,[1]ImportBO!AO:AT,2,FALSE),0)</f>
        <v>340</v>
      </c>
      <c r="Z222" s="40">
        <f>IFERROR(VLOOKUP(A222,[1]ImportBO!AO:AT,3,FALSE),0)</f>
        <v>393</v>
      </c>
      <c r="AA222" s="40">
        <f>IFERROR(VLOOKUP(A222,[1]ImportBO!AO:AT,4,FALSE),0)</f>
        <v>527</v>
      </c>
      <c r="AB222" s="41">
        <f>IFERROR(VLOOKUP(A222,[1]ImportBO!AO:AT,5,FALSE),0)</f>
        <v>502</v>
      </c>
      <c r="AC222" s="1" t="str">
        <f>IF(ISNUMBER(SEARCH(critere,M222:Y222)),ROW(A$1),"")</f>
        <v/>
      </c>
    </row>
    <row r="223" spans="1:29" x14ac:dyDescent="0.35">
      <c r="A223" s="37" t="s">
        <v>1107</v>
      </c>
      <c r="B223" s="32" t="s">
        <v>1108</v>
      </c>
      <c r="C223" s="2"/>
      <c r="D223" s="2" t="s">
        <v>1071</v>
      </c>
      <c r="E223" s="3" t="str">
        <f>+VLOOKUP(D223,[1]Infos!A:C,2,FALSE)</f>
        <v>T9 EUROPE  NOUVELLE 308</v>
      </c>
      <c r="F223" s="4">
        <f>VLOOKUP(D223,[1]Infos!K:L,2,FALSE)</f>
        <v>89</v>
      </c>
      <c r="G223" s="5" t="s">
        <v>191</v>
      </c>
      <c r="H223" s="3" t="s">
        <v>1109</v>
      </c>
      <c r="I223" s="3" t="s">
        <v>56</v>
      </c>
      <c r="J223" s="3" t="s">
        <v>1110</v>
      </c>
      <c r="K223" s="3" t="s">
        <v>1104</v>
      </c>
      <c r="L223" s="13" t="s">
        <v>1105</v>
      </c>
      <c r="M223" s="10" t="s">
        <v>247</v>
      </c>
      <c r="N223" s="10" t="s">
        <v>70</v>
      </c>
      <c r="O223" s="14" t="s">
        <v>71</v>
      </c>
      <c r="P223" s="10"/>
      <c r="Q223" s="10"/>
      <c r="R223" s="10"/>
      <c r="S223" s="10"/>
      <c r="T223" s="10"/>
      <c r="U223" s="12"/>
      <c r="V223" s="30"/>
      <c r="W223" s="33" t="s">
        <v>1111</v>
      </c>
      <c r="Y223" s="39">
        <f>IFERROR(VLOOKUP(A223,[1]ImportBO!AO:AT,2,FALSE),0)</f>
        <v>4650</v>
      </c>
      <c r="Z223" s="40">
        <f>IFERROR(VLOOKUP(A223,[1]ImportBO!AO:AT,3,FALSE),0)</f>
        <v>6522</v>
      </c>
      <c r="AA223" s="40">
        <f>IFERROR(VLOOKUP(A223,[1]ImportBO!AO:AT,4,FALSE),0)</f>
        <v>7642</v>
      </c>
      <c r="AB223" s="41">
        <f>IFERROR(VLOOKUP(A223,[1]ImportBO!AO:AT,5,FALSE),0)</f>
        <v>5993</v>
      </c>
      <c r="AC223" s="1" t="str">
        <f>IF(ISNUMBER(SEARCH(critere,M223:Y223)),ROW(A$1),"")</f>
        <v/>
      </c>
    </row>
    <row r="224" spans="1:29" x14ac:dyDescent="0.35">
      <c r="A224" s="37" t="s">
        <v>1112</v>
      </c>
      <c r="B224" s="32" t="s">
        <v>1113</v>
      </c>
      <c r="C224" s="2"/>
      <c r="D224" s="2" t="s">
        <v>1071</v>
      </c>
      <c r="E224" s="3" t="str">
        <f>+VLOOKUP(D224,[1]Infos!A:C,2,FALSE)</f>
        <v>T9 EUROPE  NOUVELLE 308</v>
      </c>
      <c r="F224" s="4">
        <f>VLOOKUP(D224,[1]Infos!K:L,2,FALSE)</f>
        <v>89</v>
      </c>
      <c r="G224" s="5" t="s">
        <v>191</v>
      </c>
      <c r="H224" s="3" t="s">
        <v>1114</v>
      </c>
      <c r="I224" s="3" t="s">
        <v>51</v>
      </c>
      <c r="J224" s="3" t="s">
        <v>1115</v>
      </c>
      <c r="K224" s="3" t="s">
        <v>1116</v>
      </c>
      <c r="L224" s="13" t="s">
        <v>1117</v>
      </c>
      <c r="M224" s="10" t="s">
        <v>95</v>
      </c>
      <c r="N224" s="10" t="s">
        <v>1118</v>
      </c>
      <c r="O224" s="14" t="s">
        <v>71</v>
      </c>
      <c r="P224" s="10" t="s">
        <v>1119</v>
      </c>
      <c r="Q224" s="10" t="s">
        <v>62</v>
      </c>
      <c r="R224" s="10"/>
      <c r="S224" s="10"/>
      <c r="T224" s="10"/>
      <c r="U224" s="12"/>
      <c r="V224" s="30"/>
      <c r="W224" s="33" t="s">
        <v>1120</v>
      </c>
      <c r="Y224" s="39">
        <f>IFERROR(VLOOKUP(A224,[1]ImportBO!AO:AT,2,FALSE),0)</f>
        <v>85</v>
      </c>
      <c r="Z224" s="40">
        <f>IFERROR(VLOOKUP(A224,[1]ImportBO!AO:AT,3,FALSE),0)</f>
        <v>93</v>
      </c>
      <c r="AA224" s="40">
        <f>IFERROR(VLOOKUP(A224,[1]ImportBO!AO:AT,4,FALSE),0)</f>
        <v>125</v>
      </c>
      <c r="AB224" s="41">
        <f>IFERROR(VLOOKUP(A224,[1]ImportBO!AO:AT,5,FALSE),0)</f>
        <v>110</v>
      </c>
      <c r="AC224" s="1" t="str">
        <f>IF(ISNUMBER(SEARCH(critere,M224:Y224)),ROW(A$1),"")</f>
        <v/>
      </c>
    </row>
    <row r="225" spans="1:29" x14ac:dyDescent="0.35">
      <c r="A225" s="37" t="s">
        <v>1121</v>
      </c>
      <c r="B225" s="32" t="s">
        <v>1122</v>
      </c>
      <c r="C225" s="2"/>
      <c r="D225" s="2" t="s">
        <v>1071</v>
      </c>
      <c r="E225" s="3" t="str">
        <f>+VLOOKUP(D225,[1]Infos!A:C,2,FALSE)</f>
        <v>T9 EUROPE  NOUVELLE 308</v>
      </c>
      <c r="F225" s="4">
        <f>VLOOKUP(D225,[1]Infos!K:L,2,FALSE)</f>
        <v>89</v>
      </c>
      <c r="G225" s="5" t="s">
        <v>191</v>
      </c>
      <c r="H225" s="3" t="s">
        <v>1123</v>
      </c>
      <c r="I225" s="3" t="s">
        <v>36</v>
      </c>
      <c r="J225" s="3" t="s">
        <v>1124</v>
      </c>
      <c r="K225" s="3" t="s">
        <v>997</v>
      </c>
      <c r="L225" s="20" t="s">
        <v>1093</v>
      </c>
      <c r="M225" s="10" t="s">
        <v>62</v>
      </c>
      <c r="N225" s="10" t="s">
        <v>1089</v>
      </c>
      <c r="O225" s="10" t="s">
        <v>340</v>
      </c>
      <c r="P225" s="10"/>
      <c r="Q225" s="10"/>
      <c r="R225" s="10"/>
      <c r="S225" s="10"/>
      <c r="T225" s="10"/>
      <c r="U225" s="12"/>
      <c r="V225" s="30"/>
      <c r="W225" s="33" t="s">
        <v>1125</v>
      </c>
      <c r="Y225" s="39">
        <f>IFERROR(VLOOKUP(A225,[1]ImportBO!AO:AT,2,FALSE),0)</f>
        <v>557</v>
      </c>
      <c r="Z225" s="40">
        <f>IFERROR(VLOOKUP(A225,[1]ImportBO!AO:AT,3,FALSE),0)</f>
        <v>682</v>
      </c>
      <c r="AA225" s="40">
        <f>IFERROR(VLOOKUP(A225,[1]ImportBO!AO:AT,4,FALSE),0)</f>
        <v>849</v>
      </c>
      <c r="AB225" s="41">
        <f>IFERROR(VLOOKUP(A225,[1]ImportBO!AO:AT,5,FALSE),0)</f>
        <v>643</v>
      </c>
      <c r="AC225" s="1" t="str">
        <f>IF(ISNUMBER(SEARCH(critere,M225:Y225)),ROW(A$1),"")</f>
        <v/>
      </c>
    </row>
    <row r="226" spans="1:29" x14ac:dyDescent="0.35">
      <c r="A226" s="37" t="s">
        <v>1126</v>
      </c>
      <c r="B226" s="32" t="s">
        <v>1127</v>
      </c>
      <c r="C226" s="2"/>
      <c r="D226" s="2" t="s">
        <v>1071</v>
      </c>
      <c r="E226" s="3" t="str">
        <f>+VLOOKUP(D226,[1]Infos!A:C,2,FALSE)</f>
        <v>T9 EUROPE  NOUVELLE 308</v>
      </c>
      <c r="F226" s="4">
        <f>VLOOKUP(D226,[1]Infos!K:L,2,FALSE)</f>
        <v>89</v>
      </c>
      <c r="G226" s="5" t="s">
        <v>191</v>
      </c>
      <c r="H226" s="3" t="s">
        <v>1123</v>
      </c>
      <c r="I226" s="3" t="s">
        <v>56</v>
      </c>
      <c r="J226" s="3" t="s">
        <v>1128</v>
      </c>
      <c r="K226" s="3" t="s">
        <v>997</v>
      </c>
      <c r="L226" s="20" t="s">
        <v>1093</v>
      </c>
      <c r="M226" s="10" t="s">
        <v>62</v>
      </c>
      <c r="N226" s="10" t="s">
        <v>998</v>
      </c>
      <c r="O226" s="10" t="s">
        <v>340</v>
      </c>
      <c r="P226" s="10"/>
      <c r="Q226" s="10"/>
      <c r="R226" s="10"/>
      <c r="S226" s="10"/>
      <c r="T226" s="10"/>
      <c r="U226" s="12"/>
      <c r="V226" s="30"/>
      <c r="W226" s="33" t="s">
        <v>1129</v>
      </c>
      <c r="Y226" s="39">
        <f>IFERROR(VLOOKUP(A226,[1]ImportBO!AO:AT,2,FALSE),0)</f>
        <v>581</v>
      </c>
      <c r="Z226" s="40">
        <f>IFERROR(VLOOKUP(A226,[1]ImportBO!AO:AT,3,FALSE),0)</f>
        <v>870</v>
      </c>
      <c r="AA226" s="40">
        <f>IFERROR(VLOOKUP(A226,[1]ImportBO!AO:AT,4,FALSE),0)</f>
        <v>1214</v>
      </c>
      <c r="AB226" s="41">
        <f>IFERROR(VLOOKUP(A226,[1]ImportBO!AO:AT,5,FALSE),0)</f>
        <v>840</v>
      </c>
      <c r="AC226" s="1" t="str">
        <f>IF(ISNUMBER(SEARCH(critere,M226:Y226)),ROW(A$1),"")</f>
        <v/>
      </c>
    </row>
    <row r="227" spans="1:29" x14ac:dyDescent="0.35">
      <c r="A227" s="37" t="s">
        <v>1130</v>
      </c>
      <c r="B227" s="32" t="s">
        <v>1131</v>
      </c>
      <c r="C227" s="2"/>
      <c r="D227" s="2" t="s">
        <v>1071</v>
      </c>
      <c r="E227" s="3" t="str">
        <f>+VLOOKUP(D227,[1]Infos!A:C,2,FALSE)</f>
        <v>T9 EUROPE  NOUVELLE 308</v>
      </c>
      <c r="F227" s="4">
        <f>VLOOKUP(D227,[1]Infos!K:L,2,FALSE)</f>
        <v>89</v>
      </c>
      <c r="G227" s="5" t="s">
        <v>191</v>
      </c>
      <c r="H227" s="3" t="s">
        <v>1132</v>
      </c>
      <c r="I227" s="3" t="s">
        <v>56</v>
      </c>
      <c r="J227" s="3" t="s">
        <v>1133</v>
      </c>
      <c r="K227" s="3" t="s">
        <v>1098</v>
      </c>
      <c r="L227" s="13" t="s">
        <v>1134</v>
      </c>
      <c r="M227" s="10" t="s">
        <v>95</v>
      </c>
      <c r="N227" s="10" t="s">
        <v>1135</v>
      </c>
      <c r="O227" s="14" t="s">
        <v>71</v>
      </c>
      <c r="P227" s="10" t="s">
        <v>1136</v>
      </c>
      <c r="Q227" s="10" t="s">
        <v>340</v>
      </c>
      <c r="R227" s="10" t="s">
        <v>1137</v>
      </c>
      <c r="S227" s="10" t="s">
        <v>71</v>
      </c>
      <c r="T227" s="10"/>
      <c r="U227" s="12"/>
      <c r="V227" s="30"/>
      <c r="W227" s="33" t="s">
        <v>1138</v>
      </c>
      <c r="Y227" s="39">
        <f>IFERROR(VLOOKUP(A227,[1]ImportBO!AO:AT,2,FALSE),0)</f>
        <v>38</v>
      </c>
      <c r="Z227" s="40">
        <f>IFERROR(VLOOKUP(A227,[1]ImportBO!AO:AT,3,FALSE),0)</f>
        <v>20</v>
      </c>
      <c r="AA227" s="40">
        <f>IFERROR(VLOOKUP(A227,[1]ImportBO!AO:AT,4,FALSE),0)</f>
        <v>25</v>
      </c>
      <c r="AB227" s="41">
        <f>IFERROR(VLOOKUP(A227,[1]ImportBO!AO:AT,5,FALSE),0)</f>
        <v>10</v>
      </c>
      <c r="AC227" s="1" t="str">
        <f>IF(ISNUMBER(SEARCH(critere,M227:Y227)),ROW(A$1),"")</f>
        <v/>
      </c>
    </row>
    <row r="228" spans="1:29" x14ac:dyDescent="0.35">
      <c r="A228" s="37" t="s">
        <v>1139</v>
      </c>
      <c r="B228" s="32" t="s">
        <v>1140</v>
      </c>
      <c r="C228" s="2"/>
      <c r="D228" s="2" t="s">
        <v>1071</v>
      </c>
      <c r="E228" s="3" t="str">
        <f>+VLOOKUP(D228,[1]Infos!A:C,2,FALSE)</f>
        <v>T9 EUROPE  NOUVELLE 308</v>
      </c>
      <c r="F228" s="4">
        <f>VLOOKUP(D228,[1]Infos!K:L,2,FALSE)</f>
        <v>89</v>
      </c>
      <c r="G228" s="5" t="s">
        <v>191</v>
      </c>
      <c r="H228" s="3" t="s">
        <v>1141</v>
      </c>
      <c r="I228" s="3" t="s">
        <v>56</v>
      </c>
      <c r="J228" s="3" t="s">
        <v>1142</v>
      </c>
      <c r="K228" s="3" t="s">
        <v>1143</v>
      </c>
      <c r="L228" s="13" t="s">
        <v>1144</v>
      </c>
      <c r="M228" s="10"/>
      <c r="N228" s="10" t="s">
        <v>70</v>
      </c>
      <c r="O228" s="14" t="s">
        <v>71</v>
      </c>
      <c r="P228" s="10"/>
      <c r="Q228" s="10"/>
      <c r="R228" s="10"/>
      <c r="S228" s="10"/>
      <c r="T228" s="10"/>
      <c r="U228" s="12"/>
      <c r="V228" s="30"/>
      <c r="W228" s="33" t="s">
        <v>943</v>
      </c>
      <c r="Y228" s="39">
        <f>IFERROR(VLOOKUP(A228,[1]ImportBO!AO:AT,2,FALSE),0)</f>
        <v>3276</v>
      </c>
      <c r="Z228" s="40">
        <f>IFERROR(VLOOKUP(A228,[1]ImportBO!AO:AT,3,FALSE),0)</f>
        <v>3941</v>
      </c>
      <c r="AA228" s="40">
        <f>IFERROR(VLOOKUP(A228,[1]ImportBO!AO:AT,4,FALSE),0)</f>
        <v>4518</v>
      </c>
      <c r="AB228" s="41">
        <f>IFERROR(VLOOKUP(A228,[1]ImportBO!AO:AT,5,FALSE),0)</f>
        <v>3404</v>
      </c>
      <c r="AC228" s="1" t="str">
        <f>IF(ISNUMBER(SEARCH(critere,M228:Y228)),ROW(A$1),"")</f>
        <v/>
      </c>
    </row>
    <row r="229" spans="1:29" x14ac:dyDescent="0.35">
      <c r="A229" s="37" t="s">
        <v>1145</v>
      </c>
      <c r="B229" s="32"/>
      <c r="C229" s="2"/>
      <c r="D229" s="2" t="s">
        <v>1071</v>
      </c>
      <c r="E229" s="3" t="str">
        <f>+VLOOKUP(D229,[1]Infos!A:C,2,FALSE)</f>
        <v>T9 EUROPE  NOUVELLE 308</v>
      </c>
      <c r="F229" s="4">
        <f>VLOOKUP(D229,[1]Infos!K:L,2,FALSE)</f>
        <v>89</v>
      </c>
      <c r="G229" s="5" t="s">
        <v>191</v>
      </c>
      <c r="H229" s="3">
        <v>68</v>
      </c>
      <c r="I229" s="3" t="s">
        <v>51</v>
      </c>
      <c r="J229" s="3" t="s">
        <v>1146</v>
      </c>
      <c r="K229" s="3" t="s">
        <v>1147</v>
      </c>
      <c r="L229" s="13"/>
      <c r="M229" s="10"/>
      <c r="N229" s="10"/>
      <c r="O229" s="14"/>
      <c r="P229" s="10"/>
      <c r="Q229" s="10"/>
      <c r="R229" s="10"/>
      <c r="S229" s="10"/>
      <c r="T229" s="10"/>
      <c r="U229" s="12"/>
      <c r="V229" s="30"/>
      <c r="W229" s="33"/>
      <c r="Y229" s="39">
        <f>IFERROR(VLOOKUP(A229,[1]ImportBO!AO:AT,2,FALSE),0)</f>
        <v>0</v>
      </c>
      <c r="Z229" s="40">
        <f>IFERROR(VLOOKUP(A229,[1]ImportBO!AO:AT,3,FALSE),0)</f>
        <v>0</v>
      </c>
      <c r="AA229" s="40">
        <f>IFERROR(VLOOKUP(A229,[1]ImportBO!AO:AT,4,FALSE),0)</f>
        <v>0</v>
      </c>
      <c r="AB229" s="41">
        <f>IFERROR(VLOOKUP(A229,[1]ImportBO!AO:AT,5,FALSE),0)</f>
        <v>0</v>
      </c>
      <c r="AC229" s="1" t="str">
        <f>IF(ISNUMBER(SEARCH(critere,M229:Y229)),ROW(A$1),"")</f>
        <v/>
      </c>
    </row>
    <row r="230" spans="1:29" x14ac:dyDescent="0.35">
      <c r="A230" s="37" t="s">
        <v>1148</v>
      </c>
      <c r="B230" s="32" t="s">
        <v>1149</v>
      </c>
      <c r="C230" s="2"/>
      <c r="D230" s="2" t="s">
        <v>1071</v>
      </c>
      <c r="E230" s="3" t="str">
        <f>+VLOOKUP(D230,[1]Infos!A:C,2,FALSE)</f>
        <v>T9 EUROPE  NOUVELLE 308</v>
      </c>
      <c r="F230" s="4">
        <f>VLOOKUP(D230,[1]Infos!K:L,2,FALSE)</f>
        <v>89</v>
      </c>
      <c r="G230" s="5" t="s">
        <v>191</v>
      </c>
      <c r="H230" s="3" t="s">
        <v>650</v>
      </c>
      <c r="I230" s="3" t="s">
        <v>36</v>
      </c>
      <c r="J230" s="3" t="s">
        <v>1150</v>
      </c>
      <c r="K230" s="3" t="s">
        <v>1151</v>
      </c>
      <c r="L230" s="13" t="s">
        <v>230</v>
      </c>
      <c r="M230" s="10" t="s">
        <v>653</v>
      </c>
      <c r="N230" s="10" t="s">
        <v>998</v>
      </c>
      <c r="O230" s="10" t="s">
        <v>340</v>
      </c>
      <c r="P230" s="10"/>
      <c r="Q230" s="10"/>
      <c r="R230" s="10"/>
      <c r="S230" s="10"/>
      <c r="T230" s="10"/>
      <c r="U230" s="12"/>
      <c r="V230" s="30"/>
      <c r="W230" s="33" t="s">
        <v>1152</v>
      </c>
      <c r="Y230" s="39">
        <f>IFERROR(VLOOKUP(A230,[1]ImportBO!AO:AT,2,FALSE),0)</f>
        <v>165</v>
      </c>
      <c r="Z230" s="40">
        <f>IFERROR(VLOOKUP(A230,[1]ImportBO!AO:AT,3,FALSE),0)</f>
        <v>243</v>
      </c>
      <c r="AA230" s="40">
        <f>IFERROR(VLOOKUP(A230,[1]ImportBO!AO:AT,4,FALSE),0)</f>
        <v>317</v>
      </c>
      <c r="AB230" s="41">
        <f>IFERROR(VLOOKUP(A230,[1]ImportBO!AO:AT,5,FALSE),0)</f>
        <v>230</v>
      </c>
      <c r="AC230" s="1" t="str">
        <f>IF(ISNUMBER(SEARCH(critere,M230:Y230)),ROW(A$1),"")</f>
        <v/>
      </c>
    </row>
    <row r="231" spans="1:29" x14ac:dyDescent="0.35">
      <c r="A231" s="37" t="s">
        <v>1153</v>
      </c>
      <c r="B231" s="32" t="s">
        <v>1154</v>
      </c>
      <c r="C231" s="2"/>
      <c r="D231" s="2" t="s">
        <v>1071</v>
      </c>
      <c r="E231" s="3" t="str">
        <f>+VLOOKUP(D231,[1]Infos!A:C,2,FALSE)</f>
        <v>T9 EUROPE  NOUVELLE 308</v>
      </c>
      <c r="F231" s="4">
        <f>VLOOKUP(D231,[1]Infos!K:L,2,FALSE)</f>
        <v>89</v>
      </c>
      <c r="G231" s="5" t="s">
        <v>191</v>
      </c>
      <c r="H231" s="3" t="s">
        <v>650</v>
      </c>
      <c r="I231" s="3" t="s">
        <v>51</v>
      </c>
      <c r="J231" s="3" t="s">
        <v>1155</v>
      </c>
      <c r="K231" s="3" t="s">
        <v>1151</v>
      </c>
      <c r="L231" s="13" t="s">
        <v>1156</v>
      </c>
      <c r="M231" s="10" t="s">
        <v>653</v>
      </c>
      <c r="N231" s="10" t="s">
        <v>1157</v>
      </c>
      <c r="O231" s="10" t="s">
        <v>340</v>
      </c>
      <c r="P231" s="10"/>
      <c r="Q231" s="10"/>
      <c r="R231" s="10"/>
      <c r="S231" s="10"/>
      <c r="T231" s="10"/>
      <c r="U231" s="12"/>
      <c r="V231" s="30"/>
      <c r="W231" s="33" t="s">
        <v>1158</v>
      </c>
      <c r="Y231" s="39">
        <f>IFERROR(VLOOKUP(A231,[1]ImportBO!AO:AT,2,FALSE),0)</f>
        <v>34</v>
      </c>
      <c r="Z231" s="40">
        <f>IFERROR(VLOOKUP(A231,[1]ImportBO!AO:AT,3,FALSE),0)</f>
        <v>46</v>
      </c>
      <c r="AA231" s="40">
        <f>IFERROR(VLOOKUP(A231,[1]ImportBO!AO:AT,4,FALSE),0)</f>
        <v>46</v>
      </c>
      <c r="AB231" s="41">
        <f>IFERROR(VLOOKUP(A231,[1]ImportBO!AO:AT,5,FALSE),0)</f>
        <v>44</v>
      </c>
      <c r="AC231" s="1" t="str">
        <f>IF(ISNUMBER(SEARCH(critere,M231:Y231)),ROW(A$1),"")</f>
        <v/>
      </c>
    </row>
    <row r="232" spans="1:29" x14ac:dyDescent="0.35">
      <c r="A232" s="37" t="s">
        <v>1159</v>
      </c>
      <c r="B232" s="32" t="s">
        <v>1160</v>
      </c>
      <c r="C232" s="2"/>
      <c r="D232" s="2" t="s">
        <v>1071</v>
      </c>
      <c r="E232" s="3" t="str">
        <f>+VLOOKUP(D232,[1]Infos!A:C,2,FALSE)</f>
        <v>T9 EUROPE  NOUVELLE 308</v>
      </c>
      <c r="F232" s="4">
        <f>VLOOKUP(D232,[1]Infos!K:L,2,FALSE)</f>
        <v>89</v>
      </c>
      <c r="G232" s="5" t="s">
        <v>191</v>
      </c>
      <c r="H232" s="3" t="s">
        <v>650</v>
      </c>
      <c r="I232" s="3" t="s">
        <v>56</v>
      </c>
      <c r="J232" s="3" t="s">
        <v>1161</v>
      </c>
      <c r="K232" s="3" t="s">
        <v>1151</v>
      </c>
      <c r="L232" s="13" t="s">
        <v>230</v>
      </c>
      <c r="M232" s="10" t="s">
        <v>653</v>
      </c>
      <c r="N232" s="10" t="s">
        <v>998</v>
      </c>
      <c r="O232" s="10" t="s">
        <v>340</v>
      </c>
      <c r="P232" s="10"/>
      <c r="Q232" s="10"/>
      <c r="R232" s="10"/>
      <c r="S232" s="10"/>
      <c r="T232" s="10"/>
      <c r="U232" s="12"/>
      <c r="V232" s="30"/>
      <c r="W232" s="33" t="s">
        <v>1162</v>
      </c>
      <c r="Y232" s="39">
        <f>IFERROR(VLOOKUP(A232,[1]ImportBO!AO:AT,2,FALSE),0)</f>
        <v>87</v>
      </c>
      <c r="Z232" s="40">
        <f>IFERROR(VLOOKUP(A232,[1]ImportBO!AO:AT,3,FALSE),0)</f>
        <v>126</v>
      </c>
      <c r="AA232" s="40">
        <f>IFERROR(VLOOKUP(A232,[1]ImportBO!AO:AT,4,FALSE),0)</f>
        <v>177</v>
      </c>
      <c r="AB232" s="41">
        <f>IFERROR(VLOOKUP(A232,[1]ImportBO!AO:AT,5,FALSE),0)</f>
        <v>137</v>
      </c>
      <c r="AC232" s="1" t="str">
        <f>IF(ISNUMBER(SEARCH(critere,M232:Y232)),ROW(A$1),"")</f>
        <v/>
      </c>
    </row>
    <row r="233" spans="1:29" x14ac:dyDescent="0.35">
      <c r="A233" s="37" t="s">
        <v>1163</v>
      </c>
      <c r="B233" s="32" t="str">
        <f>VLOOKUP(A233,[1]Infos!N:P,2,FALSE)</f>
        <v>STPCP047</v>
      </c>
      <c r="C233" s="2"/>
      <c r="D233" s="2" t="s">
        <v>1164</v>
      </c>
      <c r="E233" s="3" t="str">
        <f>+VLOOKUP(D233,[1]Infos!A:C,2,FALSE)</f>
        <v>T87  5008</v>
      </c>
      <c r="F233" s="4">
        <f>VLOOKUP(D233,[1]Infos!K:L,2,FALSE)</f>
        <v>89</v>
      </c>
      <c r="G233" s="5" t="s">
        <v>191</v>
      </c>
      <c r="H233" s="3" t="s">
        <v>1165</v>
      </c>
      <c r="I233" s="3" t="s">
        <v>56</v>
      </c>
      <c r="J233" s="3" t="s">
        <v>1166</v>
      </c>
      <c r="K233" s="3" t="s">
        <v>1167</v>
      </c>
      <c r="L233" s="4" t="s">
        <v>1168</v>
      </c>
      <c r="M233" s="10" t="s">
        <v>71</v>
      </c>
      <c r="N233" s="10" t="s">
        <v>1169</v>
      </c>
      <c r="O233" s="10"/>
      <c r="P233" s="10"/>
      <c r="Q233" s="10"/>
      <c r="R233" s="10"/>
      <c r="S233" s="10"/>
      <c r="T233" s="10"/>
      <c r="U233" s="12"/>
      <c r="V233" s="30"/>
      <c r="W233" s="33"/>
      <c r="Y233" s="39">
        <f>IFERROR(VLOOKUP(A233,[1]ImportBO!AO:AT,2,FALSE),0)</f>
        <v>0</v>
      </c>
      <c r="Z233" s="40">
        <f>IFERROR(VLOOKUP(A233,[1]ImportBO!AO:AT,3,FALSE),0)</f>
        <v>0</v>
      </c>
      <c r="AA233" s="40">
        <f>IFERROR(VLOOKUP(A233,[1]ImportBO!AO:AT,4,FALSE),0)</f>
        <v>0</v>
      </c>
      <c r="AB233" s="41">
        <f>IFERROR(VLOOKUP(A233,[1]ImportBO!AO:AT,5,FALSE),0)</f>
        <v>0</v>
      </c>
      <c r="AC233" s="1" t="str">
        <f>IF(ISNUMBER(SEARCH(critere,M233:Y233)),ROW(A$1),"")</f>
        <v/>
      </c>
    </row>
    <row r="234" spans="1:29" x14ac:dyDescent="0.35">
      <c r="A234" s="37" t="s">
        <v>1170</v>
      </c>
      <c r="B234" s="32" t="str">
        <f>VLOOKUP(A234,[1]Infos!N:P,2,FALSE)</f>
        <v>STPCP049</v>
      </c>
      <c r="C234" s="2"/>
      <c r="D234" s="2" t="s">
        <v>1164</v>
      </c>
      <c r="E234" s="3" t="str">
        <f>+VLOOKUP(D234,[1]Infos!A:C,2,FALSE)</f>
        <v>T87  5008</v>
      </c>
      <c r="F234" s="4">
        <f>VLOOKUP(D234,[1]Infos!K:L,2,FALSE)</f>
        <v>89</v>
      </c>
      <c r="G234" s="5" t="s">
        <v>191</v>
      </c>
      <c r="H234" s="3" t="s">
        <v>1171</v>
      </c>
      <c r="I234" s="3" t="s">
        <v>56</v>
      </c>
      <c r="J234" s="3" t="s">
        <v>1172</v>
      </c>
      <c r="K234" s="3" t="s">
        <v>1173</v>
      </c>
      <c r="L234" s="20" t="s">
        <v>1174</v>
      </c>
      <c r="M234" s="10" t="s">
        <v>62</v>
      </c>
      <c r="N234" s="10" t="s">
        <v>1169</v>
      </c>
      <c r="O234" s="10"/>
      <c r="P234" s="10"/>
      <c r="Q234" s="10"/>
      <c r="R234" s="10"/>
      <c r="S234" s="10"/>
      <c r="T234" s="10"/>
      <c r="U234" s="12"/>
      <c r="V234" s="30"/>
      <c r="W234" s="33"/>
      <c r="Y234" s="39">
        <f>IFERROR(VLOOKUP(A234,[1]ImportBO!AO:AT,2,FALSE),0)</f>
        <v>0</v>
      </c>
      <c r="Z234" s="40">
        <f>IFERROR(VLOOKUP(A234,[1]ImportBO!AO:AT,3,FALSE),0)</f>
        <v>0</v>
      </c>
      <c r="AA234" s="40">
        <f>IFERROR(VLOOKUP(A234,[1]ImportBO!AO:AT,4,FALSE),0)</f>
        <v>0</v>
      </c>
      <c r="AB234" s="41">
        <f>IFERROR(VLOOKUP(A234,[1]ImportBO!AO:AT,5,FALSE),0)</f>
        <v>0</v>
      </c>
      <c r="AC234" s="1" t="str">
        <f>IF(ISNUMBER(SEARCH(critere,M234:Y234)),ROW(A$1),"")</f>
        <v/>
      </c>
    </row>
    <row r="235" spans="1:29" x14ac:dyDescent="0.35">
      <c r="A235" s="37" t="s">
        <v>1175</v>
      </c>
      <c r="B235" s="32" t="str">
        <f>VLOOKUP(A235,[1]Infos!N:P,2,FALSE)</f>
        <v>STPCP009</v>
      </c>
      <c r="C235" s="2"/>
      <c r="D235" s="2" t="s">
        <v>1164</v>
      </c>
      <c r="E235" s="3" t="str">
        <f>+VLOOKUP(D235,[1]Infos!A:C,2,FALSE)</f>
        <v>T87  5008</v>
      </c>
      <c r="F235" s="4">
        <f>VLOOKUP(D235,[1]Infos!K:L,2,FALSE)</f>
        <v>89</v>
      </c>
      <c r="G235" s="5" t="s">
        <v>191</v>
      </c>
      <c r="H235" s="3" t="s">
        <v>1176</v>
      </c>
      <c r="I235" s="3" t="s">
        <v>56</v>
      </c>
      <c r="J235" s="3" t="s">
        <v>1177</v>
      </c>
      <c r="K235" s="3" t="s">
        <v>1178</v>
      </c>
      <c r="L235" s="13" t="s">
        <v>1179</v>
      </c>
      <c r="M235" s="10" t="s">
        <v>133</v>
      </c>
      <c r="N235" s="10" t="s">
        <v>1180</v>
      </c>
      <c r="O235" s="10" t="s">
        <v>133</v>
      </c>
      <c r="P235" s="10" t="s">
        <v>1181</v>
      </c>
      <c r="Q235" s="10"/>
      <c r="R235" s="10"/>
      <c r="S235" s="10"/>
      <c r="T235" s="10"/>
      <c r="U235" s="12"/>
      <c r="V235" s="30"/>
      <c r="W235" s="33"/>
      <c r="Y235" s="39">
        <f>IFERROR(VLOOKUP(A235,[1]ImportBO!AO:AT,2,FALSE),0)</f>
        <v>0</v>
      </c>
      <c r="Z235" s="40">
        <f>IFERROR(VLOOKUP(A235,[1]ImportBO!AO:AT,3,FALSE),0)</f>
        <v>0</v>
      </c>
      <c r="AA235" s="40">
        <f>IFERROR(VLOOKUP(A235,[1]ImportBO!AO:AT,4,FALSE),0)</f>
        <v>0</v>
      </c>
      <c r="AB235" s="41">
        <f>IFERROR(VLOOKUP(A235,[1]ImportBO!AO:AT,5,FALSE),0)</f>
        <v>0</v>
      </c>
      <c r="AC235" s="1" t="str">
        <f>IF(ISNUMBER(SEARCH(critere,M235:Y235)),ROW(A$1),"")</f>
        <v/>
      </c>
    </row>
    <row r="236" spans="1:29" x14ac:dyDescent="0.35">
      <c r="A236" s="37" t="s">
        <v>1182</v>
      </c>
      <c r="B236" s="32" t="e">
        <f>VLOOKUP(A236,[1]Infos!N:P,2,FALSE)</f>
        <v>#N/A</v>
      </c>
      <c r="C236" s="2"/>
      <c r="D236" s="2" t="s">
        <v>1183</v>
      </c>
      <c r="E236" s="3" t="str">
        <f>+VLOOKUP(D236,[1]Infos!A:C,2,FALSE)</f>
        <v>T73  408 RUSSIE</v>
      </c>
      <c r="F236" s="4" t="str">
        <f>VLOOKUP(D236,[1]Infos!K:L,2,FALSE)</f>
        <v>UH</v>
      </c>
      <c r="G236" s="5" t="s">
        <v>480</v>
      </c>
      <c r="H236" s="3" t="s">
        <v>1184</v>
      </c>
      <c r="I236" s="3" t="s">
        <v>56</v>
      </c>
      <c r="J236" s="3" t="s">
        <v>1185</v>
      </c>
      <c r="K236" s="3" t="s">
        <v>1186</v>
      </c>
      <c r="L236" s="17"/>
      <c r="M236" s="18"/>
      <c r="N236" s="18"/>
      <c r="O236" s="18"/>
      <c r="P236" s="18"/>
      <c r="Q236" s="18"/>
      <c r="R236" s="18"/>
      <c r="S236" s="18"/>
      <c r="T236" s="18"/>
      <c r="U236" s="19"/>
      <c r="W236" s="38"/>
      <c r="Y236" s="39">
        <f>IFERROR(VLOOKUP(A236,[1]ImportBO!AO:AT,2,FALSE),0)</f>
        <v>0</v>
      </c>
      <c r="Z236" s="40">
        <f>IFERROR(VLOOKUP(A236,[1]ImportBO!AO:AT,3,FALSE),0)</f>
        <v>0</v>
      </c>
      <c r="AA236" s="40">
        <f>IFERROR(VLOOKUP(A236,[1]ImportBO!AO:AT,4,FALSE),0)</f>
        <v>0</v>
      </c>
      <c r="AB236" s="41">
        <f>IFERROR(VLOOKUP(A236,[1]ImportBO!AO:AT,5,FALSE),0)</f>
        <v>0</v>
      </c>
      <c r="AC236" s="1" t="str">
        <f>IF(ISNUMBER(SEARCH(critere,M236:Y236)),ROW(A$1),"")</f>
        <v/>
      </c>
    </row>
    <row r="237" spans="1:29" x14ac:dyDescent="0.35">
      <c r="A237" s="37" t="s">
        <v>1187</v>
      </c>
      <c r="B237" s="32" t="e">
        <f>VLOOKUP(A237,[1]Infos!N:P,2,FALSE)</f>
        <v>#N/A</v>
      </c>
      <c r="C237" s="2"/>
      <c r="D237" s="2" t="s">
        <v>1183</v>
      </c>
      <c r="E237" s="3" t="str">
        <f>+VLOOKUP(D237,[1]Infos!A:C,2,FALSE)</f>
        <v>T73  408 RUSSIE</v>
      </c>
      <c r="F237" s="4" t="str">
        <f>VLOOKUP(D237,[1]Infos!K:L,2,FALSE)</f>
        <v>UH</v>
      </c>
      <c r="G237" s="5" t="s">
        <v>480</v>
      </c>
      <c r="H237" s="3" t="s">
        <v>446</v>
      </c>
      <c r="I237" s="3" t="s">
        <v>56</v>
      </c>
      <c r="J237" s="3" t="s">
        <v>1188</v>
      </c>
      <c r="K237" s="3" t="s">
        <v>1189</v>
      </c>
      <c r="L237" s="17"/>
      <c r="M237" s="18"/>
      <c r="N237" s="18"/>
      <c r="O237" s="18"/>
      <c r="P237" s="18"/>
      <c r="Q237" s="18"/>
      <c r="R237" s="18"/>
      <c r="S237" s="18"/>
      <c r="T237" s="18"/>
      <c r="U237" s="19"/>
      <c r="W237" s="38"/>
      <c r="Y237" s="39">
        <f>IFERROR(VLOOKUP(A237,[1]ImportBO!AO:AT,2,FALSE),0)</f>
        <v>0</v>
      </c>
      <c r="Z237" s="40">
        <f>IFERROR(VLOOKUP(A237,[1]ImportBO!AO:AT,3,FALSE),0)</f>
        <v>0</v>
      </c>
      <c r="AA237" s="40">
        <f>IFERROR(VLOOKUP(A237,[1]ImportBO!AO:AT,4,FALSE),0)</f>
        <v>0</v>
      </c>
      <c r="AB237" s="41">
        <f>IFERROR(VLOOKUP(A237,[1]ImportBO!AO:AT,5,FALSE),0)</f>
        <v>0</v>
      </c>
      <c r="AC237" s="1" t="str">
        <f>IF(ISNUMBER(SEARCH(critere,M237:Y237)),ROW(A$1),"")</f>
        <v/>
      </c>
    </row>
    <row r="238" spans="1:29" x14ac:dyDescent="0.35">
      <c r="A238" s="37" t="s">
        <v>1190</v>
      </c>
      <c r="B238" s="32" t="e">
        <f>VLOOKUP(A238,[1]Infos!N:P,2,FALSE)</f>
        <v>#N/A</v>
      </c>
      <c r="C238" s="2"/>
      <c r="D238" s="2" t="s">
        <v>1183</v>
      </c>
      <c r="E238" s="3" t="str">
        <f>+VLOOKUP(D238,[1]Infos!A:C,2,FALSE)</f>
        <v>T73  408 RUSSIE</v>
      </c>
      <c r="F238" s="4" t="str">
        <f>VLOOKUP(D238,[1]Infos!K:L,2,FALSE)</f>
        <v>UH</v>
      </c>
      <c r="G238" s="5" t="s">
        <v>480</v>
      </c>
      <c r="H238" s="3" t="s">
        <v>1191</v>
      </c>
      <c r="I238" s="3" t="s">
        <v>56</v>
      </c>
      <c r="J238" s="3" t="s">
        <v>1192</v>
      </c>
      <c r="K238" s="3" t="s">
        <v>1193</v>
      </c>
      <c r="L238" s="17"/>
      <c r="M238" s="18"/>
      <c r="N238" s="18"/>
      <c r="O238" s="18"/>
      <c r="P238" s="18"/>
      <c r="Q238" s="18"/>
      <c r="R238" s="18"/>
      <c r="S238" s="18"/>
      <c r="T238" s="18"/>
      <c r="U238" s="19"/>
      <c r="W238" s="38"/>
      <c r="Y238" s="39">
        <f>IFERROR(VLOOKUP(A238,[1]ImportBO!AO:AT,2,FALSE),0)</f>
        <v>0</v>
      </c>
      <c r="Z238" s="40">
        <f>IFERROR(VLOOKUP(A238,[1]ImportBO!AO:AT,3,FALSE),0)</f>
        <v>0</v>
      </c>
      <c r="AA238" s="40">
        <f>IFERROR(VLOOKUP(A238,[1]ImportBO!AO:AT,4,FALSE),0)</f>
        <v>0</v>
      </c>
      <c r="AB238" s="41">
        <f>IFERROR(VLOOKUP(A238,[1]ImportBO!AO:AT,5,FALSE),0)</f>
        <v>0</v>
      </c>
      <c r="AC238" s="1" t="str">
        <f>IF(ISNUMBER(SEARCH(critere,M238:Y238)),ROW(A$1),"")</f>
        <v/>
      </c>
    </row>
    <row r="239" spans="1:29" x14ac:dyDescent="0.35">
      <c r="A239" s="37" t="s">
        <v>1194</v>
      </c>
      <c r="B239" s="32" t="str">
        <f>VLOOKUP(A239,[1]Infos!N:P,2,FALSE)</f>
        <v>STW2P050</v>
      </c>
      <c r="C239" s="2"/>
      <c r="D239" s="2" t="s">
        <v>1195</v>
      </c>
      <c r="E239" s="3" t="str">
        <f>+VLOOKUP(D239,[1]Infos!A:C,2,FALSE)</f>
        <v>W2  508</v>
      </c>
      <c r="F239" s="4" t="str">
        <f>VLOOKUP(D239,[1]Infos!K:L,2,FALSE)</f>
        <v>CJ</v>
      </c>
      <c r="G239" s="5" t="s">
        <v>534</v>
      </c>
      <c r="H239" s="3" t="s">
        <v>1196</v>
      </c>
      <c r="I239" s="3" t="s">
        <v>56</v>
      </c>
      <c r="J239" s="3" t="s">
        <v>1197</v>
      </c>
      <c r="K239" s="3" t="s">
        <v>1198</v>
      </c>
      <c r="L239" s="13" t="s">
        <v>1199</v>
      </c>
      <c r="M239" s="10" t="s">
        <v>62</v>
      </c>
      <c r="N239" s="10" t="s">
        <v>1200</v>
      </c>
      <c r="O239" s="10" t="s">
        <v>62</v>
      </c>
      <c r="P239" s="10"/>
      <c r="Q239" s="10"/>
      <c r="R239" s="10"/>
      <c r="S239" s="10"/>
      <c r="T239" s="10"/>
      <c r="U239" s="12"/>
      <c r="V239" s="30"/>
      <c r="W239" s="33"/>
      <c r="Y239" s="39">
        <f>IFERROR(VLOOKUP(A239,[1]ImportBO!AO:AT,2,FALSE),0)</f>
        <v>0</v>
      </c>
      <c r="Z239" s="40">
        <f>IFERROR(VLOOKUP(A239,[1]ImportBO!AO:AT,3,FALSE),0)</f>
        <v>0</v>
      </c>
      <c r="AA239" s="40">
        <f>IFERROR(VLOOKUP(A239,[1]ImportBO!AO:AT,4,FALSE),0)</f>
        <v>0</v>
      </c>
      <c r="AB239" s="41">
        <f>IFERROR(VLOOKUP(A239,[1]ImportBO!AO:AT,5,FALSE),0)</f>
        <v>0</v>
      </c>
      <c r="AC239" s="1" t="str">
        <f>IF(ISNUMBER(SEARCH(critere,M239:Y239)),ROW(A$1),"")</f>
        <v/>
      </c>
    </row>
    <row r="240" spans="1:29" x14ac:dyDescent="0.35">
      <c r="A240" s="37" t="s">
        <v>1201</v>
      </c>
      <c r="B240" s="32" t="str">
        <f>VLOOKUP(A240,[1]Infos!N:P,2,FALSE)</f>
        <v>STW2P051</v>
      </c>
      <c r="C240" s="2"/>
      <c r="D240" s="2" t="s">
        <v>1195</v>
      </c>
      <c r="E240" s="3" t="str">
        <f>+VLOOKUP(D240,[1]Infos!A:C,2,FALSE)</f>
        <v>W2  508</v>
      </c>
      <c r="F240" s="4" t="str">
        <f>VLOOKUP(D240,[1]Infos!K:L,2,FALSE)</f>
        <v>CJ</v>
      </c>
      <c r="G240" s="5" t="s">
        <v>534</v>
      </c>
      <c r="H240" s="3" t="s">
        <v>1202</v>
      </c>
      <c r="I240" s="3" t="s">
        <v>345</v>
      </c>
      <c r="J240" s="3" t="s">
        <v>1203</v>
      </c>
      <c r="K240" s="3" t="s">
        <v>1204</v>
      </c>
      <c r="L240" s="20" t="s">
        <v>1205</v>
      </c>
      <c r="M240" s="10" t="s">
        <v>71</v>
      </c>
      <c r="N240" s="10" t="s">
        <v>1206</v>
      </c>
      <c r="O240" s="10" t="s">
        <v>62</v>
      </c>
      <c r="P240" s="10"/>
      <c r="Q240" s="10"/>
      <c r="R240" s="10"/>
      <c r="S240" s="10"/>
      <c r="T240" s="10"/>
      <c r="U240" s="12"/>
      <c r="V240" s="30"/>
      <c r="W240" s="33"/>
      <c r="Y240" s="39">
        <f>IFERROR(VLOOKUP(A240,[1]ImportBO!AO:AT,2,FALSE),0)</f>
        <v>0</v>
      </c>
      <c r="Z240" s="40">
        <f>IFERROR(VLOOKUP(A240,[1]ImportBO!AO:AT,3,FALSE),0)</f>
        <v>0</v>
      </c>
      <c r="AA240" s="40">
        <f>IFERROR(VLOOKUP(A240,[1]ImportBO!AO:AT,4,FALSE),0)</f>
        <v>0</v>
      </c>
      <c r="AB240" s="41">
        <f>IFERROR(VLOOKUP(A240,[1]ImportBO!AO:AT,5,FALSE),0)</f>
        <v>0</v>
      </c>
      <c r="AC240" s="1" t="str">
        <f>IF(ISNUMBER(SEARCH(critere,M240:Y240)),ROW(A$1),"")</f>
        <v/>
      </c>
    </row>
    <row r="241" spans="1:29" x14ac:dyDescent="0.35">
      <c r="A241" s="37" t="s">
        <v>1207</v>
      </c>
      <c r="B241" s="32" t="str">
        <f>VLOOKUP(A241,[1]Infos!N:P,2,FALSE)</f>
        <v>STW2P039</v>
      </c>
      <c r="C241" s="2"/>
      <c r="D241" s="2" t="s">
        <v>1195</v>
      </c>
      <c r="E241" s="3" t="str">
        <f>+VLOOKUP(D241,[1]Infos!A:C,2,FALSE)</f>
        <v>W2  508</v>
      </c>
      <c r="F241" s="4" t="str">
        <f>VLOOKUP(D241,[1]Infos!K:L,2,FALSE)</f>
        <v>CJ</v>
      </c>
      <c r="G241" s="5" t="s">
        <v>534</v>
      </c>
      <c r="H241" s="3" t="s">
        <v>1208</v>
      </c>
      <c r="I241" s="3" t="s">
        <v>273</v>
      </c>
      <c r="J241" s="3" t="s">
        <v>1209</v>
      </c>
      <c r="K241" s="3" t="s">
        <v>1210</v>
      </c>
      <c r="L241" s="13" t="s">
        <v>1211</v>
      </c>
      <c r="M241" s="10" t="s">
        <v>71</v>
      </c>
      <c r="N241" s="16" t="s">
        <v>1212</v>
      </c>
      <c r="O241" s="10" t="s">
        <v>616</v>
      </c>
      <c r="P241" s="10" t="s">
        <v>1213</v>
      </c>
      <c r="Q241" s="10" t="s">
        <v>71</v>
      </c>
      <c r="R241" s="10" t="s">
        <v>1214</v>
      </c>
      <c r="S241" s="10" t="s">
        <v>340</v>
      </c>
      <c r="T241" s="10"/>
      <c r="U241" s="12"/>
      <c r="V241" s="30"/>
      <c r="W241" s="33"/>
      <c r="Y241" s="39">
        <f>IFERROR(VLOOKUP(A241,[1]ImportBO!AO:AT,2,FALSE),0)</f>
        <v>0</v>
      </c>
      <c r="Z241" s="40">
        <f>IFERROR(VLOOKUP(A241,[1]ImportBO!AO:AT,3,FALSE),0)</f>
        <v>0</v>
      </c>
      <c r="AA241" s="40">
        <f>IFERROR(VLOOKUP(A241,[1]ImportBO!AO:AT,4,FALSE),0)</f>
        <v>0</v>
      </c>
      <c r="AB241" s="41">
        <f>IFERROR(VLOOKUP(A241,[1]ImportBO!AO:AT,5,FALSE),0)</f>
        <v>0</v>
      </c>
      <c r="AC241" s="1" t="str">
        <f>IF(ISNUMBER(SEARCH(critere,M241:Y241)),ROW(A$1),"")</f>
        <v/>
      </c>
    </row>
    <row r="242" spans="1:29" x14ac:dyDescent="0.35">
      <c r="A242" s="37" t="s">
        <v>1215</v>
      </c>
      <c r="B242" s="32" t="str">
        <f>VLOOKUP(A242,[1]Infos!N:P,2,FALSE)</f>
        <v>STW2P040</v>
      </c>
      <c r="C242" s="2"/>
      <c r="D242" s="2" t="s">
        <v>1195</v>
      </c>
      <c r="E242" s="3" t="str">
        <f>+VLOOKUP(D242,[1]Infos!A:C,2,FALSE)</f>
        <v>W2  508</v>
      </c>
      <c r="F242" s="4" t="str">
        <f>VLOOKUP(D242,[1]Infos!K:L,2,FALSE)</f>
        <v>CJ</v>
      </c>
      <c r="G242" s="5" t="s">
        <v>534</v>
      </c>
      <c r="H242" s="3" t="s">
        <v>1208</v>
      </c>
      <c r="I242" s="3" t="s">
        <v>56</v>
      </c>
      <c r="J242" s="3" t="s">
        <v>1216</v>
      </c>
      <c r="K242" s="3" t="s">
        <v>1210</v>
      </c>
      <c r="L242" s="13" t="s">
        <v>1217</v>
      </c>
      <c r="M242" s="10" t="s">
        <v>71</v>
      </c>
      <c r="N242" s="10" t="s">
        <v>1180</v>
      </c>
      <c r="O242" s="10" t="s">
        <v>616</v>
      </c>
      <c r="P242" s="10" t="s">
        <v>1218</v>
      </c>
      <c r="Q242" s="10" t="s">
        <v>71</v>
      </c>
      <c r="R242" s="10" t="s">
        <v>1214</v>
      </c>
      <c r="S242" s="10" t="s">
        <v>340</v>
      </c>
      <c r="T242" s="10"/>
      <c r="U242" s="12"/>
      <c r="V242" s="30"/>
      <c r="W242" s="33"/>
      <c r="Y242" s="39">
        <f>IFERROR(VLOOKUP(A242,[1]ImportBO!AO:AT,2,FALSE),0)</f>
        <v>0</v>
      </c>
      <c r="Z242" s="40">
        <f>IFERROR(VLOOKUP(A242,[1]ImportBO!AO:AT,3,FALSE),0)</f>
        <v>0</v>
      </c>
      <c r="AA242" s="40">
        <f>IFERROR(VLOOKUP(A242,[1]ImportBO!AO:AT,4,FALSE),0)</f>
        <v>0</v>
      </c>
      <c r="AB242" s="41">
        <f>IFERROR(VLOOKUP(A242,[1]ImportBO!AO:AT,5,FALSE),0)</f>
        <v>0</v>
      </c>
      <c r="AC242" s="1" t="str">
        <f>IF(ISNUMBER(SEARCH(critere,M242:Y242)),ROW(A$1),"")</f>
        <v/>
      </c>
    </row>
    <row r="243" spans="1:29" x14ac:dyDescent="0.35">
      <c r="A243" s="37" t="s">
        <v>1219</v>
      </c>
      <c r="B243" s="32" t="str">
        <f>VLOOKUP(A243,[1]Infos!N:P,2,FALSE)</f>
        <v>STW2P042</v>
      </c>
      <c r="C243" s="2"/>
      <c r="D243" s="2" t="s">
        <v>1195</v>
      </c>
      <c r="E243" s="3" t="str">
        <f>+VLOOKUP(D243,[1]Infos!A:C,2,FALSE)</f>
        <v>W2  508</v>
      </c>
      <c r="F243" s="4" t="str">
        <f>VLOOKUP(D243,[1]Infos!K:L,2,FALSE)</f>
        <v>CJ</v>
      </c>
      <c r="G243" s="5" t="s">
        <v>534</v>
      </c>
      <c r="H243" s="3" t="s">
        <v>1220</v>
      </c>
      <c r="I243" s="3" t="s">
        <v>298</v>
      </c>
      <c r="J243" s="3" t="s">
        <v>1221</v>
      </c>
      <c r="K243" s="3" t="s">
        <v>347</v>
      </c>
      <c r="L243" s="13" t="s">
        <v>1222</v>
      </c>
      <c r="M243" s="10" t="s">
        <v>142</v>
      </c>
      <c r="N243" s="10" t="s">
        <v>1222</v>
      </c>
      <c r="O243" s="10" t="s">
        <v>142</v>
      </c>
      <c r="P243" s="10" t="s">
        <v>1223</v>
      </c>
      <c r="Q243" s="10" t="s">
        <v>142</v>
      </c>
      <c r="R243" s="10"/>
      <c r="S243" s="10"/>
      <c r="T243" s="10"/>
      <c r="U243" s="12"/>
      <c r="V243" s="30"/>
      <c r="W243" s="33"/>
      <c r="Y243" s="39">
        <f>IFERROR(VLOOKUP(A243,[1]ImportBO!AO:AT,2,FALSE),0)</f>
        <v>0</v>
      </c>
      <c r="Z243" s="40">
        <f>IFERROR(VLOOKUP(A243,[1]ImportBO!AO:AT,3,FALSE),0)</f>
        <v>0</v>
      </c>
      <c r="AA243" s="40">
        <f>IFERROR(VLOOKUP(A243,[1]ImportBO!AO:AT,4,FALSE),0)</f>
        <v>0</v>
      </c>
      <c r="AB243" s="41">
        <f>IFERROR(VLOOKUP(A243,[1]ImportBO!AO:AT,5,FALSE),0)</f>
        <v>0</v>
      </c>
      <c r="AC243" s="1" t="str">
        <f>IF(ISNUMBER(SEARCH(critere,M243:Y243)),ROW(A$1),"")</f>
        <v/>
      </c>
    </row>
    <row r="244" spans="1:29" x14ac:dyDescent="0.35">
      <c r="A244" s="37" t="s">
        <v>1224</v>
      </c>
      <c r="B244" s="32" t="str">
        <f>VLOOKUP(A244,[1]Infos!N:P,2,FALSE)</f>
        <v>STW2P001</v>
      </c>
      <c r="C244" s="2"/>
      <c r="D244" s="2" t="s">
        <v>1195</v>
      </c>
      <c r="E244" s="3" t="str">
        <f>+VLOOKUP(D244,[1]Infos!A:C,2,FALSE)</f>
        <v>W2  508</v>
      </c>
      <c r="F244" s="4" t="str">
        <f>VLOOKUP(D244,[1]Infos!K:L,2,FALSE)</f>
        <v>CJ</v>
      </c>
      <c r="G244" s="5" t="s">
        <v>534</v>
      </c>
      <c r="H244" s="3" t="s">
        <v>1176</v>
      </c>
      <c r="I244" s="3" t="s">
        <v>345</v>
      </c>
      <c r="J244" s="3" t="s">
        <v>1225</v>
      </c>
      <c r="K244" s="3" t="s">
        <v>1178</v>
      </c>
      <c r="L244" s="13" t="s">
        <v>1226</v>
      </c>
      <c r="M244" s="10" t="s">
        <v>142</v>
      </c>
      <c r="N244" s="10" t="s">
        <v>1226</v>
      </c>
      <c r="O244" s="10" t="s">
        <v>616</v>
      </c>
      <c r="P244" s="10" t="s">
        <v>1214</v>
      </c>
      <c r="Q244" s="10" t="s">
        <v>340</v>
      </c>
      <c r="R244" s="10"/>
      <c r="S244" s="10"/>
      <c r="T244" s="10"/>
      <c r="U244" s="12"/>
      <c r="V244" s="30"/>
      <c r="W244" s="33" t="s">
        <v>1227</v>
      </c>
      <c r="Y244" s="39">
        <f>IFERROR(VLOOKUP(A244,[1]ImportBO!AO:AT,2,FALSE),0)</f>
        <v>0</v>
      </c>
      <c r="Z244" s="40">
        <f>IFERROR(VLOOKUP(A244,[1]ImportBO!AO:AT,3,FALSE),0)</f>
        <v>0</v>
      </c>
      <c r="AA244" s="40">
        <f>IFERROR(VLOOKUP(A244,[1]ImportBO!AO:AT,4,FALSE),0)</f>
        <v>0</v>
      </c>
      <c r="AB244" s="41">
        <f>IFERROR(VLOOKUP(A244,[1]ImportBO!AO:AT,5,FALSE),0)</f>
        <v>0</v>
      </c>
      <c r="AC244" s="1" t="str">
        <f>IF(ISNUMBER(SEARCH(critere,M244:Y244)),ROW(A$1),"")</f>
        <v/>
      </c>
    </row>
    <row r="245" spans="1:29" x14ac:dyDescent="0.35">
      <c r="A245" s="37" t="s">
        <v>1228</v>
      </c>
      <c r="B245" s="32" t="str">
        <f>VLOOKUP(A245,[1]Infos!N:P,2,FALSE)</f>
        <v>STW2P004</v>
      </c>
      <c r="C245" s="2"/>
      <c r="D245" s="2" t="s">
        <v>1195</v>
      </c>
      <c r="E245" s="3" t="str">
        <f>+VLOOKUP(D245,[1]Infos!A:C,2,FALSE)</f>
        <v>W2  508</v>
      </c>
      <c r="F245" s="4" t="str">
        <f>VLOOKUP(D245,[1]Infos!K:L,2,FALSE)</f>
        <v>CJ</v>
      </c>
      <c r="G245" s="5" t="s">
        <v>534</v>
      </c>
      <c r="H245" s="3" t="s">
        <v>1229</v>
      </c>
      <c r="I245" s="3" t="s">
        <v>56</v>
      </c>
      <c r="J245" s="3" t="s">
        <v>1230</v>
      </c>
      <c r="K245" s="3" t="s">
        <v>1231</v>
      </c>
      <c r="L245" s="13" t="s">
        <v>1232</v>
      </c>
      <c r="M245" s="10" t="s">
        <v>71</v>
      </c>
      <c r="N245" s="10" t="s">
        <v>1200</v>
      </c>
      <c r="O245" s="10" t="s">
        <v>62</v>
      </c>
      <c r="P245" s="10"/>
      <c r="Q245" s="10"/>
      <c r="R245" s="10"/>
      <c r="S245" s="10"/>
      <c r="T245" s="10"/>
      <c r="U245" s="12"/>
      <c r="V245" s="30"/>
      <c r="W245" s="33" t="s">
        <v>1233</v>
      </c>
      <c r="Y245" s="39">
        <f>IFERROR(VLOOKUP(A245,[1]ImportBO!AO:AT,2,FALSE),0)</f>
        <v>793</v>
      </c>
      <c r="Z245" s="40">
        <f>IFERROR(VLOOKUP(A245,[1]ImportBO!AO:AT,3,FALSE),0)</f>
        <v>864</v>
      </c>
      <c r="AA245" s="40">
        <f>IFERROR(VLOOKUP(A245,[1]ImportBO!AO:AT,4,FALSE),0)</f>
        <v>808</v>
      </c>
      <c r="AB245" s="41">
        <f>IFERROR(VLOOKUP(A245,[1]ImportBO!AO:AT,5,FALSE),0)</f>
        <v>957</v>
      </c>
      <c r="AC245" s="1" t="str">
        <f>IF(ISNUMBER(SEARCH(critere,M245:Y245)),ROW(A$1),"")</f>
        <v/>
      </c>
    </row>
    <row r="246" spans="1:29" x14ac:dyDescent="0.35">
      <c r="A246" s="37" t="s">
        <v>1234</v>
      </c>
      <c r="B246" s="32" t="str">
        <f>VLOOKUP(A246,[1]Infos!N:P,2,FALSE)</f>
        <v>STW2P197</v>
      </c>
      <c r="C246" s="2"/>
      <c r="D246" s="2" t="s">
        <v>1195</v>
      </c>
      <c r="E246" s="3" t="str">
        <f>+VLOOKUP(D246,[1]Infos!A:C,2,FALSE)</f>
        <v>W2  508</v>
      </c>
      <c r="F246" s="4" t="str">
        <f>VLOOKUP(D246,[1]Infos!K:L,2,FALSE)</f>
        <v>CJ</v>
      </c>
      <c r="G246" s="5" t="s">
        <v>534</v>
      </c>
      <c r="H246" s="3" t="s">
        <v>1235</v>
      </c>
      <c r="I246" s="3" t="s">
        <v>1236</v>
      </c>
      <c r="J246" s="3" t="s">
        <v>1237</v>
      </c>
      <c r="K246" s="3" t="s">
        <v>1238</v>
      </c>
      <c r="L246" s="13" t="s">
        <v>1239</v>
      </c>
      <c r="M246" s="10" t="s">
        <v>95</v>
      </c>
      <c r="N246" s="10" t="s">
        <v>1180</v>
      </c>
      <c r="O246" s="10" t="s">
        <v>616</v>
      </c>
      <c r="P246" s="10" t="s">
        <v>1214</v>
      </c>
      <c r="Q246" s="10" t="s">
        <v>340</v>
      </c>
      <c r="R246" s="10"/>
      <c r="S246" s="10"/>
      <c r="T246" s="10"/>
      <c r="U246" s="12"/>
      <c r="V246" s="30"/>
      <c r="W246" s="33" t="s">
        <v>1240</v>
      </c>
      <c r="Y246" s="39">
        <f>IFERROR(VLOOKUP(A246,[1]ImportBO!AO:AT,2,FALSE),0)</f>
        <v>48</v>
      </c>
      <c r="Z246" s="40">
        <f>IFERROR(VLOOKUP(A246,[1]ImportBO!AO:AT,3,FALSE),0)</f>
        <v>110</v>
      </c>
      <c r="AA246" s="40">
        <f>IFERROR(VLOOKUP(A246,[1]ImportBO!AO:AT,4,FALSE),0)</f>
        <v>140</v>
      </c>
      <c r="AB246" s="41">
        <f>IFERROR(VLOOKUP(A246,[1]ImportBO!AO:AT,5,FALSE),0)</f>
        <v>142</v>
      </c>
      <c r="AC246" s="1" t="str">
        <f>IF(ISNUMBER(SEARCH(critere,M246:Y246)),ROW(A$1),"")</f>
        <v/>
      </c>
    </row>
    <row r="247" spans="1:29" x14ac:dyDescent="0.35">
      <c r="A247" s="37" t="s">
        <v>1241</v>
      </c>
      <c r="B247" s="32" t="str">
        <f>VLOOKUP(A247,[1]Infos!N:P,2,FALSE)</f>
        <v>STW2P184</v>
      </c>
      <c r="C247" s="2"/>
      <c r="D247" s="2" t="s">
        <v>1195</v>
      </c>
      <c r="E247" s="3" t="str">
        <f>+VLOOKUP(D247,[1]Infos!A:C,2,FALSE)</f>
        <v>W2  508</v>
      </c>
      <c r="F247" s="4" t="str">
        <f>VLOOKUP(D247,[1]Infos!K:L,2,FALSE)</f>
        <v>CJ</v>
      </c>
      <c r="G247" s="5" t="s">
        <v>534</v>
      </c>
      <c r="H247" s="3" t="s">
        <v>1235</v>
      </c>
      <c r="I247" s="3" t="s">
        <v>36</v>
      </c>
      <c r="J247" s="3" t="s">
        <v>1242</v>
      </c>
      <c r="K247" s="3" t="s">
        <v>1238</v>
      </c>
      <c r="L247" s="13" t="s">
        <v>1239</v>
      </c>
      <c r="M247" s="10" t="s">
        <v>95</v>
      </c>
      <c r="N247" s="10" t="s">
        <v>1180</v>
      </c>
      <c r="O247" s="10" t="s">
        <v>616</v>
      </c>
      <c r="P247" s="10" t="s">
        <v>1214</v>
      </c>
      <c r="Q247" s="10" t="s">
        <v>340</v>
      </c>
      <c r="R247" s="10"/>
      <c r="S247" s="10"/>
      <c r="T247" s="10"/>
      <c r="U247" s="12"/>
      <c r="V247" s="30"/>
      <c r="W247" s="33" t="s">
        <v>1243</v>
      </c>
      <c r="Y247" s="39">
        <f>IFERROR(VLOOKUP(A247,[1]ImportBO!AO:AT,2,FALSE),0)</f>
        <v>240</v>
      </c>
      <c r="Z247" s="40">
        <f>IFERROR(VLOOKUP(A247,[1]ImportBO!AO:AT,3,FALSE),0)</f>
        <v>230</v>
      </c>
      <c r="AA247" s="40">
        <f>IFERROR(VLOOKUP(A247,[1]ImportBO!AO:AT,4,FALSE),0)</f>
        <v>187</v>
      </c>
      <c r="AB247" s="41">
        <f>IFERROR(VLOOKUP(A247,[1]ImportBO!AO:AT,5,FALSE),0)</f>
        <v>244</v>
      </c>
      <c r="AC247" s="1" t="str">
        <f>IF(ISNUMBER(SEARCH(critere,M247:Y247)),ROW(A$1),"")</f>
        <v/>
      </c>
    </row>
    <row r="248" spans="1:29" x14ac:dyDescent="0.35">
      <c r="A248" s="37" t="s">
        <v>1244</v>
      </c>
      <c r="B248" s="32" t="str">
        <f>VLOOKUP(A248,[1]Infos!N:P,2,FALSE)</f>
        <v>STW2P006</v>
      </c>
      <c r="C248" s="2"/>
      <c r="D248" s="2" t="s">
        <v>1195</v>
      </c>
      <c r="E248" s="3" t="str">
        <f>+VLOOKUP(D248,[1]Infos!A:C,2,FALSE)</f>
        <v>W2  508</v>
      </c>
      <c r="F248" s="4" t="str">
        <f>VLOOKUP(D248,[1]Infos!K:L,2,FALSE)</f>
        <v>CJ</v>
      </c>
      <c r="G248" s="5" t="s">
        <v>534</v>
      </c>
      <c r="H248" s="3" t="s">
        <v>1235</v>
      </c>
      <c r="I248" s="3" t="s">
        <v>56</v>
      </c>
      <c r="J248" s="3" t="s">
        <v>1245</v>
      </c>
      <c r="K248" s="3" t="s">
        <v>1238</v>
      </c>
      <c r="L248" s="20" t="s">
        <v>1246</v>
      </c>
      <c r="M248" s="10" t="s">
        <v>95</v>
      </c>
      <c r="N248" s="10" t="s">
        <v>1180</v>
      </c>
      <c r="O248" s="10" t="s">
        <v>616</v>
      </c>
      <c r="P248" s="10" t="s">
        <v>1214</v>
      </c>
      <c r="Q248" s="10" t="s">
        <v>340</v>
      </c>
      <c r="R248" s="10"/>
      <c r="S248" s="10"/>
      <c r="T248" s="10"/>
      <c r="U248" s="12"/>
      <c r="V248" s="30"/>
      <c r="W248" s="33" t="s">
        <v>1247</v>
      </c>
      <c r="Y248" s="39">
        <f>IFERROR(VLOOKUP(A248,[1]ImportBO!AO:AT,2,FALSE),0)</f>
        <v>407</v>
      </c>
      <c r="Z248" s="40">
        <f>IFERROR(VLOOKUP(A248,[1]ImportBO!AO:AT,3,FALSE),0)</f>
        <v>606</v>
      </c>
      <c r="AA248" s="40">
        <f>IFERROR(VLOOKUP(A248,[1]ImportBO!AO:AT,4,FALSE),0)</f>
        <v>662</v>
      </c>
      <c r="AB248" s="41">
        <f>IFERROR(VLOOKUP(A248,[1]ImportBO!AO:AT,5,FALSE),0)</f>
        <v>776</v>
      </c>
      <c r="AC248" s="1" t="str">
        <f>IF(ISNUMBER(SEARCH(critere,M248:Y248)),ROW(A$1),"")</f>
        <v/>
      </c>
    </row>
    <row r="249" spans="1:29" x14ac:dyDescent="0.35">
      <c r="A249" s="37" t="s">
        <v>1248</v>
      </c>
      <c r="B249" s="32" t="str">
        <f>VLOOKUP(A249,[1]Infos!N:P,2,FALSE)</f>
        <v>STW2P200</v>
      </c>
      <c r="C249" s="2"/>
      <c r="D249" s="2" t="s">
        <v>1195</v>
      </c>
      <c r="E249" s="3" t="str">
        <f>+VLOOKUP(D249,[1]Infos!A:C,2,FALSE)</f>
        <v>W2  508</v>
      </c>
      <c r="F249" s="4" t="str">
        <f>VLOOKUP(D249,[1]Infos!K:L,2,FALSE)</f>
        <v>CJ</v>
      </c>
      <c r="G249" s="5" t="s">
        <v>534</v>
      </c>
      <c r="H249" s="3" t="s">
        <v>227</v>
      </c>
      <c r="I249" s="3" t="s">
        <v>36</v>
      </c>
      <c r="J249" s="3" t="s">
        <v>1249</v>
      </c>
      <c r="K249" s="3" t="s">
        <v>347</v>
      </c>
      <c r="L249" s="13" t="s">
        <v>1250</v>
      </c>
      <c r="M249" s="10" t="s">
        <v>142</v>
      </c>
      <c r="N249" s="16" t="s">
        <v>1251</v>
      </c>
      <c r="O249" s="10" t="s">
        <v>142</v>
      </c>
      <c r="P249" s="10" t="s">
        <v>1251</v>
      </c>
      <c r="Q249" s="10" t="s">
        <v>142</v>
      </c>
      <c r="R249" s="10"/>
      <c r="S249" s="10"/>
      <c r="T249" s="10"/>
      <c r="U249" s="12"/>
      <c r="V249" s="30"/>
      <c r="W249" s="33" t="s">
        <v>1252</v>
      </c>
      <c r="Y249" s="39">
        <f>IFERROR(VLOOKUP(A249,[1]ImportBO!AO:AT,2,FALSE),0)</f>
        <v>108</v>
      </c>
      <c r="Z249" s="40">
        <f>IFERROR(VLOOKUP(A249,[1]ImportBO!AO:AT,3,FALSE),0)</f>
        <v>155</v>
      </c>
      <c r="AA249" s="40">
        <f>IFERROR(VLOOKUP(A249,[1]ImportBO!AO:AT,4,FALSE),0)</f>
        <v>200</v>
      </c>
      <c r="AB249" s="41">
        <f>IFERROR(VLOOKUP(A249,[1]ImportBO!AO:AT,5,FALSE),0)</f>
        <v>212</v>
      </c>
      <c r="AC249" s="1" t="str">
        <f>IF(ISNUMBER(SEARCH(critere,M249:Y249)),ROW(A$1),"")</f>
        <v/>
      </c>
    </row>
    <row r="250" spans="1:29" x14ac:dyDescent="0.35">
      <c r="A250" s="37" t="s">
        <v>1253</v>
      </c>
      <c r="B250" s="32" t="str">
        <f>VLOOKUP(A250,[1]Infos!N:P,2,FALSE)</f>
        <v>STW2P007</v>
      </c>
      <c r="C250" s="2"/>
      <c r="D250" s="2" t="s">
        <v>1195</v>
      </c>
      <c r="E250" s="3" t="str">
        <f>+VLOOKUP(D250,[1]Infos!A:C,2,FALSE)</f>
        <v>W2  508</v>
      </c>
      <c r="F250" s="4" t="str">
        <f>VLOOKUP(D250,[1]Infos!K:L,2,FALSE)</f>
        <v>CJ</v>
      </c>
      <c r="G250" s="5" t="s">
        <v>534</v>
      </c>
      <c r="H250" s="3" t="s">
        <v>227</v>
      </c>
      <c r="I250" s="3" t="s">
        <v>147</v>
      </c>
      <c r="J250" s="3" t="s">
        <v>233</v>
      </c>
      <c r="K250" s="3" t="s">
        <v>347</v>
      </c>
      <c r="L250" s="13" t="s">
        <v>1254</v>
      </c>
      <c r="M250" s="10" t="s">
        <v>142</v>
      </c>
      <c r="N250" s="10" t="s">
        <v>1255</v>
      </c>
      <c r="O250" s="10" t="s">
        <v>142</v>
      </c>
      <c r="P250" s="10" t="s">
        <v>1255</v>
      </c>
      <c r="Q250" s="10" t="s">
        <v>142</v>
      </c>
      <c r="R250" s="10"/>
      <c r="S250" s="10"/>
      <c r="T250" s="10"/>
      <c r="U250" s="12"/>
      <c r="V250" s="30"/>
      <c r="W250" s="33" t="s">
        <v>1256</v>
      </c>
      <c r="Y250" s="39">
        <f>IFERROR(VLOOKUP(A250,[1]ImportBO!AO:AT,2,FALSE),0)</f>
        <v>39</v>
      </c>
      <c r="Z250" s="40">
        <f>IFERROR(VLOOKUP(A250,[1]ImportBO!AO:AT,3,FALSE),0)</f>
        <v>26</v>
      </c>
      <c r="AA250" s="40">
        <f>IFERROR(VLOOKUP(A250,[1]ImportBO!AO:AT,4,FALSE),0)</f>
        <v>57</v>
      </c>
      <c r="AB250" s="41">
        <f>IFERROR(VLOOKUP(A250,[1]ImportBO!AO:AT,5,FALSE),0)</f>
        <v>45</v>
      </c>
      <c r="AC250" s="1" t="str">
        <f>IF(ISNUMBER(SEARCH(critere,M250:Y250)),ROW(A$1),"")</f>
        <v/>
      </c>
    </row>
    <row r="251" spans="1:29" x14ac:dyDescent="0.35">
      <c r="A251" s="37" t="s">
        <v>1257</v>
      </c>
      <c r="B251" s="32" t="str">
        <f>VLOOKUP(A251,[1]Infos!N:P,2,FALSE)</f>
        <v>STW2P190</v>
      </c>
      <c r="C251" s="2"/>
      <c r="D251" s="2" t="s">
        <v>1195</v>
      </c>
      <c r="E251" s="3" t="str">
        <f>+VLOOKUP(D251,[1]Infos!A:C,2,FALSE)</f>
        <v>W2  508</v>
      </c>
      <c r="F251" s="4" t="str">
        <f>VLOOKUP(D251,[1]Infos!K:L,2,FALSE)</f>
        <v>CJ</v>
      </c>
      <c r="G251" s="5" t="s">
        <v>534</v>
      </c>
      <c r="H251" s="3" t="s">
        <v>227</v>
      </c>
      <c r="I251" s="3" t="s">
        <v>56</v>
      </c>
      <c r="J251" s="3" t="s">
        <v>1258</v>
      </c>
      <c r="K251" s="3" t="s">
        <v>347</v>
      </c>
      <c r="L251" s="13" t="s">
        <v>1250</v>
      </c>
      <c r="M251" s="10" t="s">
        <v>142</v>
      </c>
      <c r="N251" s="10" t="s">
        <v>1251</v>
      </c>
      <c r="O251" s="10" t="s">
        <v>142</v>
      </c>
      <c r="P251" s="10" t="s">
        <v>1251</v>
      </c>
      <c r="Q251" s="10" t="s">
        <v>142</v>
      </c>
      <c r="R251" s="10"/>
      <c r="S251" s="10"/>
      <c r="T251" s="10"/>
      <c r="U251" s="12"/>
      <c r="V251" s="30"/>
      <c r="W251" s="33" t="s">
        <v>1259</v>
      </c>
      <c r="Y251" s="39">
        <f>IFERROR(VLOOKUP(A251,[1]ImportBO!AO:AT,2,FALSE),0)</f>
        <v>15</v>
      </c>
      <c r="Z251" s="40">
        <f>IFERROR(VLOOKUP(A251,[1]ImportBO!AO:AT,3,FALSE),0)</f>
        <v>13</v>
      </c>
      <c r="AA251" s="40">
        <f>IFERROR(VLOOKUP(A251,[1]ImportBO!AO:AT,4,FALSE),0)</f>
        <v>12</v>
      </c>
      <c r="AB251" s="41">
        <f>IFERROR(VLOOKUP(A251,[1]ImportBO!AO:AT,5,FALSE),0)</f>
        <v>9</v>
      </c>
      <c r="AC251" s="1" t="str">
        <f>IF(ISNUMBER(SEARCH(critere,M251:Y251)),ROW(A$1),"")</f>
        <v/>
      </c>
    </row>
    <row r="252" spans="1:29" x14ac:dyDescent="0.35">
      <c r="A252" s="37" t="s">
        <v>1260</v>
      </c>
      <c r="B252" s="32" t="str">
        <f>VLOOKUP(A252,[1]Infos!N:P,2,FALSE)</f>
        <v>STW2P124</v>
      </c>
      <c r="C252" s="2"/>
      <c r="D252" s="2" t="s">
        <v>1195</v>
      </c>
      <c r="E252" s="3" t="str">
        <f>+VLOOKUP(D252,[1]Infos!A:C,2,FALSE)</f>
        <v>W2  508</v>
      </c>
      <c r="F252" s="4" t="str">
        <f>VLOOKUP(D252,[1]Infos!K:L,2,FALSE)</f>
        <v>CJ</v>
      </c>
      <c r="G252" s="5" t="s">
        <v>534</v>
      </c>
      <c r="H252" s="3" t="s">
        <v>1261</v>
      </c>
      <c r="I252" s="3" t="s">
        <v>36</v>
      </c>
      <c r="J252" s="3" t="s">
        <v>1262</v>
      </c>
      <c r="K252" s="3" t="s">
        <v>1238</v>
      </c>
      <c r="L252" s="13" t="s">
        <v>1239</v>
      </c>
      <c r="M252" s="10" t="s">
        <v>95</v>
      </c>
      <c r="N252" s="10" t="s">
        <v>1180</v>
      </c>
      <c r="O252" s="10" t="s">
        <v>616</v>
      </c>
      <c r="P252" s="16" t="s">
        <v>1214</v>
      </c>
      <c r="Q252" s="10" t="s">
        <v>340</v>
      </c>
      <c r="R252" s="10"/>
      <c r="S252" s="10"/>
      <c r="T252" s="10"/>
      <c r="U252" s="12"/>
      <c r="V252" s="30"/>
      <c r="W252" s="33" t="s">
        <v>1263</v>
      </c>
      <c r="Y252" s="39">
        <f>IFERROR(VLOOKUP(A252,[1]ImportBO!AO:AT,2,FALSE),0)</f>
        <v>54</v>
      </c>
      <c r="Z252" s="40">
        <f>IFERROR(VLOOKUP(A252,[1]ImportBO!AO:AT,3,FALSE),0)</f>
        <v>38</v>
      </c>
      <c r="AA252" s="40">
        <f>IFERROR(VLOOKUP(A252,[1]ImportBO!AO:AT,4,FALSE),0)</f>
        <v>64</v>
      </c>
      <c r="AB252" s="41">
        <f>IFERROR(VLOOKUP(A252,[1]ImportBO!AO:AT,5,FALSE),0)</f>
        <v>38</v>
      </c>
      <c r="AC252" s="1" t="str">
        <f>IF(ISNUMBER(SEARCH(critere,M252:Y252)),ROW(A$1),"")</f>
        <v/>
      </c>
    </row>
    <row r="253" spans="1:29" x14ac:dyDescent="0.35">
      <c r="A253" s="37" t="s">
        <v>1264</v>
      </c>
      <c r="B253" s="32" t="str">
        <f>VLOOKUP(A253,[1]Infos!N:P,2,FALSE)</f>
        <v>STW2P198</v>
      </c>
      <c r="C253" s="2"/>
      <c r="D253" s="2" t="s">
        <v>1195</v>
      </c>
      <c r="E253" s="3" t="str">
        <f>+VLOOKUP(D253,[1]Infos!A:C,2,FALSE)</f>
        <v>W2  508</v>
      </c>
      <c r="F253" s="4" t="str">
        <f>VLOOKUP(D253,[1]Infos!K:L,2,FALSE)</f>
        <v>CJ</v>
      </c>
      <c r="G253" s="5" t="s">
        <v>534</v>
      </c>
      <c r="H253" s="3" t="s">
        <v>1220</v>
      </c>
      <c r="I253" s="3" t="s">
        <v>91</v>
      </c>
      <c r="J253" s="3" t="s">
        <v>1265</v>
      </c>
      <c r="K253" s="3" t="s">
        <v>347</v>
      </c>
      <c r="L253" s="13" t="s">
        <v>1266</v>
      </c>
      <c r="M253" s="10" t="s">
        <v>142</v>
      </c>
      <c r="N253" s="10" t="s">
        <v>1255</v>
      </c>
      <c r="O253" s="10" t="s">
        <v>142</v>
      </c>
      <c r="P253" s="10" t="s">
        <v>1251</v>
      </c>
      <c r="Q253" s="10" t="s">
        <v>142</v>
      </c>
      <c r="R253" s="10"/>
      <c r="S253" s="10"/>
      <c r="T253" s="10"/>
      <c r="U253" s="12"/>
      <c r="V253" s="30"/>
      <c r="W253" s="33" t="s">
        <v>1267</v>
      </c>
      <c r="Y253" s="39">
        <f>IFERROR(VLOOKUP(A253,[1]ImportBO!AO:AT,2,FALSE),0)</f>
        <v>6</v>
      </c>
      <c r="Z253" s="40">
        <f>IFERROR(VLOOKUP(A253,[1]ImportBO!AO:AT,3,FALSE),0)</f>
        <v>4</v>
      </c>
      <c r="AA253" s="40">
        <f>IFERROR(VLOOKUP(A253,[1]ImportBO!AO:AT,4,FALSE),0)</f>
        <v>8</v>
      </c>
      <c r="AB253" s="41">
        <f>IFERROR(VLOOKUP(A253,[1]ImportBO!AO:AT,5,FALSE),0)</f>
        <v>10</v>
      </c>
      <c r="AC253" s="1" t="str">
        <f>IF(ISNUMBER(SEARCH(critere,M253:Y253)),ROW(A$1),"")</f>
        <v/>
      </c>
    </row>
    <row r="254" spans="1:29" x14ac:dyDescent="0.35">
      <c r="A254" s="37" t="s">
        <v>1268</v>
      </c>
      <c r="B254" s="32" t="str">
        <f>VLOOKUP(A254,[1]Infos!N:P,2,FALSE)</f>
        <v>STW2P043</v>
      </c>
      <c r="C254" s="2"/>
      <c r="D254" s="2" t="s">
        <v>1195</v>
      </c>
      <c r="E254" s="3" t="str">
        <f>+VLOOKUP(D254,[1]Infos!A:C,2,FALSE)</f>
        <v>W2  508</v>
      </c>
      <c r="F254" s="4" t="str">
        <f>VLOOKUP(D254,[1]Infos!K:L,2,FALSE)</f>
        <v>CJ</v>
      </c>
      <c r="G254" s="5" t="s">
        <v>534</v>
      </c>
      <c r="H254" s="3" t="s">
        <v>1220</v>
      </c>
      <c r="I254" s="3" t="s">
        <v>56</v>
      </c>
      <c r="J254" s="3" t="s">
        <v>1269</v>
      </c>
      <c r="K254" s="3" t="s">
        <v>347</v>
      </c>
      <c r="L254" s="13" t="s">
        <v>1250</v>
      </c>
      <c r="M254" s="10" t="s">
        <v>142</v>
      </c>
      <c r="N254" s="10" t="s">
        <v>1250</v>
      </c>
      <c r="O254" s="10" t="s">
        <v>142</v>
      </c>
      <c r="P254" s="10"/>
      <c r="Q254" s="10"/>
      <c r="R254" s="10"/>
      <c r="S254" s="10"/>
      <c r="T254" s="10"/>
      <c r="U254" s="12"/>
      <c r="V254" s="30"/>
      <c r="W254" s="33" t="s">
        <v>1270</v>
      </c>
      <c r="Y254" s="39">
        <f>IFERROR(VLOOKUP(A254,[1]ImportBO!AO:AT,2,FALSE),0)</f>
        <v>59</v>
      </c>
      <c r="Z254" s="40">
        <f>IFERROR(VLOOKUP(A254,[1]ImportBO!AO:AT,3,FALSE),0)</f>
        <v>117</v>
      </c>
      <c r="AA254" s="40">
        <f>IFERROR(VLOOKUP(A254,[1]ImportBO!AO:AT,4,FALSE),0)</f>
        <v>148</v>
      </c>
      <c r="AB254" s="41">
        <f>IFERROR(VLOOKUP(A254,[1]ImportBO!AO:AT,5,FALSE),0)</f>
        <v>142</v>
      </c>
      <c r="AC254" s="1" t="str">
        <f>IF(ISNUMBER(SEARCH(critere,M254:Y254)),ROW(A$1),"")</f>
        <v/>
      </c>
    </row>
    <row r="255" spans="1:29" x14ac:dyDescent="0.35">
      <c r="A255" s="37" t="s">
        <v>1271</v>
      </c>
      <c r="B255" s="32" t="str">
        <f>VLOOKUP(A255,[1]Infos!N:P,2,FALSE)</f>
        <v>STW2P079</v>
      </c>
      <c r="C255" s="2"/>
      <c r="D255" s="2" t="s">
        <v>1195</v>
      </c>
      <c r="E255" s="3" t="str">
        <f>+VLOOKUP(D255,[1]Infos!A:C,2,FALSE)</f>
        <v>W2  508</v>
      </c>
      <c r="F255" s="4" t="str">
        <f>VLOOKUP(D255,[1]Infos!K:L,2,FALSE)</f>
        <v>CJ</v>
      </c>
      <c r="G255" s="5" t="s">
        <v>534</v>
      </c>
      <c r="H255" s="3" t="s">
        <v>1272</v>
      </c>
      <c r="I255" s="3" t="s">
        <v>1273</v>
      </c>
      <c r="J255" s="3" t="s">
        <v>1274</v>
      </c>
      <c r="K255" s="3" t="s">
        <v>1275</v>
      </c>
      <c r="L255" s="13" t="s">
        <v>1276</v>
      </c>
      <c r="M255" s="10" t="s">
        <v>62</v>
      </c>
      <c r="N255" s="10" t="s">
        <v>1277</v>
      </c>
      <c r="O255" s="10" t="s">
        <v>142</v>
      </c>
      <c r="P255" s="16" t="s">
        <v>1251</v>
      </c>
      <c r="Q255" s="10" t="s">
        <v>142</v>
      </c>
      <c r="R255" s="16"/>
      <c r="S255" s="10"/>
      <c r="T255" s="10"/>
      <c r="U255" s="12"/>
      <c r="V255" s="30"/>
      <c r="W255" s="33" t="s">
        <v>1278</v>
      </c>
      <c r="Y255" s="39">
        <f>IFERROR(VLOOKUP(A255,[1]ImportBO!AO:AT,2,FALSE),0)</f>
        <v>4</v>
      </c>
      <c r="Z255" s="40">
        <f>IFERROR(VLOOKUP(A255,[1]ImportBO!AO:AT,3,FALSE),0)</f>
        <v>4</v>
      </c>
      <c r="AA255" s="40">
        <f>IFERROR(VLOOKUP(A255,[1]ImportBO!AO:AT,4,FALSE),0)</f>
        <v>4</v>
      </c>
      <c r="AB255" s="41">
        <f>IFERROR(VLOOKUP(A255,[1]ImportBO!AO:AT,5,FALSE),0)</f>
        <v>8</v>
      </c>
      <c r="AC255" s="1" t="str">
        <f>IF(ISNUMBER(SEARCH(critere,M255:Y255)),ROW(A$1),"")</f>
        <v/>
      </c>
    </row>
    <row r="256" spans="1:29" x14ac:dyDescent="0.35">
      <c r="A256" s="37" t="s">
        <v>1279</v>
      </c>
      <c r="B256" s="32" t="str">
        <f>VLOOKUP(A256,[1]Infos!N:P,2,FALSE)</f>
        <v>STW2P119</v>
      </c>
      <c r="C256" s="2"/>
      <c r="D256" s="2" t="s">
        <v>1195</v>
      </c>
      <c r="E256" s="3" t="str">
        <f>+VLOOKUP(D256,[1]Infos!A:C,2,FALSE)</f>
        <v>W2  508</v>
      </c>
      <c r="F256" s="4" t="str">
        <f>VLOOKUP(D256,[1]Infos!K:L,2,FALSE)</f>
        <v>CJ</v>
      </c>
      <c r="G256" s="5" t="s">
        <v>534</v>
      </c>
      <c r="H256" s="3" t="s">
        <v>1280</v>
      </c>
      <c r="I256" s="3" t="s">
        <v>51</v>
      </c>
      <c r="J256" s="3" t="s">
        <v>1281</v>
      </c>
      <c r="K256" s="3" t="s">
        <v>1231</v>
      </c>
      <c r="L256" s="20" t="s">
        <v>1282</v>
      </c>
      <c r="M256" s="10" t="s">
        <v>71</v>
      </c>
      <c r="N256" s="10" t="s">
        <v>1200</v>
      </c>
      <c r="O256" s="10" t="s">
        <v>62</v>
      </c>
      <c r="P256" s="10"/>
      <c r="Q256" s="10"/>
      <c r="R256" s="10"/>
      <c r="S256" s="10"/>
      <c r="T256" s="10"/>
      <c r="U256" s="12"/>
      <c r="V256" s="30"/>
      <c r="W256" s="33" t="s">
        <v>1283</v>
      </c>
      <c r="Y256" s="39">
        <f>IFERROR(VLOOKUP(A256,[1]ImportBO!AO:AT,2,FALSE),0)</f>
        <v>39</v>
      </c>
      <c r="Z256" s="40">
        <f>IFERROR(VLOOKUP(A256,[1]ImportBO!AO:AT,3,FALSE),0)</f>
        <v>60</v>
      </c>
      <c r="AA256" s="40">
        <f>IFERROR(VLOOKUP(A256,[1]ImportBO!AO:AT,4,FALSE),0)</f>
        <v>71</v>
      </c>
      <c r="AB256" s="41">
        <f>IFERROR(VLOOKUP(A256,[1]ImportBO!AO:AT,5,FALSE),0)</f>
        <v>79</v>
      </c>
      <c r="AC256" s="1" t="str">
        <f>IF(ISNUMBER(SEARCH(critere,M256:Y256)),ROW(A$1),"")</f>
        <v/>
      </c>
    </row>
    <row r="257" spans="1:29" x14ac:dyDescent="0.35">
      <c r="A257" s="37" t="s">
        <v>1284</v>
      </c>
      <c r="B257" s="32" t="str">
        <f>VLOOKUP(A257,[1]Infos!N:P,2,FALSE)</f>
        <v>STW2P199</v>
      </c>
      <c r="C257" s="2"/>
      <c r="D257" s="2" t="s">
        <v>1195</v>
      </c>
      <c r="E257" s="3" t="str">
        <f>+VLOOKUP(D257,[1]Infos!A:C,2,FALSE)</f>
        <v>W2  508</v>
      </c>
      <c r="F257" s="4" t="str">
        <f>VLOOKUP(D257,[1]Infos!K:L,2,FALSE)</f>
        <v>CJ</v>
      </c>
      <c r="G257" s="5" t="s">
        <v>534</v>
      </c>
      <c r="H257" s="3" t="s">
        <v>1176</v>
      </c>
      <c r="I257" s="3" t="s">
        <v>104</v>
      </c>
      <c r="J257" s="3" t="s">
        <v>1285</v>
      </c>
      <c r="K257" s="3" t="s">
        <v>1178</v>
      </c>
      <c r="L257" s="13" t="s">
        <v>1226</v>
      </c>
      <c r="M257" s="10" t="s">
        <v>142</v>
      </c>
      <c r="N257" s="10" t="s">
        <v>1286</v>
      </c>
      <c r="O257" s="10" t="s">
        <v>142</v>
      </c>
      <c r="P257" s="10" t="s">
        <v>1214</v>
      </c>
      <c r="Q257" s="10" t="s">
        <v>340</v>
      </c>
      <c r="R257" s="10" t="s">
        <v>1287</v>
      </c>
      <c r="S257" s="10" t="s">
        <v>340</v>
      </c>
      <c r="T257" s="10"/>
      <c r="U257" s="12"/>
      <c r="V257" s="30"/>
      <c r="W257" s="33"/>
      <c r="Y257" s="39">
        <f>IFERROR(VLOOKUP(A257,[1]ImportBO!AO:AT,2,FALSE),0)</f>
        <v>38</v>
      </c>
      <c r="Z257" s="40">
        <f>IFERROR(VLOOKUP(A257,[1]ImportBO!AO:AT,3,FALSE),0)</f>
        <v>35</v>
      </c>
      <c r="AA257" s="40">
        <f>IFERROR(VLOOKUP(A257,[1]ImportBO!AO:AT,4,FALSE),0)</f>
        <v>48</v>
      </c>
      <c r="AB257" s="41">
        <f>IFERROR(VLOOKUP(A257,[1]ImportBO!AO:AT,5,FALSE),0)</f>
        <v>44</v>
      </c>
      <c r="AC257" s="1" t="str">
        <f>IF(ISNUMBER(SEARCH(critere,M257:Y257)),ROW(A$1),"")</f>
        <v/>
      </c>
    </row>
    <row r="258" spans="1:29" x14ac:dyDescent="0.35">
      <c r="A258" s="37" t="s">
        <v>1288</v>
      </c>
      <c r="B258" s="32" t="str">
        <f>VLOOKUP(A258,[1]Infos!N:P,2,FALSE)</f>
        <v>STW2P002</v>
      </c>
      <c r="C258" s="2"/>
      <c r="D258" s="2" t="s">
        <v>1195</v>
      </c>
      <c r="E258" s="3" t="str">
        <f>+VLOOKUP(D258,[1]Infos!A:C,2,FALSE)</f>
        <v>W2  508</v>
      </c>
      <c r="F258" s="4" t="str">
        <f>VLOOKUP(D258,[1]Infos!K:L,2,FALSE)</f>
        <v>CJ</v>
      </c>
      <c r="G258" s="5" t="s">
        <v>534</v>
      </c>
      <c r="H258" s="3" t="s">
        <v>1176</v>
      </c>
      <c r="I258" s="3" t="s">
        <v>56</v>
      </c>
      <c r="J258" s="3" t="s">
        <v>1177</v>
      </c>
      <c r="K258" s="3" t="s">
        <v>1178</v>
      </c>
      <c r="L258" s="13" t="s">
        <v>1179</v>
      </c>
      <c r="M258" s="10" t="s">
        <v>616</v>
      </c>
      <c r="N258" s="10" t="s">
        <v>1180</v>
      </c>
      <c r="O258" s="10" t="s">
        <v>616</v>
      </c>
      <c r="P258" s="10" t="s">
        <v>1214</v>
      </c>
      <c r="Q258" s="10" t="s">
        <v>340</v>
      </c>
      <c r="R258" s="10"/>
      <c r="S258" s="10"/>
      <c r="T258" s="10"/>
      <c r="U258" s="12"/>
      <c r="V258" s="30"/>
      <c r="W258" s="33" t="s">
        <v>1289</v>
      </c>
      <c r="Y258" s="39">
        <f>IFERROR(VLOOKUP(A258,[1]ImportBO!AO:AT,2,FALSE),0)</f>
        <v>223</v>
      </c>
      <c r="Z258" s="40">
        <f>IFERROR(VLOOKUP(A258,[1]ImportBO!AO:AT,3,FALSE),0)</f>
        <v>174</v>
      </c>
      <c r="AA258" s="40">
        <f>IFERROR(VLOOKUP(A258,[1]ImportBO!AO:AT,4,FALSE),0)</f>
        <v>298</v>
      </c>
      <c r="AB258" s="41">
        <f>IFERROR(VLOOKUP(A258,[1]ImportBO!AO:AT,5,FALSE),0)</f>
        <v>295</v>
      </c>
      <c r="AC258" s="1" t="str">
        <f>IF(ISNUMBER(SEARCH(critere,M258:Y258)),ROW(A$1),"")</f>
        <v/>
      </c>
    </row>
    <row r="259" spans="1:29" x14ac:dyDescent="0.35">
      <c r="A259" s="37" t="s">
        <v>1290</v>
      </c>
      <c r="B259" s="32" t="e">
        <f>VLOOKUP(A259,[1]Infos!N:P,2,FALSE)</f>
        <v>#N/A</v>
      </c>
      <c r="C259" s="2"/>
      <c r="D259" s="2" t="s">
        <v>1291</v>
      </c>
      <c r="E259" s="3" t="str">
        <f>+VLOOKUP(D259,[1]Infos!A:C,2,FALSE)</f>
        <v>X84 EUROPE</v>
      </c>
      <c r="F259" s="4">
        <f>VLOOKUP(D259,[1]Infos!K:L,2,FALSE)</f>
        <v>88</v>
      </c>
      <c r="G259" s="5" t="s">
        <v>102</v>
      </c>
      <c r="H259" s="3" t="s">
        <v>227</v>
      </c>
      <c r="I259" s="3" t="s">
        <v>138</v>
      </c>
      <c r="J259" s="3" t="s">
        <v>1292</v>
      </c>
      <c r="K259" s="3" t="s">
        <v>1293</v>
      </c>
      <c r="L259" s="9"/>
      <c r="M259" s="10" t="s">
        <v>1294</v>
      </c>
      <c r="N259" s="11"/>
      <c r="O259" s="10"/>
      <c r="P259" s="11"/>
      <c r="Q259" s="10"/>
      <c r="R259" s="10"/>
      <c r="S259" s="10"/>
      <c r="T259" s="10"/>
      <c r="U259" s="12"/>
      <c r="W259" s="38"/>
      <c r="Y259" s="39">
        <f>IFERROR(VLOOKUP(A259,[1]ImportBO!AO:AT,2,FALSE),0)</f>
        <v>0</v>
      </c>
      <c r="Z259" s="40">
        <f>IFERROR(VLOOKUP(A259,[1]ImportBO!AO:AT,3,FALSE),0)</f>
        <v>0</v>
      </c>
      <c r="AA259" s="40">
        <f>IFERROR(VLOOKUP(A259,[1]ImportBO!AO:AT,4,FALSE),0)</f>
        <v>0</v>
      </c>
      <c r="AB259" s="41">
        <f>IFERROR(VLOOKUP(A259,[1]ImportBO!AO:AT,5,FALSE),0)</f>
        <v>0</v>
      </c>
      <c r="AC259" s="1" t="str">
        <f>IF(ISNUMBER(SEARCH(critere,M259:Y259)),ROW(A$1),"")</f>
        <v/>
      </c>
    </row>
    <row r="260" spans="1:29" x14ac:dyDescent="0.35">
      <c r="A260" s="37" t="s">
        <v>1295</v>
      </c>
      <c r="B260" s="32" t="e">
        <f>VLOOKUP(A260,[1]Infos!N:P,2,FALSE)</f>
        <v>#N/A</v>
      </c>
      <c r="C260" s="2"/>
      <c r="D260" s="2" t="s">
        <v>1291</v>
      </c>
      <c r="E260" s="3" t="str">
        <f>+VLOOKUP(D260,[1]Infos!A:C,2,FALSE)</f>
        <v>X84 EUROPE</v>
      </c>
      <c r="F260" s="4">
        <f>VLOOKUP(D260,[1]Infos!K:L,2,FALSE)</f>
        <v>88</v>
      </c>
      <c r="G260" s="5" t="s">
        <v>102</v>
      </c>
      <c r="H260" s="3" t="s">
        <v>227</v>
      </c>
      <c r="I260" s="3" t="s">
        <v>41</v>
      </c>
      <c r="J260" s="3" t="s">
        <v>1296</v>
      </c>
      <c r="K260" s="3" t="s">
        <v>1297</v>
      </c>
      <c r="L260" s="13"/>
      <c r="M260" s="10" t="s">
        <v>1294</v>
      </c>
      <c r="N260" s="10"/>
      <c r="O260" s="10"/>
      <c r="P260" s="10"/>
      <c r="Q260" s="10"/>
      <c r="R260" s="10"/>
      <c r="S260" s="10"/>
      <c r="T260" s="10"/>
      <c r="U260" s="12"/>
      <c r="V260" s="30"/>
      <c r="W260" s="33"/>
      <c r="Y260" s="39">
        <f>IFERROR(VLOOKUP(A260,[1]ImportBO!AO:AT,2,FALSE),0)</f>
        <v>0</v>
      </c>
      <c r="Z260" s="40">
        <f>IFERROR(VLOOKUP(A260,[1]ImportBO!AO:AT,3,FALSE),0)</f>
        <v>0</v>
      </c>
      <c r="AA260" s="40">
        <f>IFERROR(VLOOKUP(A260,[1]ImportBO!AO:AT,4,FALSE),0)</f>
        <v>0</v>
      </c>
      <c r="AB260" s="41">
        <f>IFERROR(VLOOKUP(A260,[1]ImportBO!AO:AT,5,FALSE),0)</f>
        <v>0</v>
      </c>
      <c r="AC260" s="1" t="str">
        <f>IF(ISNUMBER(SEARCH(critere,M260:Y260)),ROW(A$1),"")</f>
        <v/>
      </c>
    </row>
    <row r="261" spans="1:29" x14ac:dyDescent="0.35">
      <c r="A261" s="37" t="s">
        <v>1298</v>
      </c>
      <c r="B261" s="32" t="e">
        <f>VLOOKUP(A261,[1]Infos!N:P,2,FALSE)</f>
        <v>#N/A</v>
      </c>
      <c r="C261" s="2"/>
      <c r="D261" s="2" t="s">
        <v>1291</v>
      </c>
      <c r="E261" s="3" t="str">
        <f>+VLOOKUP(D261,[1]Infos!A:C,2,FALSE)</f>
        <v>X84 EUROPE</v>
      </c>
      <c r="F261" s="4">
        <f>VLOOKUP(D261,[1]Infos!K:L,2,FALSE)</f>
        <v>88</v>
      </c>
      <c r="G261" s="5" t="s">
        <v>102</v>
      </c>
      <c r="H261" s="3">
        <v>55</v>
      </c>
      <c r="I261" s="3" t="s">
        <v>56</v>
      </c>
      <c r="J261" s="3" t="s">
        <v>1299</v>
      </c>
      <c r="K261" s="3" t="s">
        <v>1300</v>
      </c>
      <c r="L261" s="13" t="s">
        <v>1301</v>
      </c>
      <c r="M261" s="10" t="s">
        <v>1302</v>
      </c>
      <c r="N261" s="10" t="s">
        <v>1303</v>
      </c>
      <c r="O261" s="10" t="s">
        <v>62</v>
      </c>
      <c r="P261" s="10" t="s">
        <v>674</v>
      </c>
      <c r="Q261" s="10" t="s">
        <v>62</v>
      </c>
      <c r="R261" s="10"/>
      <c r="S261" s="10"/>
      <c r="T261" s="10"/>
      <c r="U261" s="12"/>
      <c r="V261" s="30"/>
      <c r="W261" s="33"/>
      <c r="Y261" s="39">
        <f>IFERROR(VLOOKUP(A261,[1]ImportBO!AO:AT,2,FALSE),0)</f>
        <v>0</v>
      </c>
      <c r="Z261" s="40">
        <f>IFERROR(VLOOKUP(A261,[1]ImportBO!AO:AT,3,FALSE),0)</f>
        <v>0</v>
      </c>
      <c r="AA261" s="40">
        <f>IFERROR(VLOOKUP(A261,[1]ImportBO!AO:AT,4,FALSE),0)</f>
        <v>0</v>
      </c>
      <c r="AB261" s="41">
        <f>IFERROR(VLOOKUP(A261,[1]ImportBO!AO:AT,5,FALSE),0)</f>
        <v>0</v>
      </c>
      <c r="AC261" s="1" t="str">
        <f>IF(ISNUMBER(SEARCH(critere,M261:Y261)),ROW(A$1),"")</f>
        <v/>
      </c>
    </row>
    <row r="262" spans="1:29" x14ac:dyDescent="0.35">
      <c r="A262" s="37" t="s">
        <v>1304</v>
      </c>
      <c r="B262" s="32" t="e">
        <f>VLOOKUP(A262,[1]Infos!N:P,2,FALSE)</f>
        <v>#N/A</v>
      </c>
      <c r="C262" s="2"/>
      <c r="D262" s="2" t="s">
        <v>1291</v>
      </c>
      <c r="E262" s="3" t="str">
        <f>+VLOOKUP(D262,[1]Infos!A:C,2,FALSE)</f>
        <v>X84 EUROPE</v>
      </c>
      <c r="F262" s="4">
        <f>VLOOKUP(D262,[1]Infos!K:L,2,FALSE)</f>
        <v>88</v>
      </c>
      <c r="G262" s="5" t="s">
        <v>102</v>
      </c>
      <c r="H262" s="3">
        <v>56</v>
      </c>
      <c r="I262" s="3" t="s">
        <v>147</v>
      </c>
      <c r="J262" s="3" t="s">
        <v>1305</v>
      </c>
      <c r="K262" s="3" t="s">
        <v>1306</v>
      </c>
      <c r="L262" s="13"/>
      <c r="M262" s="10"/>
      <c r="N262" s="10"/>
      <c r="O262" s="10"/>
      <c r="P262" s="10"/>
      <c r="Q262" s="10"/>
      <c r="R262" s="10"/>
      <c r="S262" s="10"/>
      <c r="T262" s="10"/>
      <c r="U262" s="12"/>
      <c r="V262" s="30"/>
      <c r="W262" s="33"/>
      <c r="Y262" s="39">
        <f>IFERROR(VLOOKUP(A262,[1]ImportBO!AO:AT,2,FALSE),0)</f>
        <v>0</v>
      </c>
      <c r="Z262" s="40">
        <f>IFERROR(VLOOKUP(A262,[1]ImportBO!AO:AT,3,FALSE),0)</f>
        <v>0</v>
      </c>
      <c r="AA262" s="40">
        <f>IFERROR(VLOOKUP(A262,[1]ImportBO!AO:AT,4,FALSE),0)</f>
        <v>0</v>
      </c>
      <c r="AB262" s="41">
        <f>IFERROR(VLOOKUP(A262,[1]ImportBO!AO:AT,5,FALSE),0)</f>
        <v>0</v>
      </c>
      <c r="AC262" s="1" t="str">
        <f>IF(ISNUMBER(SEARCH(critere,M262:Y262)),ROW(A$1),"")</f>
        <v/>
      </c>
    </row>
    <row r="263" spans="1:29" x14ac:dyDescent="0.35">
      <c r="A263" s="37" t="s">
        <v>1307</v>
      </c>
      <c r="B263" s="32" t="e">
        <f>VLOOKUP(A263,[1]Infos!N:P,2,FALSE)</f>
        <v>#N/A</v>
      </c>
      <c r="C263" s="2"/>
      <c r="D263" s="2" t="s">
        <v>1291</v>
      </c>
      <c r="E263" s="3" t="str">
        <f>+VLOOKUP(D263,[1]Infos!A:C,2,FALSE)</f>
        <v>X84 EUROPE</v>
      </c>
      <c r="F263" s="4">
        <f>VLOOKUP(D263,[1]Infos!K:L,2,FALSE)</f>
        <v>88</v>
      </c>
      <c r="G263" s="5" t="s">
        <v>102</v>
      </c>
      <c r="H263" s="3">
        <v>57</v>
      </c>
      <c r="I263" s="3" t="s">
        <v>91</v>
      </c>
      <c r="J263" s="3" t="s">
        <v>1308</v>
      </c>
      <c r="K263" s="3" t="s">
        <v>1309</v>
      </c>
      <c r="L263" s="13"/>
      <c r="M263" s="10" t="s">
        <v>1294</v>
      </c>
      <c r="N263" s="10"/>
      <c r="O263" s="10"/>
      <c r="P263" s="10"/>
      <c r="Q263" s="10"/>
      <c r="R263" s="10"/>
      <c r="S263" s="10"/>
      <c r="T263" s="10"/>
      <c r="U263" s="12"/>
      <c r="V263" s="30"/>
      <c r="W263" s="33"/>
      <c r="Y263" s="39">
        <f>IFERROR(VLOOKUP(A263,[1]ImportBO!AO:AT,2,FALSE),0)</f>
        <v>0</v>
      </c>
      <c r="Z263" s="40">
        <f>IFERROR(VLOOKUP(A263,[1]ImportBO!AO:AT,3,FALSE),0)</f>
        <v>0</v>
      </c>
      <c r="AA263" s="40">
        <f>IFERROR(VLOOKUP(A263,[1]ImportBO!AO:AT,4,FALSE),0)</f>
        <v>0</v>
      </c>
      <c r="AB263" s="41">
        <f>IFERROR(VLOOKUP(A263,[1]ImportBO!AO:AT,5,FALSE),0)</f>
        <v>0</v>
      </c>
      <c r="AC263" s="1" t="str">
        <f>IF(ISNUMBER(SEARCH(critere,M263:Y263)),ROW(A$1),"")</f>
        <v/>
      </c>
    </row>
    <row r="264" spans="1:29" x14ac:dyDescent="0.35">
      <c r="A264" s="37" t="s">
        <v>1310</v>
      </c>
      <c r="B264" s="32" t="str">
        <f>VLOOKUP(A264,[1]Infos!N:P,2,FALSE)</f>
        <v>STC9P141</v>
      </c>
      <c r="C264" s="2"/>
      <c r="D264" s="2" t="s">
        <v>1311</v>
      </c>
      <c r="E264" s="3" t="str">
        <f>+VLOOKUP(D264,[1]Infos!A:C,2,FALSE)</f>
        <v>B9  BERLINGO VU</v>
      </c>
      <c r="F264" s="4" t="str">
        <f>VLOOKUP(D264,[1]Infos!K:L,2,FALSE)</f>
        <v>FV/FL</v>
      </c>
      <c r="G264" s="5" t="s">
        <v>242</v>
      </c>
      <c r="H264" s="3" t="s">
        <v>243</v>
      </c>
      <c r="I264" s="3" t="s">
        <v>209</v>
      </c>
      <c r="J264" s="3" t="s">
        <v>244</v>
      </c>
      <c r="K264" s="3" t="s">
        <v>245</v>
      </c>
      <c r="L264" s="13" t="s">
        <v>246</v>
      </c>
      <c r="M264" s="10" t="s">
        <v>247</v>
      </c>
      <c r="N264" s="10" t="s">
        <v>248</v>
      </c>
      <c r="O264" s="10" t="s">
        <v>71</v>
      </c>
      <c r="P264" s="10"/>
      <c r="Q264" s="10"/>
      <c r="R264" s="10"/>
      <c r="S264" s="10"/>
      <c r="T264" s="10"/>
      <c r="U264" s="12"/>
      <c r="V264" s="30"/>
      <c r="W264" s="33"/>
      <c r="Y264" s="39">
        <f>IFERROR(VLOOKUP(A264,[1]ImportBO!AO:AT,2,FALSE),0)</f>
        <v>0</v>
      </c>
      <c r="Z264" s="40">
        <f>IFERROR(VLOOKUP(A264,[1]ImportBO!AO:AT,3,FALSE),0)</f>
        <v>0</v>
      </c>
      <c r="AA264" s="40">
        <f>IFERROR(VLOOKUP(A264,[1]ImportBO!AO:AT,4,FALSE),0)</f>
        <v>0</v>
      </c>
      <c r="AB264" s="41">
        <f>IFERROR(VLOOKUP(A264,[1]ImportBO!AO:AT,5,FALSE),0)</f>
        <v>0</v>
      </c>
      <c r="AC264" s="1" t="str">
        <f>IF(ISNUMBER(SEARCH(critere,M264:Y264)),ROW(A$1),"")</f>
        <v/>
      </c>
    </row>
    <row r="265" spans="1:29" x14ac:dyDescent="0.35">
      <c r="A265" s="37" t="s">
        <v>1310</v>
      </c>
      <c r="B265" s="32" t="str">
        <f>VLOOKUP(A265,[1]Infos!N:P,2,FALSE)</f>
        <v>STC9P141</v>
      </c>
      <c r="C265" s="2"/>
      <c r="D265" s="2" t="s">
        <v>1311</v>
      </c>
      <c r="E265" s="3" t="str">
        <f>+VLOOKUP(D265,[1]Infos!A:C,2,FALSE)</f>
        <v>B9  BERLINGO VU</v>
      </c>
      <c r="F265" s="4" t="str">
        <f>VLOOKUP(D265,[1]Infos!K:L,2,FALSE)</f>
        <v>FV/FL</v>
      </c>
      <c r="G265" s="5" t="s">
        <v>242</v>
      </c>
      <c r="H265" s="3" t="s">
        <v>243</v>
      </c>
      <c r="I265" s="3" t="s">
        <v>209</v>
      </c>
      <c r="J265" s="3" t="s">
        <v>244</v>
      </c>
      <c r="K265" s="3" t="s">
        <v>245</v>
      </c>
      <c r="L265" s="13" t="s">
        <v>246</v>
      </c>
      <c r="M265" s="10" t="s">
        <v>247</v>
      </c>
      <c r="N265" s="10" t="s">
        <v>248</v>
      </c>
      <c r="O265" s="10" t="s">
        <v>71</v>
      </c>
      <c r="P265" s="10"/>
      <c r="Q265" s="10" t="s">
        <v>255</v>
      </c>
      <c r="R265" s="10"/>
      <c r="S265" s="10"/>
      <c r="T265" s="10"/>
      <c r="U265" s="12"/>
      <c r="V265" s="30"/>
      <c r="W265" s="33"/>
      <c r="Y265" s="39">
        <f>IFERROR(VLOOKUP(A265,[1]ImportBO!AO:AT,2,FALSE),0)</f>
        <v>0</v>
      </c>
      <c r="Z265" s="40">
        <f>IFERROR(VLOOKUP(A265,[1]ImportBO!AO:AT,3,FALSE),0)</f>
        <v>0</v>
      </c>
      <c r="AA265" s="40">
        <f>IFERROR(VLOOKUP(A265,[1]ImportBO!AO:AT,4,FALSE),0)</f>
        <v>0</v>
      </c>
      <c r="AB265" s="41">
        <f>IFERROR(VLOOKUP(A265,[1]ImportBO!AO:AT,5,FALSE),0)</f>
        <v>0</v>
      </c>
      <c r="AC265" s="1" t="str">
        <f>IF(ISNUMBER(SEARCH(critere,M265:Y265)),ROW(A$1),"")</f>
        <v/>
      </c>
    </row>
    <row r="266" spans="1:29" x14ac:dyDescent="0.35">
      <c r="A266" s="37" t="s">
        <v>1312</v>
      </c>
      <c r="B266" s="32" t="str">
        <f>VLOOKUP(A266,[1]Infos!N:P,2,FALSE)</f>
        <v>STC9P156</v>
      </c>
      <c r="C266" s="2"/>
      <c r="D266" s="2" t="s">
        <v>1311</v>
      </c>
      <c r="E266" s="3" t="str">
        <f>+VLOOKUP(D266,[1]Infos!A:C,2,FALSE)</f>
        <v>B9  BERLINGO VU</v>
      </c>
      <c r="F266" s="4" t="str">
        <f>VLOOKUP(D266,[1]Infos!K:L,2,FALSE)</f>
        <v>FV/FL</v>
      </c>
      <c r="G266" s="5" t="s">
        <v>242</v>
      </c>
      <c r="H266" s="3" t="s">
        <v>739</v>
      </c>
      <c r="I266" s="3" t="s">
        <v>1273</v>
      </c>
      <c r="J266" s="3" t="s">
        <v>1313</v>
      </c>
      <c r="K266" s="3" t="s">
        <v>1314</v>
      </c>
      <c r="L266" s="13" t="s">
        <v>1315</v>
      </c>
      <c r="M266" s="10" t="s">
        <v>95</v>
      </c>
      <c r="N266" s="10" t="s">
        <v>117</v>
      </c>
      <c r="O266" s="10" t="s">
        <v>62</v>
      </c>
      <c r="P266" s="10" t="s">
        <v>1316</v>
      </c>
      <c r="Q266" s="10"/>
      <c r="R266" s="10"/>
      <c r="S266" s="10" t="s">
        <v>62</v>
      </c>
      <c r="T266" s="10"/>
      <c r="U266" s="12"/>
      <c r="V266" s="30"/>
      <c r="W266" s="33"/>
      <c r="Y266" s="39">
        <f>IFERROR(VLOOKUP(A266,[1]ImportBO!AO:AT,2,FALSE),0)</f>
        <v>0</v>
      </c>
      <c r="Z266" s="40">
        <f>IFERROR(VLOOKUP(A266,[1]ImportBO!AO:AT,3,FALSE),0)</f>
        <v>0</v>
      </c>
      <c r="AA266" s="40">
        <f>IFERROR(VLOOKUP(A266,[1]ImportBO!AO:AT,4,FALSE),0)</f>
        <v>0</v>
      </c>
      <c r="AB266" s="41">
        <f>IFERROR(VLOOKUP(A266,[1]ImportBO!AO:AT,5,FALSE),0)</f>
        <v>0</v>
      </c>
      <c r="AC266" s="1" t="str">
        <f>IF(ISNUMBER(SEARCH(critere,M266:Y266)),ROW(A$1),"")</f>
        <v/>
      </c>
    </row>
    <row r="267" spans="1:29" x14ac:dyDescent="0.35">
      <c r="A267" s="37" t="s">
        <v>1317</v>
      </c>
      <c r="B267" s="32" t="str">
        <f>VLOOKUP(A267,[1]Infos!N:P,2,FALSE)</f>
        <v>STC9P177</v>
      </c>
      <c r="C267" s="2"/>
      <c r="D267" s="2" t="s">
        <v>1311</v>
      </c>
      <c r="E267" s="3" t="str">
        <f>+VLOOKUP(D267,[1]Infos!A:C,2,FALSE)</f>
        <v>B9  BERLINGO VU</v>
      </c>
      <c r="F267" s="4" t="str">
        <f>VLOOKUP(D267,[1]Infos!K:L,2,FALSE)</f>
        <v>FV/FL</v>
      </c>
      <c r="G267" s="5" t="s">
        <v>242</v>
      </c>
      <c r="H267" s="3" t="s">
        <v>272</v>
      </c>
      <c r="I267" s="3" t="s">
        <v>74</v>
      </c>
      <c r="J267" s="3" t="s">
        <v>281</v>
      </c>
      <c r="K267" s="3" t="s">
        <v>275</v>
      </c>
      <c r="L267" s="9" t="s">
        <v>69</v>
      </c>
      <c r="M267" s="10" t="s">
        <v>62</v>
      </c>
      <c r="N267" s="10" t="s">
        <v>117</v>
      </c>
      <c r="O267" s="10" t="s">
        <v>62</v>
      </c>
      <c r="P267" s="10" t="s">
        <v>282</v>
      </c>
      <c r="Q267" s="10"/>
      <c r="R267" s="10"/>
      <c r="S267" s="10"/>
      <c r="T267" s="10"/>
      <c r="U267" s="12"/>
      <c r="V267" s="30"/>
      <c r="W267" s="33" t="s">
        <v>283</v>
      </c>
      <c r="Y267" s="39">
        <f>IFERROR(VLOOKUP(A267,[1]ImportBO!AO:AT,2,FALSE),0)</f>
        <v>1705</v>
      </c>
      <c r="Z267" s="40">
        <f>IFERROR(VLOOKUP(A267,[1]ImportBO!AO:AT,3,FALSE),0)</f>
        <v>1788</v>
      </c>
      <c r="AA267" s="40">
        <f>IFERROR(VLOOKUP(A267,[1]ImportBO!AO:AT,4,FALSE),0)</f>
        <v>1921</v>
      </c>
      <c r="AB267" s="41">
        <f>IFERROR(VLOOKUP(A267,[1]ImportBO!AO:AT,5,FALSE),0)</f>
        <v>1519</v>
      </c>
      <c r="AC267" s="1" t="str">
        <f>IF(ISNUMBER(SEARCH(critere,M267:Y267)),ROW(A$1),"")</f>
        <v/>
      </c>
    </row>
    <row r="268" spans="1:29" x14ac:dyDescent="0.35">
      <c r="A268" s="37" t="s">
        <v>1318</v>
      </c>
      <c r="B268" s="32" t="str">
        <f>VLOOKUP(A268,[1]Infos!N:P,2,FALSE)</f>
        <v>STC9P179</v>
      </c>
      <c r="C268" s="2"/>
      <c r="D268" s="2" t="s">
        <v>1311</v>
      </c>
      <c r="E268" s="3" t="str">
        <f>+VLOOKUP(D268,[1]Infos!A:C,2,FALSE)</f>
        <v>B9  BERLINGO VU</v>
      </c>
      <c r="F268" s="4" t="str">
        <f>VLOOKUP(D268,[1]Infos!K:L,2,FALSE)</f>
        <v>FV/FL</v>
      </c>
      <c r="G268" s="5" t="s">
        <v>242</v>
      </c>
      <c r="H268" s="3" t="s">
        <v>750</v>
      </c>
      <c r="I268" s="3" t="s">
        <v>51</v>
      </c>
      <c r="J268" s="3" t="s">
        <v>751</v>
      </c>
      <c r="K268" s="3" t="s">
        <v>752</v>
      </c>
      <c r="L268" s="13" t="s">
        <v>753</v>
      </c>
      <c r="M268" s="10" t="s">
        <v>95</v>
      </c>
      <c r="N268" s="10" t="s">
        <v>754</v>
      </c>
      <c r="O268" s="10" t="s">
        <v>95</v>
      </c>
      <c r="P268" s="10" t="s">
        <v>117</v>
      </c>
      <c r="Q268" s="10" t="s">
        <v>62</v>
      </c>
      <c r="R268" s="10"/>
      <c r="S268" s="10"/>
      <c r="T268" s="10"/>
      <c r="U268" s="12"/>
      <c r="V268" s="30"/>
      <c r="W268" s="33" t="s">
        <v>279</v>
      </c>
      <c r="Y268" s="39">
        <f>IFERROR(VLOOKUP(A268,[1]ImportBO!AO:AT,2,FALSE),0)</f>
        <v>160</v>
      </c>
      <c r="Z268" s="40">
        <f>IFERROR(VLOOKUP(A268,[1]ImportBO!AO:AT,3,FALSE),0)</f>
        <v>112</v>
      </c>
      <c r="AA268" s="40">
        <f>IFERROR(VLOOKUP(A268,[1]ImportBO!AO:AT,4,FALSE),0)</f>
        <v>98</v>
      </c>
      <c r="AB268" s="41">
        <f>IFERROR(VLOOKUP(A268,[1]ImportBO!AO:AT,5,FALSE),0)</f>
        <v>73</v>
      </c>
      <c r="AC268" s="1" t="str">
        <f>IF(ISNUMBER(SEARCH(critere,M268:Y268)),ROW(A$1),"")</f>
        <v/>
      </c>
    </row>
    <row r="269" spans="1:29" x14ac:dyDescent="0.35">
      <c r="A269" s="37" t="s">
        <v>1319</v>
      </c>
      <c r="B269" s="32" t="str">
        <f>VLOOKUP(A269,[1]Infos!N:P,2,FALSE)</f>
        <v>STK0P021</v>
      </c>
      <c r="C269" s="2"/>
      <c r="D269" s="2" t="s">
        <v>1320</v>
      </c>
      <c r="E269" s="3" t="str">
        <f>+VLOOKUP(D269,[1]Infos!A:C,2,FALSE)</f>
        <v>K0 EUROPE Citroen VU</v>
      </c>
      <c r="F269" s="4" t="str">
        <f>VLOOKUP(D269,[1]Infos!K:L,2,FALSE)</f>
        <v>U9</v>
      </c>
      <c r="G269" s="5" t="s">
        <v>392</v>
      </c>
      <c r="H269" s="3" t="s">
        <v>393</v>
      </c>
      <c r="I269" s="3" t="s">
        <v>51</v>
      </c>
      <c r="J269" s="3" t="s">
        <v>394</v>
      </c>
      <c r="K269" s="3" t="s">
        <v>395</v>
      </c>
      <c r="L269" s="9" t="s">
        <v>396</v>
      </c>
      <c r="M269" s="10" t="s">
        <v>62</v>
      </c>
      <c r="N269" s="10" t="s">
        <v>397</v>
      </c>
      <c r="O269" s="10" t="s">
        <v>62</v>
      </c>
      <c r="P269" s="10"/>
      <c r="Q269" s="10"/>
      <c r="R269" s="10"/>
      <c r="S269" s="10"/>
      <c r="T269" s="10"/>
      <c r="U269" s="12"/>
      <c r="V269" s="30"/>
      <c r="W269" s="33"/>
      <c r="Y269" s="39">
        <f>IFERROR(VLOOKUP(A269,[1]ImportBO!AO:AT,2,FALSE),0)</f>
        <v>248</v>
      </c>
      <c r="Z269" s="40">
        <f>IFERROR(VLOOKUP(A269,[1]ImportBO!AO:AT,3,FALSE),0)</f>
        <v>246</v>
      </c>
      <c r="AA269" s="40">
        <f>IFERROR(VLOOKUP(A269,[1]ImportBO!AO:AT,4,FALSE),0)</f>
        <v>415</v>
      </c>
      <c r="AB269" s="41">
        <f>IFERROR(VLOOKUP(A269,[1]ImportBO!AO:AT,5,FALSE),0)</f>
        <v>198</v>
      </c>
      <c r="AC269" s="1" t="str">
        <f>IF(ISNUMBER(SEARCH(critere,M269:Y269)),ROW(A$1),"")</f>
        <v/>
      </c>
    </row>
    <row r="270" spans="1:29" x14ac:dyDescent="0.35">
      <c r="A270" s="37" t="s">
        <v>1321</v>
      </c>
      <c r="B270" s="32" t="str">
        <f>VLOOKUP(A270,[1]Infos!N:P,2,FALSE)</f>
        <v>STK0P022</v>
      </c>
      <c r="C270" s="2"/>
      <c r="D270" s="2" t="s">
        <v>1320</v>
      </c>
      <c r="E270" s="3" t="str">
        <f>+VLOOKUP(D270,[1]Infos!A:C,2,FALSE)</f>
        <v>K0 EUROPE Citroen VU</v>
      </c>
      <c r="F270" s="4" t="str">
        <f>VLOOKUP(D270,[1]Infos!K:L,2,FALSE)</f>
        <v>U9</v>
      </c>
      <c r="G270" s="5" t="s">
        <v>392</v>
      </c>
      <c r="H270" s="3" t="s">
        <v>399</v>
      </c>
      <c r="I270" s="3" t="s">
        <v>74</v>
      </c>
      <c r="J270" s="3" t="s">
        <v>400</v>
      </c>
      <c r="K270" s="3" t="s">
        <v>401</v>
      </c>
      <c r="L270" s="9" t="s">
        <v>69</v>
      </c>
      <c r="M270" s="10" t="s">
        <v>62</v>
      </c>
      <c r="N270" s="10" t="s">
        <v>397</v>
      </c>
      <c r="O270" s="10" t="s">
        <v>62</v>
      </c>
      <c r="P270" s="10"/>
      <c r="Q270" s="10"/>
      <c r="R270" s="10"/>
      <c r="S270" s="10"/>
      <c r="T270" s="10"/>
      <c r="U270" s="12"/>
      <c r="V270" s="30"/>
      <c r="W270" s="33"/>
      <c r="Y270" s="39">
        <f>IFERROR(VLOOKUP(A270,[1]ImportBO!AO:AT,2,FALSE),0)</f>
        <v>978</v>
      </c>
      <c r="Z270" s="40">
        <f>IFERROR(VLOOKUP(A270,[1]ImportBO!AO:AT,3,FALSE),0)</f>
        <v>1451</v>
      </c>
      <c r="AA270" s="40">
        <f>IFERROR(VLOOKUP(A270,[1]ImportBO!AO:AT,4,FALSE),0)</f>
        <v>2374</v>
      </c>
      <c r="AB270" s="41">
        <f>IFERROR(VLOOKUP(A270,[1]ImportBO!AO:AT,5,FALSE),0)</f>
        <v>1344</v>
      </c>
      <c r="AC270" s="1" t="str">
        <f>IF(ISNUMBER(SEARCH(critere,M270:Y270)),ROW(A$1),"")</f>
        <v/>
      </c>
    </row>
    <row r="271" spans="1:29" x14ac:dyDescent="0.35">
      <c r="A271" s="37" t="s">
        <v>1322</v>
      </c>
      <c r="B271" s="32" t="str">
        <f>VLOOKUP(A271,[1]Infos!N:P,2,FALSE)</f>
        <v>STK0P024</v>
      </c>
      <c r="C271" s="2"/>
      <c r="D271" s="2" t="s">
        <v>1320</v>
      </c>
      <c r="E271" s="3" t="str">
        <f>+VLOOKUP(D271,[1]Infos!A:C,2,FALSE)</f>
        <v>K0 EUROPE Citroen VU</v>
      </c>
      <c r="F271" s="4" t="str">
        <f>VLOOKUP(D271,[1]Infos!K:L,2,FALSE)</f>
        <v>U9</v>
      </c>
      <c r="G271" s="5" t="s">
        <v>392</v>
      </c>
      <c r="H271" s="3" t="s">
        <v>409</v>
      </c>
      <c r="I271" s="3" t="s">
        <v>56</v>
      </c>
      <c r="J271" s="3" t="s">
        <v>410</v>
      </c>
      <c r="K271" s="3" t="s">
        <v>411</v>
      </c>
      <c r="L271" s="9" t="s">
        <v>339</v>
      </c>
      <c r="M271" s="10" t="s">
        <v>99</v>
      </c>
      <c r="N271" s="10" t="s">
        <v>397</v>
      </c>
      <c r="O271" s="10" t="s">
        <v>62</v>
      </c>
      <c r="P271" s="10"/>
      <c r="Q271" s="10"/>
      <c r="R271" s="10"/>
      <c r="S271" s="10"/>
      <c r="T271" s="10"/>
      <c r="U271" s="12"/>
      <c r="V271" s="30"/>
      <c r="W271" s="33"/>
      <c r="Y271" s="39">
        <f>IFERROR(VLOOKUP(A271,[1]ImportBO!AO:AT,2,FALSE),0)</f>
        <v>42</v>
      </c>
      <c r="Z271" s="40">
        <f>IFERROR(VLOOKUP(A271,[1]ImportBO!AO:AT,3,FALSE),0)</f>
        <v>75</v>
      </c>
      <c r="AA271" s="40">
        <f>IFERROR(VLOOKUP(A271,[1]ImportBO!AO:AT,4,FALSE),0)</f>
        <v>139</v>
      </c>
      <c r="AB271" s="41">
        <f>IFERROR(VLOOKUP(A271,[1]ImportBO!AO:AT,5,FALSE),0)</f>
        <v>121</v>
      </c>
      <c r="AC271" s="1" t="str">
        <f>IF(ISNUMBER(SEARCH(critere,M271:Y271)),ROW(A$1),"")</f>
        <v/>
      </c>
    </row>
    <row r="272" spans="1:29" x14ac:dyDescent="0.35">
      <c r="A272" s="37" t="s">
        <v>1323</v>
      </c>
      <c r="B272" s="32" t="str">
        <f>VLOOKUP(A272,[1]Infos!N:P,2,FALSE)</f>
        <v>STK0P025</v>
      </c>
      <c r="C272" s="2"/>
      <c r="D272" s="2" t="s">
        <v>1320</v>
      </c>
      <c r="E272" s="3" t="str">
        <f>+VLOOKUP(D272,[1]Infos!A:C,2,FALSE)</f>
        <v>K0 EUROPE Citroen VU</v>
      </c>
      <c r="F272" s="4" t="str">
        <f>VLOOKUP(D272,[1]Infos!K:L,2,FALSE)</f>
        <v>U9</v>
      </c>
      <c r="G272" s="5" t="s">
        <v>392</v>
      </c>
      <c r="H272" s="3" t="s">
        <v>1324</v>
      </c>
      <c r="I272" s="3" t="s">
        <v>56</v>
      </c>
      <c r="J272" s="3" t="s">
        <v>1325</v>
      </c>
      <c r="K272" s="3" t="s">
        <v>1326</v>
      </c>
      <c r="L272" s="9" t="s">
        <v>69</v>
      </c>
      <c r="M272" s="10" t="s">
        <v>62</v>
      </c>
      <c r="N272" s="11" t="s">
        <v>60</v>
      </c>
      <c r="O272" s="10" t="s">
        <v>99</v>
      </c>
      <c r="P272" s="11" t="s">
        <v>417</v>
      </c>
      <c r="Q272" s="10" t="s">
        <v>62</v>
      </c>
      <c r="R272" s="10"/>
      <c r="S272" s="10"/>
      <c r="T272" s="10"/>
      <c r="U272" s="12"/>
      <c r="V272" s="30"/>
      <c r="W272" s="33"/>
      <c r="Y272" s="39">
        <f>IFERROR(VLOOKUP(A272,[1]ImportBO!AO:AT,2,FALSE),0)</f>
        <v>1992</v>
      </c>
      <c r="Z272" s="40">
        <f>IFERROR(VLOOKUP(A272,[1]ImportBO!AO:AT,3,FALSE),0)</f>
        <v>1768</v>
      </c>
      <c r="AA272" s="40">
        <f>IFERROR(VLOOKUP(A272,[1]ImportBO!AO:AT,4,FALSE),0)</f>
        <v>2613</v>
      </c>
      <c r="AB272" s="41">
        <f>IFERROR(VLOOKUP(A272,[1]ImportBO!AO:AT,5,FALSE),0)</f>
        <v>1567</v>
      </c>
      <c r="AC272" s="1" t="str">
        <f>IF(ISNUMBER(SEARCH(critere,M272:Y272)),ROW(A$1),"")</f>
        <v/>
      </c>
    </row>
    <row r="273" spans="1:29" x14ac:dyDescent="0.35">
      <c r="A273" s="37" t="s">
        <v>1327</v>
      </c>
      <c r="B273" s="32" t="e">
        <f>VLOOKUP(A273,[1]Infos!N:P,2,FALSE)</f>
        <v>#N/A</v>
      </c>
      <c r="C273" s="2"/>
      <c r="D273" s="2" t="s">
        <v>1328</v>
      </c>
      <c r="E273" s="3" t="str">
        <f>+VLOOKUP(D273,[1]Infos!A:C,2,FALSE)</f>
        <v>K9 EUROPE Citroen VU</v>
      </c>
      <c r="F273" s="4" t="str">
        <f>VLOOKUP(D273,[1]Infos!K:L,2,FALSE)</f>
        <v>FV</v>
      </c>
      <c r="G273" s="5" t="s">
        <v>334</v>
      </c>
      <c r="H273" s="3" t="s">
        <v>1329</v>
      </c>
      <c r="I273" s="3" t="s">
        <v>172</v>
      </c>
      <c r="J273" s="3" t="s">
        <v>1330</v>
      </c>
      <c r="K273" s="3" t="s">
        <v>401</v>
      </c>
      <c r="L273" s="9" t="s">
        <v>69</v>
      </c>
      <c r="M273" s="10" t="s">
        <v>62</v>
      </c>
      <c r="N273" s="11" t="s">
        <v>674</v>
      </c>
      <c r="O273" s="10" t="s">
        <v>62</v>
      </c>
      <c r="P273" s="11"/>
      <c r="Q273" s="10"/>
      <c r="R273" s="11"/>
      <c r="S273" s="10"/>
      <c r="T273" s="10"/>
      <c r="U273" s="12"/>
      <c r="W273" s="38" t="s">
        <v>1331</v>
      </c>
      <c r="Y273" s="39">
        <f>IFERROR(VLOOKUP(A273,[1]ImportBO!AO:AT,2,FALSE),0)</f>
        <v>0</v>
      </c>
      <c r="Z273" s="40">
        <f>IFERROR(VLOOKUP(A273,[1]ImportBO!AO:AT,3,FALSE),0)</f>
        <v>0</v>
      </c>
      <c r="AA273" s="40">
        <f>IFERROR(VLOOKUP(A273,[1]ImportBO!AO:AT,4,FALSE),0)</f>
        <v>0</v>
      </c>
      <c r="AB273" s="41">
        <f>IFERROR(VLOOKUP(A273,[1]ImportBO!AO:AT,5,FALSE),0)</f>
        <v>0</v>
      </c>
      <c r="AC273" s="1" t="str">
        <f>IF(ISNUMBER(SEARCH(critere,M273:Y273)),ROW(A$1),"")</f>
        <v/>
      </c>
    </row>
    <row r="274" spans="1:29" x14ac:dyDescent="0.35">
      <c r="A274" s="37" t="s">
        <v>1332</v>
      </c>
      <c r="B274" s="32" t="e">
        <f>VLOOKUP(A274,[1]Infos!N:P,2,FALSE)</f>
        <v>#N/A</v>
      </c>
      <c r="C274" s="2"/>
      <c r="D274" s="2" t="s">
        <v>1333</v>
      </c>
      <c r="E274" s="3" t="str">
        <f>+VLOOKUP(D274,[1]Infos!A:C,2,FALSE)</f>
        <v>K0 RUSSIE Citroen VU</v>
      </c>
      <c r="F274" s="4">
        <f>VLOOKUP(D274,[1]Infos!K:L,2,FALSE)</f>
        <v>0</v>
      </c>
      <c r="G274" s="5" t="e">
        <v>#N/A</v>
      </c>
      <c r="H274" s="3">
        <v>43</v>
      </c>
      <c r="I274" s="3" t="s">
        <v>74</v>
      </c>
      <c r="J274" s="3" t="s">
        <v>400</v>
      </c>
      <c r="K274" s="3" t="s">
        <v>1334</v>
      </c>
      <c r="L274" s="17"/>
      <c r="M274" s="18"/>
      <c r="N274" s="18"/>
      <c r="O274" s="18"/>
      <c r="P274" s="18"/>
      <c r="Q274" s="18"/>
      <c r="R274" s="18"/>
      <c r="S274" s="18"/>
      <c r="T274" s="18"/>
      <c r="U274" s="19"/>
      <c r="W274" s="38"/>
      <c r="Y274" s="39">
        <f>IFERROR(VLOOKUP(A274,[1]ImportBO!AO:AT,2,FALSE),0)</f>
        <v>0</v>
      </c>
      <c r="Z274" s="40">
        <f>IFERROR(VLOOKUP(A274,[1]ImportBO!AO:AT,3,FALSE),0)</f>
        <v>0</v>
      </c>
      <c r="AA274" s="40">
        <f>IFERROR(VLOOKUP(A274,[1]ImportBO!AO:AT,4,FALSE),0)</f>
        <v>0</v>
      </c>
      <c r="AB274" s="41">
        <f>IFERROR(VLOOKUP(A274,[1]ImportBO!AO:AT,5,FALSE),0)</f>
        <v>0</v>
      </c>
      <c r="AC274" s="1" t="str">
        <f>IF(ISNUMBER(SEARCH(critere,M274:Y274)),ROW(A$1),"")</f>
        <v/>
      </c>
    </row>
    <row r="275" spans="1:29" x14ac:dyDescent="0.35">
      <c r="A275" s="37" t="s">
        <v>1335</v>
      </c>
      <c r="B275" s="32" t="e">
        <f>VLOOKUP(A275,[1]Infos!N:P,2,FALSE)</f>
        <v>#N/A</v>
      </c>
      <c r="C275" s="2"/>
      <c r="D275" s="2" t="s">
        <v>1336</v>
      </c>
      <c r="E275" s="3" t="str">
        <f>+VLOOKUP(D275,[1]Infos!A:C,2,FALSE)</f>
        <v>K9 EUROPE GM VU</v>
      </c>
      <c r="F275" s="4" t="str">
        <f>VLOOKUP(D275,[1]Infos!K:L,2,FALSE)</f>
        <v>FV</v>
      </c>
      <c r="G275" s="5" t="s">
        <v>334</v>
      </c>
      <c r="H275" s="3" t="s">
        <v>1329</v>
      </c>
      <c r="I275" s="3" t="s">
        <v>172</v>
      </c>
      <c r="J275" s="3" t="s">
        <v>1330</v>
      </c>
      <c r="K275" s="3" t="s">
        <v>401</v>
      </c>
      <c r="L275" s="9" t="s">
        <v>69</v>
      </c>
      <c r="M275" s="10" t="s">
        <v>62</v>
      </c>
      <c r="N275" s="11" t="s">
        <v>674</v>
      </c>
      <c r="O275" s="10" t="s">
        <v>62</v>
      </c>
      <c r="P275" s="11"/>
      <c r="Q275" s="10"/>
      <c r="R275" s="11"/>
      <c r="S275" s="10"/>
      <c r="T275" s="10"/>
      <c r="U275" s="12"/>
      <c r="W275" s="38" t="s">
        <v>1331</v>
      </c>
      <c r="Y275" s="39">
        <f>IFERROR(VLOOKUP(A275,[1]ImportBO!AO:AT,2,FALSE),0)</f>
        <v>0</v>
      </c>
      <c r="Z275" s="40">
        <f>IFERROR(VLOOKUP(A275,[1]ImportBO!AO:AT,3,FALSE),0)</f>
        <v>0</v>
      </c>
      <c r="AA275" s="40">
        <f>IFERROR(VLOOKUP(A275,[1]ImportBO!AO:AT,4,FALSE),0)</f>
        <v>0</v>
      </c>
      <c r="AB275" s="41">
        <f>IFERROR(VLOOKUP(A275,[1]ImportBO!AO:AT,5,FALSE),0)</f>
        <v>0</v>
      </c>
      <c r="AC275" s="1" t="str">
        <f>IF(ISNUMBER(SEARCH(critere,M275:Y275)),ROW(A$1),"")</f>
        <v/>
      </c>
    </row>
    <row r="276" spans="1:29" x14ac:dyDescent="0.35">
      <c r="A276" s="37" t="s">
        <v>1337</v>
      </c>
      <c r="B276" s="32" t="e">
        <f>VLOOKUP(A276,[1]Infos!N:P,2,FALSE)</f>
        <v>#N/A</v>
      </c>
      <c r="C276" s="2"/>
      <c r="D276" s="2" t="s">
        <v>1338</v>
      </c>
      <c r="E276" s="3" t="str">
        <f>+VLOOKUP(D276,[1]Infos!A:C,2,FALSE)</f>
        <v>K0 EUROPE Toyota VU</v>
      </c>
      <c r="F276" s="4" t="str">
        <f>VLOOKUP(D276,[1]Infos!K:L,2,FALSE)</f>
        <v>U9</v>
      </c>
      <c r="G276" s="5" t="s">
        <v>392</v>
      </c>
      <c r="H276" s="3" t="s">
        <v>393</v>
      </c>
      <c r="I276" s="3" t="s">
        <v>51</v>
      </c>
      <c r="J276" s="3" t="s">
        <v>394</v>
      </c>
      <c r="K276" s="3" t="s">
        <v>395</v>
      </c>
      <c r="L276" s="9" t="s">
        <v>396</v>
      </c>
      <c r="M276" s="10" t="s">
        <v>62</v>
      </c>
      <c r="N276" s="10" t="s">
        <v>397</v>
      </c>
      <c r="O276" s="10" t="s">
        <v>62</v>
      </c>
      <c r="P276" s="10"/>
      <c r="Q276" s="10"/>
      <c r="R276" s="10"/>
      <c r="S276" s="10"/>
      <c r="T276" s="10"/>
      <c r="U276" s="12"/>
      <c r="V276" s="30"/>
      <c r="W276" s="33"/>
      <c r="Y276" s="39">
        <f>IFERROR(VLOOKUP(A276,[1]ImportBO!AO:AT,2,FALSE),0)</f>
        <v>118</v>
      </c>
      <c r="Z276" s="40">
        <f>IFERROR(VLOOKUP(A276,[1]ImportBO!AO:AT,3,FALSE),0)</f>
        <v>118</v>
      </c>
      <c r="AA276" s="40">
        <f>IFERROR(VLOOKUP(A276,[1]ImportBO!AO:AT,4,FALSE),0)</f>
        <v>105</v>
      </c>
      <c r="AB276" s="41">
        <f>IFERROR(VLOOKUP(A276,[1]ImportBO!AO:AT,5,FALSE),0)</f>
        <v>93</v>
      </c>
      <c r="AC276" s="1" t="str">
        <f>IF(ISNUMBER(SEARCH(critere,M276:Y276)),ROW(A$1),"")</f>
        <v/>
      </c>
    </row>
    <row r="277" spans="1:29" x14ac:dyDescent="0.35">
      <c r="A277" s="37" t="s">
        <v>1339</v>
      </c>
      <c r="B277" s="32" t="e">
        <f>VLOOKUP(A277,[1]Infos!N:P,2,FALSE)</f>
        <v>#N/A</v>
      </c>
      <c r="C277" s="2"/>
      <c r="D277" s="2" t="s">
        <v>1338</v>
      </c>
      <c r="E277" s="3" t="str">
        <f>+VLOOKUP(D277,[1]Infos!A:C,2,FALSE)</f>
        <v>K0 EUROPE Toyota VU</v>
      </c>
      <c r="F277" s="4" t="str">
        <f>VLOOKUP(D277,[1]Infos!K:L,2,FALSE)</f>
        <v>U9</v>
      </c>
      <c r="G277" s="5" t="s">
        <v>392</v>
      </c>
      <c r="H277" s="3" t="s">
        <v>399</v>
      </c>
      <c r="I277" s="3" t="s">
        <v>74</v>
      </c>
      <c r="J277" s="3" t="s">
        <v>400</v>
      </c>
      <c r="K277" s="3" t="s">
        <v>401</v>
      </c>
      <c r="L277" s="22" t="s">
        <v>69</v>
      </c>
      <c r="M277" s="7" t="s">
        <v>62</v>
      </c>
      <c r="N277" s="7" t="s">
        <v>397</v>
      </c>
      <c r="O277" s="7" t="s">
        <v>133</v>
      </c>
      <c r="P277" s="7"/>
      <c r="Q277" s="7"/>
      <c r="R277" s="7"/>
      <c r="S277" s="7"/>
      <c r="T277" s="7"/>
      <c r="U277" s="7"/>
      <c r="V277" s="30"/>
      <c r="W277" s="33"/>
      <c r="Y277" s="39">
        <f>IFERROR(VLOOKUP(A277,[1]ImportBO!AO:AT,2,FALSE),0)</f>
        <v>170</v>
      </c>
      <c r="Z277" s="40">
        <f>IFERROR(VLOOKUP(A277,[1]ImportBO!AO:AT,3,FALSE),0)</f>
        <v>173</v>
      </c>
      <c r="AA277" s="40">
        <f>IFERROR(VLOOKUP(A277,[1]ImportBO!AO:AT,4,FALSE),0)</f>
        <v>75</v>
      </c>
      <c r="AB277" s="41">
        <f>IFERROR(VLOOKUP(A277,[1]ImportBO!AO:AT,5,FALSE),0)</f>
        <v>223</v>
      </c>
      <c r="AC277" s="1" t="str">
        <f>IF(ISNUMBER(SEARCH(critere,M277:Y277)),ROW(A$1),"")</f>
        <v/>
      </c>
    </row>
    <row r="278" spans="1:29" x14ac:dyDescent="0.35">
      <c r="A278" s="37" t="s">
        <v>1340</v>
      </c>
      <c r="B278" s="32" t="e">
        <f>VLOOKUP(A278,[1]Infos!N:P,2,FALSE)</f>
        <v>#N/A</v>
      </c>
      <c r="C278" s="2"/>
      <c r="D278" s="2" t="s">
        <v>1338</v>
      </c>
      <c r="E278" s="3" t="str">
        <f>+VLOOKUP(D278,[1]Infos!A:C,2,FALSE)</f>
        <v>K0 EUROPE Toyota VU</v>
      </c>
      <c r="F278" s="4" t="str">
        <f>VLOOKUP(D278,[1]Infos!K:L,2,FALSE)</f>
        <v>U9</v>
      </c>
      <c r="G278" s="5" t="s">
        <v>392</v>
      </c>
      <c r="H278" s="3" t="s">
        <v>409</v>
      </c>
      <c r="I278" s="3" t="s">
        <v>56</v>
      </c>
      <c r="J278" s="3" t="s">
        <v>410</v>
      </c>
      <c r="K278" s="3" t="s">
        <v>411</v>
      </c>
      <c r="L278" s="9" t="s">
        <v>339</v>
      </c>
      <c r="M278" s="10" t="s">
        <v>99</v>
      </c>
      <c r="N278" s="10" t="s">
        <v>397</v>
      </c>
      <c r="O278" s="10" t="s">
        <v>133</v>
      </c>
      <c r="P278" s="10"/>
      <c r="Q278" s="10"/>
      <c r="R278" s="10"/>
      <c r="S278" s="10"/>
      <c r="T278" s="10"/>
      <c r="U278" s="12"/>
      <c r="V278" s="30"/>
      <c r="W278" s="33"/>
      <c r="Y278" s="39">
        <f>IFERROR(VLOOKUP(A278,[1]ImportBO!AO:AT,2,FALSE),0)</f>
        <v>15</v>
      </c>
      <c r="Z278" s="40">
        <f>IFERROR(VLOOKUP(A278,[1]ImportBO!AO:AT,3,FALSE),0)</f>
        <v>24</v>
      </c>
      <c r="AA278" s="40">
        <f>IFERROR(VLOOKUP(A278,[1]ImportBO!AO:AT,4,FALSE),0)</f>
        <v>32</v>
      </c>
      <c r="AB278" s="41">
        <f>IFERROR(VLOOKUP(A278,[1]ImportBO!AO:AT,5,FALSE),0)</f>
        <v>22</v>
      </c>
      <c r="AC278" s="1" t="str">
        <f>IF(ISNUMBER(SEARCH(critere,M278:Y278)),ROW(A$1),"")</f>
        <v/>
      </c>
    </row>
    <row r="279" spans="1:29" x14ac:dyDescent="0.35">
      <c r="A279" s="37" t="s">
        <v>1341</v>
      </c>
      <c r="B279" s="32" t="e">
        <f>VLOOKUP(A279,[1]Infos!N:P,2,FALSE)</f>
        <v>#N/A</v>
      </c>
      <c r="C279" s="2"/>
      <c r="D279" s="2" t="s">
        <v>1338</v>
      </c>
      <c r="E279" s="3" t="str">
        <f>+VLOOKUP(D279,[1]Infos!A:C,2,FALSE)</f>
        <v>K0 EUROPE Toyota VU</v>
      </c>
      <c r="F279" s="4" t="str">
        <f>VLOOKUP(D279,[1]Infos!K:L,2,FALSE)</f>
        <v>U9</v>
      </c>
      <c r="G279" s="5" t="s">
        <v>392</v>
      </c>
      <c r="H279" s="3" t="s">
        <v>1324</v>
      </c>
      <c r="I279" s="3" t="s">
        <v>56</v>
      </c>
      <c r="J279" s="3" t="s">
        <v>1325</v>
      </c>
      <c r="K279" s="3" t="s">
        <v>1326</v>
      </c>
      <c r="L279" s="9" t="s">
        <v>69</v>
      </c>
      <c r="M279" s="10" t="s">
        <v>62</v>
      </c>
      <c r="N279" s="11" t="s">
        <v>60</v>
      </c>
      <c r="O279" s="10" t="s">
        <v>99</v>
      </c>
      <c r="P279" s="11" t="s">
        <v>417</v>
      </c>
      <c r="Q279" s="10" t="s">
        <v>62</v>
      </c>
      <c r="R279" s="10"/>
      <c r="S279" s="10"/>
      <c r="T279" s="10"/>
      <c r="U279" s="12"/>
      <c r="V279" s="30"/>
      <c r="W279" s="33"/>
      <c r="Y279" s="39">
        <f>IFERROR(VLOOKUP(A279,[1]ImportBO!AO:AT,2,FALSE),0)</f>
        <v>1563</v>
      </c>
      <c r="Z279" s="40">
        <f>IFERROR(VLOOKUP(A279,[1]ImportBO!AO:AT,3,FALSE),0)</f>
        <v>1173</v>
      </c>
      <c r="AA279" s="40">
        <f>IFERROR(VLOOKUP(A279,[1]ImportBO!AO:AT,4,FALSE),0)</f>
        <v>1332</v>
      </c>
      <c r="AB279" s="41">
        <f>IFERROR(VLOOKUP(A279,[1]ImportBO!AO:AT,5,FALSE),0)</f>
        <v>1365</v>
      </c>
      <c r="AC279" s="1" t="str">
        <f>IF(ISNUMBER(SEARCH(critere,M279:Y279)),ROW(A$1),"")</f>
        <v/>
      </c>
    </row>
    <row r="280" spans="1:29" x14ac:dyDescent="0.35">
      <c r="A280" s="37" t="s">
        <v>1342</v>
      </c>
      <c r="B280" s="32" t="str">
        <f>VLOOKUP(A280,[1]Infos!N:P,2,FALSE)</f>
        <v>STP9P125</v>
      </c>
      <c r="C280" s="2"/>
      <c r="D280" s="2" t="s">
        <v>1343</v>
      </c>
      <c r="E280" s="3" t="str">
        <f>+VLOOKUP(D280,[1]Infos!A:C,2,FALSE)</f>
        <v>B9  PARTNER VU</v>
      </c>
      <c r="F280" s="4" t="str">
        <f>VLOOKUP(D280,[1]Infos!K:L,2,FALSE)</f>
        <v>FV/FL</v>
      </c>
      <c r="G280" s="5" t="s">
        <v>242</v>
      </c>
      <c r="H280" s="3" t="s">
        <v>732</v>
      </c>
      <c r="I280" s="3" t="s">
        <v>209</v>
      </c>
      <c r="J280" s="3" t="s">
        <v>733</v>
      </c>
      <c r="K280" s="3" t="s">
        <v>734</v>
      </c>
      <c r="L280" s="13" t="s">
        <v>735</v>
      </c>
      <c r="M280" s="10" t="s">
        <v>95</v>
      </c>
      <c r="N280" s="10" t="s">
        <v>1344</v>
      </c>
      <c r="O280" s="10" t="s">
        <v>95</v>
      </c>
      <c r="P280" s="10" t="s">
        <v>737</v>
      </c>
      <c r="Q280" s="10" t="s">
        <v>62</v>
      </c>
      <c r="R280" s="10" t="s">
        <v>282</v>
      </c>
      <c r="S280" s="10" t="s">
        <v>62</v>
      </c>
      <c r="T280" s="10"/>
      <c r="U280" s="12"/>
      <c r="V280" s="30"/>
      <c r="W280" s="33"/>
      <c r="Y280" s="39">
        <f>IFERROR(VLOOKUP(A280,[1]ImportBO!AO:AT,2,FALSE),0)</f>
        <v>0</v>
      </c>
      <c r="Z280" s="40">
        <f>IFERROR(VLOOKUP(A280,[1]ImportBO!AO:AT,3,FALSE),0)</f>
        <v>0</v>
      </c>
      <c r="AA280" s="40">
        <f>IFERROR(VLOOKUP(A280,[1]ImportBO!AO:AT,4,FALSE),0)</f>
        <v>0</v>
      </c>
      <c r="AB280" s="41">
        <f>IFERROR(VLOOKUP(A280,[1]ImportBO!AO:AT,5,FALSE),0)</f>
        <v>0</v>
      </c>
      <c r="AC280" s="1" t="str">
        <f>IF(ISNUMBER(SEARCH(critere,M280:Y280)),ROW(A$1),"")</f>
        <v/>
      </c>
    </row>
    <row r="281" spans="1:29" x14ac:dyDescent="0.35">
      <c r="A281" s="37" t="s">
        <v>1345</v>
      </c>
      <c r="B281" s="32" t="str">
        <f>VLOOKUP(A281,[1]Infos!N:P,2,FALSE)</f>
        <v>STP9P138</v>
      </c>
      <c r="C281" s="2"/>
      <c r="D281" s="2" t="s">
        <v>1343</v>
      </c>
      <c r="E281" s="3" t="str">
        <f>+VLOOKUP(D281,[1]Infos!A:C,2,FALSE)</f>
        <v>B9  PARTNER VU</v>
      </c>
      <c r="F281" s="4" t="str">
        <f>VLOOKUP(D281,[1]Infos!K:L,2,FALSE)</f>
        <v>FV/FL</v>
      </c>
      <c r="G281" s="5" t="s">
        <v>242</v>
      </c>
      <c r="H281" s="3" t="s">
        <v>739</v>
      </c>
      <c r="I281" s="3" t="s">
        <v>1273</v>
      </c>
      <c r="J281" s="3" t="s">
        <v>1313</v>
      </c>
      <c r="K281" s="3" t="s">
        <v>741</v>
      </c>
      <c r="L281" s="13" t="s">
        <v>746</v>
      </c>
      <c r="M281" s="10" t="s">
        <v>95</v>
      </c>
      <c r="N281" s="10" t="s">
        <v>1346</v>
      </c>
      <c r="O281" s="10" t="s">
        <v>95</v>
      </c>
      <c r="P281" s="10" t="s">
        <v>117</v>
      </c>
      <c r="Q281" s="10" t="s">
        <v>62</v>
      </c>
      <c r="R281" s="10" t="s">
        <v>269</v>
      </c>
      <c r="S281" s="10" t="s">
        <v>62</v>
      </c>
      <c r="T281" s="10"/>
      <c r="U281" s="12"/>
      <c r="V281" s="30"/>
      <c r="W281" s="33"/>
      <c r="Y281" s="39">
        <f>IFERROR(VLOOKUP(A281,[1]ImportBO!AO:AT,2,FALSE),0)</f>
        <v>0</v>
      </c>
      <c r="Z281" s="40">
        <f>IFERROR(VLOOKUP(A281,[1]ImportBO!AO:AT,3,FALSE),0)</f>
        <v>0</v>
      </c>
      <c r="AA281" s="40">
        <f>IFERROR(VLOOKUP(A281,[1]ImportBO!AO:AT,4,FALSE),0)</f>
        <v>0</v>
      </c>
      <c r="AB281" s="41">
        <f>IFERROR(VLOOKUP(A281,[1]ImportBO!AO:AT,5,FALSE),0)</f>
        <v>0</v>
      </c>
      <c r="AC281" s="1" t="str">
        <f>IF(ISNUMBER(SEARCH(critere,M281:Y281)),ROW(A$1),"")</f>
        <v/>
      </c>
    </row>
    <row r="282" spans="1:29" x14ac:dyDescent="0.35">
      <c r="A282" s="37" t="s">
        <v>1347</v>
      </c>
      <c r="B282" s="32" t="str">
        <f>VLOOKUP(A282,[1]Infos!N:P,2,FALSE)</f>
        <v>STP9P157</v>
      </c>
      <c r="C282" s="2"/>
      <c r="D282" s="2" t="s">
        <v>1343</v>
      </c>
      <c r="E282" s="3" t="str">
        <f>+VLOOKUP(D282,[1]Infos!A:C,2,FALSE)</f>
        <v>B9  PARTNER VU</v>
      </c>
      <c r="F282" s="4" t="str">
        <f>VLOOKUP(D282,[1]Infos!K:L,2,FALSE)</f>
        <v>FV/FL</v>
      </c>
      <c r="G282" s="5" t="s">
        <v>242</v>
      </c>
      <c r="H282" s="3" t="s">
        <v>272</v>
      </c>
      <c r="I282" s="3" t="s">
        <v>74</v>
      </c>
      <c r="J282" s="3" t="s">
        <v>281</v>
      </c>
      <c r="K282" s="3" t="s">
        <v>275</v>
      </c>
      <c r="L282" s="9" t="s">
        <v>69</v>
      </c>
      <c r="M282" s="10" t="s">
        <v>62</v>
      </c>
      <c r="N282" s="10" t="s">
        <v>117</v>
      </c>
      <c r="O282" s="10" t="s">
        <v>62</v>
      </c>
      <c r="P282" s="10" t="s">
        <v>282</v>
      </c>
      <c r="Q282" s="10" t="s">
        <v>255</v>
      </c>
      <c r="R282" s="10"/>
      <c r="S282" s="10"/>
      <c r="T282" s="10"/>
      <c r="U282" s="12"/>
      <c r="V282" s="30"/>
      <c r="W282" s="33" t="s">
        <v>283</v>
      </c>
      <c r="Y282" s="39">
        <f>IFERROR(VLOOKUP(A282,[1]ImportBO!AO:AT,2,FALSE),0)</f>
        <v>1430</v>
      </c>
      <c r="Z282" s="40">
        <f>IFERROR(VLOOKUP(A282,[1]ImportBO!AO:AT,3,FALSE),0)</f>
        <v>1523</v>
      </c>
      <c r="AA282" s="40">
        <f>IFERROR(VLOOKUP(A282,[1]ImportBO!AO:AT,4,FALSE),0)</f>
        <v>1703</v>
      </c>
      <c r="AB282" s="41">
        <f>IFERROR(VLOOKUP(A282,[1]ImportBO!AO:AT,5,FALSE),0)</f>
        <v>1099</v>
      </c>
      <c r="AC282" s="1" t="str">
        <f>IF(ISNUMBER(SEARCH(critere,M282:Y282)),ROW(A$1),"")</f>
        <v/>
      </c>
    </row>
    <row r="283" spans="1:29" x14ac:dyDescent="0.35">
      <c r="A283" s="37" t="s">
        <v>1348</v>
      </c>
      <c r="B283" s="32" t="str">
        <f>VLOOKUP(A283,[1]Infos!N:P,2,FALSE)</f>
        <v>STK0P008</v>
      </c>
      <c r="C283" s="2"/>
      <c r="D283" s="2" t="s">
        <v>1349</v>
      </c>
      <c r="E283" s="3" t="str">
        <f>+VLOOKUP(D283,[1]Infos!A:C,2,FALSE)</f>
        <v>K0 EUROPE Peugeot VU</v>
      </c>
      <c r="F283" s="4" t="str">
        <f>VLOOKUP(D283,[1]Infos!K:L,2,FALSE)</f>
        <v>U9</v>
      </c>
      <c r="G283" s="5" t="s">
        <v>392</v>
      </c>
      <c r="H283" s="3" t="s">
        <v>393</v>
      </c>
      <c r="I283" s="3" t="s">
        <v>51</v>
      </c>
      <c r="J283" s="3" t="s">
        <v>394</v>
      </c>
      <c r="K283" s="3" t="s">
        <v>395</v>
      </c>
      <c r="L283" s="9" t="s">
        <v>396</v>
      </c>
      <c r="M283" s="10" t="s">
        <v>62</v>
      </c>
      <c r="N283" s="10" t="s">
        <v>397</v>
      </c>
      <c r="O283" s="10" t="s">
        <v>62</v>
      </c>
      <c r="P283" s="10"/>
      <c r="Q283" s="10"/>
      <c r="R283" s="10"/>
      <c r="S283" s="10"/>
      <c r="T283" s="10"/>
      <c r="U283" s="12"/>
      <c r="V283" s="30"/>
      <c r="W283" s="33"/>
      <c r="Y283" s="39">
        <f>IFERROR(VLOOKUP(A283,[1]ImportBO!AO:AT,2,FALSE),0)</f>
        <v>93</v>
      </c>
      <c r="Z283" s="40">
        <f>IFERROR(VLOOKUP(A283,[1]ImportBO!AO:AT,3,FALSE),0)</f>
        <v>132</v>
      </c>
      <c r="AA283" s="40">
        <f>IFERROR(VLOOKUP(A283,[1]ImportBO!AO:AT,4,FALSE),0)</f>
        <v>196</v>
      </c>
      <c r="AB283" s="41">
        <f>IFERROR(VLOOKUP(A283,[1]ImportBO!AO:AT,5,FALSE),0)</f>
        <v>237</v>
      </c>
      <c r="AC283" s="1" t="str">
        <f>IF(ISNUMBER(SEARCH(critere,M283:Y283)),ROW(A$1),"")</f>
        <v/>
      </c>
    </row>
    <row r="284" spans="1:29" x14ac:dyDescent="0.35">
      <c r="A284" s="37" t="s">
        <v>1350</v>
      </c>
      <c r="B284" s="32" t="str">
        <f>VLOOKUP(A284,[1]Infos!N:P,2,FALSE)</f>
        <v>STK0P015</v>
      </c>
      <c r="C284" s="2"/>
      <c r="D284" s="2" t="s">
        <v>1349</v>
      </c>
      <c r="E284" s="3" t="str">
        <f>+VLOOKUP(D284,[1]Infos!A:C,2,FALSE)</f>
        <v>K0 EUROPE Peugeot VU</v>
      </c>
      <c r="F284" s="4" t="str">
        <f>VLOOKUP(D284,[1]Infos!K:L,2,FALSE)</f>
        <v>U9</v>
      </c>
      <c r="G284" s="5" t="s">
        <v>392</v>
      </c>
      <c r="H284" s="3" t="s">
        <v>399</v>
      </c>
      <c r="I284" s="3" t="s">
        <v>74</v>
      </c>
      <c r="J284" s="3" t="s">
        <v>400</v>
      </c>
      <c r="K284" s="3" t="s">
        <v>401</v>
      </c>
      <c r="L284" s="9" t="s">
        <v>69</v>
      </c>
      <c r="M284" s="10" t="s">
        <v>62</v>
      </c>
      <c r="N284" s="10" t="s">
        <v>397</v>
      </c>
      <c r="O284" s="10" t="s">
        <v>62</v>
      </c>
      <c r="P284" s="10"/>
      <c r="Q284" s="10"/>
      <c r="R284" s="10"/>
      <c r="S284" s="10"/>
      <c r="T284" s="10"/>
      <c r="U284" s="12"/>
      <c r="V284" s="30"/>
      <c r="W284" s="33"/>
      <c r="Y284" s="39">
        <f>IFERROR(VLOOKUP(A284,[1]ImportBO!AO:AT,2,FALSE),0)</f>
        <v>1308</v>
      </c>
      <c r="Z284" s="40">
        <f>IFERROR(VLOOKUP(A284,[1]ImportBO!AO:AT,3,FALSE),0)</f>
        <v>1406</v>
      </c>
      <c r="AA284" s="40">
        <f>IFERROR(VLOOKUP(A284,[1]ImportBO!AO:AT,4,FALSE),0)</f>
        <v>1464</v>
      </c>
      <c r="AB284" s="41">
        <f>IFERROR(VLOOKUP(A284,[1]ImportBO!AO:AT,5,FALSE),0)</f>
        <v>1277</v>
      </c>
      <c r="AC284" s="1" t="str">
        <f>IF(ISNUMBER(SEARCH(critere,M284:Y284)),ROW(A$1),"")</f>
        <v/>
      </c>
    </row>
    <row r="285" spans="1:29" x14ac:dyDescent="0.35">
      <c r="A285" s="37" t="s">
        <v>1351</v>
      </c>
      <c r="B285" s="32" t="str">
        <f>VLOOKUP(A285,[1]Infos!N:P,2,FALSE)</f>
        <v>STK0P017</v>
      </c>
      <c r="C285" s="2"/>
      <c r="D285" s="2" t="s">
        <v>1349</v>
      </c>
      <c r="E285" s="3" t="str">
        <f>+VLOOKUP(D285,[1]Infos!A:C,2,FALSE)</f>
        <v>K0 EUROPE Peugeot VU</v>
      </c>
      <c r="F285" s="4" t="str">
        <f>VLOOKUP(D285,[1]Infos!K:L,2,FALSE)</f>
        <v>U9</v>
      </c>
      <c r="G285" s="5" t="s">
        <v>392</v>
      </c>
      <c r="H285" s="3" t="s">
        <v>409</v>
      </c>
      <c r="I285" s="3" t="s">
        <v>56</v>
      </c>
      <c r="J285" s="3" t="s">
        <v>410</v>
      </c>
      <c r="K285" s="3" t="s">
        <v>411</v>
      </c>
      <c r="L285" s="9" t="s">
        <v>339</v>
      </c>
      <c r="M285" s="10" t="s">
        <v>99</v>
      </c>
      <c r="N285" s="10" t="s">
        <v>397</v>
      </c>
      <c r="O285" s="10" t="s">
        <v>133</v>
      </c>
      <c r="P285" s="10"/>
      <c r="Q285" s="10"/>
      <c r="R285" s="10"/>
      <c r="S285" s="10"/>
      <c r="T285" s="10"/>
      <c r="U285" s="12"/>
      <c r="V285" s="30"/>
      <c r="W285" s="33"/>
      <c r="Y285" s="39">
        <f>IFERROR(VLOOKUP(A285,[1]ImportBO!AO:AT,2,FALSE),0)</f>
        <v>101</v>
      </c>
      <c r="Z285" s="40">
        <f>IFERROR(VLOOKUP(A285,[1]ImportBO!AO:AT,3,FALSE),0)</f>
        <v>104</v>
      </c>
      <c r="AA285" s="40">
        <f>IFERROR(VLOOKUP(A285,[1]ImportBO!AO:AT,4,FALSE),0)</f>
        <v>106</v>
      </c>
      <c r="AB285" s="41">
        <f>IFERROR(VLOOKUP(A285,[1]ImportBO!AO:AT,5,FALSE),0)</f>
        <v>113</v>
      </c>
      <c r="AC285" s="1" t="str">
        <f>IF(ISNUMBER(SEARCH(critere,M285:Y285)),ROW(A$1),"")</f>
        <v/>
      </c>
    </row>
    <row r="286" spans="1:29" x14ac:dyDescent="0.35">
      <c r="A286" s="37" t="s">
        <v>1352</v>
      </c>
      <c r="B286" s="32" t="str">
        <f>VLOOKUP(A286,[1]Infos!N:P,2,FALSE)</f>
        <v>STK0P019</v>
      </c>
      <c r="C286" s="2"/>
      <c r="D286" s="2" t="s">
        <v>1349</v>
      </c>
      <c r="E286" s="3" t="str">
        <f>+VLOOKUP(D286,[1]Infos!A:C,2,FALSE)</f>
        <v>K0 EUROPE Peugeot VU</v>
      </c>
      <c r="F286" s="4" t="str">
        <f>VLOOKUP(D286,[1]Infos!K:L,2,FALSE)</f>
        <v>U9</v>
      </c>
      <c r="G286" s="5" t="s">
        <v>392</v>
      </c>
      <c r="H286" s="3" t="s">
        <v>1324</v>
      </c>
      <c r="I286" s="3" t="s">
        <v>56</v>
      </c>
      <c r="J286" s="3" t="s">
        <v>1325</v>
      </c>
      <c r="K286" s="3" t="s">
        <v>1326</v>
      </c>
      <c r="L286" s="9" t="s">
        <v>69</v>
      </c>
      <c r="M286" s="10" t="s">
        <v>62</v>
      </c>
      <c r="N286" s="11" t="s">
        <v>60</v>
      </c>
      <c r="O286" s="10" t="s">
        <v>99</v>
      </c>
      <c r="P286" s="11" t="s">
        <v>417</v>
      </c>
      <c r="Q286" s="10" t="s">
        <v>62</v>
      </c>
      <c r="R286" s="10"/>
      <c r="S286" s="10"/>
      <c r="T286" s="10"/>
      <c r="U286" s="12"/>
      <c r="V286" s="30"/>
      <c r="W286" s="33"/>
      <c r="Y286" s="39">
        <f>IFERROR(VLOOKUP(A286,[1]ImportBO!AO:AT,2,FALSE),0)</f>
        <v>2083</v>
      </c>
      <c r="Z286" s="40">
        <f>IFERROR(VLOOKUP(A286,[1]ImportBO!AO:AT,3,FALSE),0)</f>
        <v>2320</v>
      </c>
      <c r="AA286" s="40">
        <f>IFERROR(VLOOKUP(A286,[1]ImportBO!AO:AT,4,FALSE),0)</f>
        <v>2437</v>
      </c>
      <c r="AB286" s="41">
        <f>IFERROR(VLOOKUP(A286,[1]ImportBO!AO:AT,5,FALSE),0)</f>
        <v>2050</v>
      </c>
      <c r="AC286" s="1" t="str">
        <f>IF(ISNUMBER(SEARCH(critere,M286:Y286)),ROW(A$1),"")</f>
        <v/>
      </c>
    </row>
    <row r="287" spans="1:29" x14ac:dyDescent="0.35">
      <c r="A287" s="37" t="s">
        <v>1353</v>
      </c>
      <c r="B287" s="32" t="e">
        <f>VLOOKUP(A287,[1]Infos!N:P,2,FALSE)</f>
        <v>#N/A</v>
      </c>
      <c r="C287" s="2"/>
      <c r="D287" s="2" t="s">
        <v>1354</v>
      </c>
      <c r="E287" s="3" t="str">
        <f>+VLOOKUP(D287,[1]Infos!A:C,2,FALSE)</f>
        <v>K9 EUROPE Peugeot VU</v>
      </c>
      <c r="F287" s="4" t="str">
        <f>VLOOKUP(D287,[1]Infos!K:L,2,FALSE)</f>
        <v>FV</v>
      </c>
      <c r="G287" s="5" t="s">
        <v>334</v>
      </c>
      <c r="H287" s="3" t="s">
        <v>1329</v>
      </c>
      <c r="I287" s="3" t="s">
        <v>172</v>
      </c>
      <c r="J287" s="3" t="s">
        <v>1330</v>
      </c>
      <c r="K287" s="3" t="s">
        <v>401</v>
      </c>
      <c r="L287" s="9" t="s">
        <v>69</v>
      </c>
      <c r="M287" s="10" t="s">
        <v>62</v>
      </c>
      <c r="N287" s="11" t="s">
        <v>674</v>
      </c>
      <c r="O287" s="10" t="s">
        <v>62</v>
      </c>
      <c r="P287" s="11"/>
      <c r="Q287" s="10"/>
      <c r="R287" s="11"/>
      <c r="S287" s="10"/>
      <c r="T287" s="10"/>
      <c r="U287" s="12"/>
      <c r="W287" s="38" t="s">
        <v>1331</v>
      </c>
      <c r="Y287" s="39">
        <f>IFERROR(VLOOKUP(A287,[1]ImportBO!AO:AT,2,FALSE),0)</f>
        <v>0</v>
      </c>
      <c r="Z287" s="40">
        <f>IFERROR(VLOOKUP(A287,[1]ImportBO!AO:AT,3,FALSE),0)</f>
        <v>0</v>
      </c>
      <c r="AA287" s="40">
        <f>IFERROR(VLOOKUP(A287,[1]ImportBO!AO:AT,4,FALSE),0)</f>
        <v>0</v>
      </c>
      <c r="AB287" s="41">
        <f>IFERROR(VLOOKUP(A287,[1]ImportBO!AO:AT,5,FALSE),0)</f>
        <v>0</v>
      </c>
      <c r="AC287" s="1" t="str">
        <f>IF(ISNUMBER(SEARCH(critere,M287:Y287)),ROW(A$1),"")</f>
        <v/>
      </c>
    </row>
    <row r="288" spans="1:29" x14ac:dyDescent="0.35">
      <c r="A288" s="37" t="s">
        <v>1355</v>
      </c>
      <c r="B288" s="32" t="e">
        <f>VLOOKUP(A288,[1]Infos!N:P,2,FALSE)</f>
        <v>#N/A</v>
      </c>
      <c r="C288" s="2"/>
      <c r="D288" s="2" t="s">
        <v>1356</v>
      </c>
      <c r="E288" s="3" t="str">
        <f>+VLOOKUP(D288,[1]Infos!A:C,2,FALSE)</f>
        <v>K0 RUSSIE Peugeot VU</v>
      </c>
      <c r="F288" s="4">
        <f>VLOOKUP(D288,[1]Infos!K:L,2,FALSE)</f>
        <v>0</v>
      </c>
      <c r="G288" s="5" t="e">
        <v>#N/A</v>
      </c>
      <c r="H288" s="3">
        <v>43</v>
      </c>
      <c r="I288" s="3" t="s">
        <v>74</v>
      </c>
      <c r="J288" s="3" t="s">
        <v>400</v>
      </c>
      <c r="K288" s="3" t="s">
        <v>1334</v>
      </c>
      <c r="L288" s="17"/>
      <c r="M288" s="18"/>
      <c r="N288" s="18"/>
      <c r="O288" s="18"/>
      <c r="P288" s="18"/>
      <c r="Q288" s="18"/>
      <c r="R288" s="18"/>
      <c r="S288" s="18"/>
      <c r="T288" s="18"/>
      <c r="U288" s="19"/>
      <c r="W288" s="38"/>
      <c r="Y288" s="39">
        <f>IFERROR(VLOOKUP(A288,[1]ImportBO!AO:AT,2,FALSE),0)</f>
        <v>0</v>
      </c>
      <c r="Z288" s="40">
        <f>IFERROR(VLOOKUP(A288,[1]ImportBO!AO:AT,3,FALSE),0)</f>
        <v>0</v>
      </c>
      <c r="AA288" s="40">
        <f>IFERROR(VLOOKUP(A288,[1]ImportBO!AO:AT,4,FALSE),0)</f>
        <v>0</v>
      </c>
      <c r="AB288" s="41">
        <f>IFERROR(VLOOKUP(A288,[1]ImportBO!AO:AT,5,FALSE),0)</f>
        <v>0</v>
      </c>
      <c r="AC288" s="1" t="str">
        <f>IF(ISNUMBER(SEARCH(critere,M288:Y288)),ROW(A$1),"")</f>
        <v/>
      </c>
    </row>
    <row r="289" spans="1:28" x14ac:dyDescent="0.35">
      <c r="A289" s="37" t="str">
        <f>+D289&amp;"B0P"&amp;H289&amp;"B0R"&amp;I289</f>
        <v>B0PB0R</v>
      </c>
      <c r="B289" s="32" t="e">
        <f>VLOOKUP(A289,[1]Infos!N:P,2,FALSE)</f>
        <v>#N/A</v>
      </c>
      <c r="C289" s="2"/>
      <c r="D289" s="2"/>
      <c r="E289" s="3"/>
      <c r="F289" s="4" t="e">
        <f>VLOOKUP(D289,[1]Infos!K:L,2,FALSE)</f>
        <v>#N/A</v>
      </c>
      <c r="G289" s="5" t="e">
        <f>VLOOKUP((VLOOKUP(D289,[1]Infos!A:C,3,FALSE)),[1]Infos!H:I,2,FALSE)</f>
        <v>#N/A</v>
      </c>
      <c r="H289" s="3"/>
      <c r="I289" s="3"/>
      <c r="J289" s="3"/>
      <c r="K289" s="3"/>
      <c r="L289" s="13"/>
      <c r="M289" s="10"/>
      <c r="N289" s="10"/>
      <c r="O289" s="10"/>
      <c r="P289" s="10"/>
      <c r="Q289" s="10"/>
      <c r="R289" s="10"/>
      <c r="S289" s="10"/>
      <c r="T289" s="10"/>
      <c r="U289" s="12"/>
      <c r="V289" s="30"/>
      <c r="W289" s="33"/>
      <c r="Y289" s="39">
        <f>IFERROR(VLOOKUP(A289,[1]ImportBO!AO:AT,2,FALSE),0)</f>
        <v>0</v>
      </c>
      <c r="Z289" s="40">
        <f>IFERROR(VLOOKUP(A289,[1]ImportBO!AO:AT,3,FALSE),0)</f>
        <v>0</v>
      </c>
      <c r="AA289" s="40">
        <f>IFERROR(VLOOKUP(A289,[1]ImportBO!AO:AT,4,FALSE),0)</f>
        <v>0</v>
      </c>
      <c r="AB289" s="41">
        <f>IFERROR(VLOOKUP(A289,[1]ImportBO!AO:AT,5,FALSE),0)</f>
        <v>0</v>
      </c>
    </row>
    <row r="290" spans="1:28" x14ac:dyDescent="0.35">
      <c r="A290" s="37" t="str">
        <f>+D290&amp;"B0P"&amp;H290&amp;"B0R"&amp;I290</f>
        <v>B0PB0R</v>
      </c>
      <c r="B290" s="32" t="e">
        <f>VLOOKUP(A290,[1]Infos!N:P,2,FALSE)</f>
        <v>#N/A</v>
      </c>
      <c r="C290" s="2"/>
      <c r="D290" s="2"/>
      <c r="E290" s="3"/>
      <c r="F290" s="4" t="e">
        <f>VLOOKUP(D290,[1]Infos!K:L,2,FALSE)</f>
        <v>#N/A</v>
      </c>
      <c r="G290" s="5" t="e">
        <f>VLOOKUP((VLOOKUP(D290,[1]Infos!A:C,3,FALSE)),[1]Infos!H:I,2,FALSE)</f>
        <v>#N/A</v>
      </c>
      <c r="H290" s="3"/>
      <c r="I290" s="3"/>
      <c r="J290" s="3"/>
      <c r="K290" s="3"/>
      <c r="L290" s="13"/>
      <c r="M290" s="10"/>
      <c r="N290" s="10"/>
      <c r="O290" s="10"/>
      <c r="P290" s="10"/>
      <c r="Q290" s="10"/>
      <c r="R290" s="10"/>
      <c r="S290" s="10"/>
      <c r="T290" s="10"/>
      <c r="U290" s="12"/>
      <c r="V290" s="30"/>
      <c r="W290" s="33"/>
      <c r="Y290" s="39">
        <f>IFERROR(VLOOKUP(A290,[1]ImportBO!AO:AT,2,FALSE),0)</f>
        <v>0</v>
      </c>
      <c r="Z290" s="40">
        <f>IFERROR(VLOOKUP(A290,[1]ImportBO!AO:AT,3,FALSE),0)</f>
        <v>0</v>
      </c>
      <c r="AA290" s="40">
        <f>IFERROR(VLOOKUP(A290,[1]ImportBO!AO:AT,4,FALSE),0)</f>
        <v>0</v>
      </c>
      <c r="AB290" s="41">
        <f>IFERROR(VLOOKUP(A290,[1]ImportBO!AO:AT,5,FALSE),0)</f>
        <v>0</v>
      </c>
    </row>
    <row r="291" spans="1:28" x14ac:dyDescent="0.35">
      <c r="A291" s="37" t="str">
        <f>+D291&amp;"B0P"&amp;H291&amp;"B0R"&amp;I291</f>
        <v>B0PB0R</v>
      </c>
      <c r="B291" s="32" t="e">
        <f>VLOOKUP(A291,[1]Infos!N:P,2,FALSE)</f>
        <v>#N/A</v>
      </c>
      <c r="C291" s="2"/>
      <c r="D291" s="2"/>
      <c r="E291" s="3"/>
      <c r="F291" s="4" t="e">
        <f>VLOOKUP(D291,[1]Infos!K:L,2,FALSE)</f>
        <v>#N/A</v>
      </c>
      <c r="G291" s="5" t="e">
        <f>VLOOKUP((VLOOKUP(D291,[1]Infos!A:C,3,FALSE)),[1]Infos!H:I,2,FALSE)</f>
        <v>#N/A</v>
      </c>
      <c r="H291" s="3"/>
      <c r="I291" s="3"/>
      <c r="J291" s="3"/>
      <c r="K291" s="3"/>
      <c r="L291" s="13"/>
      <c r="M291" s="10"/>
      <c r="N291" s="10"/>
      <c r="O291" s="10"/>
      <c r="P291" s="10"/>
      <c r="Q291" s="10"/>
      <c r="R291" s="10"/>
      <c r="S291" s="10"/>
      <c r="T291" s="10"/>
      <c r="U291" s="12"/>
      <c r="V291" s="30"/>
      <c r="W291" s="33"/>
      <c r="Y291" s="39">
        <f>IFERROR(VLOOKUP(A291,[1]ImportBO!AO:AT,2,FALSE),0)</f>
        <v>0</v>
      </c>
      <c r="Z291" s="40">
        <f>IFERROR(VLOOKUP(A291,[1]ImportBO!AO:AT,3,FALSE),0)</f>
        <v>0</v>
      </c>
      <c r="AA291" s="40">
        <f>IFERROR(VLOOKUP(A291,[1]ImportBO!AO:AT,4,FALSE),0)</f>
        <v>0</v>
      </c>
      <c r="AB291" s="41">
        <f>IFERROR(VLOOKUP(A291,[1]ImportBO!AO:AT,5,FALSE),0)</f>
        <v>0</v>
      </c>
    </row>
    <row r="292" spans="1:28" x14ac:dyDescent="0.35">
      <c r="A292" s="37" t="str">
        <f>+D292&amp;"B0P"&amp;H292&amp;"B0R"&amp;I292</f>
        <v>B0PB0R</v>
      </c>
      <c r="B292" s="32" t="e">
        <f>VLOOKUP(A292,[1]Infos!N:P,2,FALSE)</f>
        <v>#N/A</v>
      </c>
      <c r="C292" s="2"/>
      <c r="D292" s="2"/>
      <c r="E292" s="3"/>
      <c r="F292" s="4" t="e">
        <f>VLOOKUP(D292,[1]Infos!K:L,2,FALSE)</f>
        <v>#N/A</v>
      </c>
      <c r="G292" s="5" t="e">
        <f>VLOOKUP((VLOOKUP(D292,[1]Infos!A:C,3,FALSE)),[1]Infos!H:I,2,FALSE)</f>
        <v>#N/A</v>
      </c>
      <c r="H292" s="3"/>
      <c r="I292" s="3"/>
      <c r="J292" s="3"/>
      <c r="K292" s="3"/>
      <c r="L292" s="13"/>
      <c r="M292" s="10"/>
      <c r="N292" s="10"/>
      <c r="O292" s="10"/>
      <c r="P292" s="10"/>
      <c r="Q292" s="10"/>
      <c r="R292" s="10"/>
      <c r="S292" s="10"/>
      <c r="T292" s="10"/>
      <c r="U292" s="12"/>
      <c r="V292" s="30"/>
      <c r="W292" s="33"/>
      <c r="Y292" s="39">
        <f>IFERROR(VLOOKUP(A292,[1]ImportBO!AO:AT,2,FALSE),0)</f>
        <v>0</v>
      </c>
      <c r="Z292" s="40">
        <f>IFERROR(VLOOKUP(A292,[1]ImportBO!AO:AT,3,FALSE),0)</f>
        <v>0</v>
      </c>
      <c r="AA292" s="40">
        <f>IFERROR(VLOOKUP(A292,[1]ImportBO!AO:AT,4,FALSE),0)</f>
        <v>0</v>
      </c>
      <c r="AB292" s="41">
        <f>IFERROR(VLOOKUP(A292,[1]ImportBO!AO:AT,5,FALSE),0)</f>
        <v>0</v>
      </c>
    </row>
    <row r="293" spans="1:28" x14ac:dyDescent="0.35">
      <c r="A293" s="37" t="str">
        <f>+D293&amp;"B0P"&amp;H293&amp;"B0R"&amp;I293</f>
        <v>B0PB0R</v>
      </c>
      <c r="B293" s="32" t="e">
        <f>VLOOKUP(A293,[1]Infos!N:P,2,FALSE)</f>
        <v>#N/A</v>
      </c>
      <c r="C293" s="2"/>
      <c r="D293" s="2"/>
      <c r="E293" s="3"/>
      <c r="F293" s="4" t="e">
        <f>VLOOKUP(D293,[1]Infos!K:L,2,FALSE)</f>
        <v>#N/A</v>
      </c>
      <c r="G293" s="5" t="e">
        <f>VLOOKUP((VLOOKUP(D293,[1]Infos!A:C,3,FALSE)),[1]Infos!H:I,2,FALSE)</f>
        <v>#N/A</v>
      </c>
      <c r="H293" s="3"/>
      <c r="I293" s="3"/>
      <c r="J293" s="3"/>
      <c r="K293" s="3"/>
      <c r="L293" s="13"/>
      <c r="M293" s="10"/>
      <c r="N293" s="10"/>
      <c r="O293" s="10"/>
      <c r="P293" s="10"/>
      <c r="Q293" s="10"/>
      <c r="R293" s="10"/>
      <c r="S293" s="10"/>
      <c r="T293" s="10"/>
      <c r="U293" s="12"/>
      <c r="V293" s="30"/>
      <c r="W293" s="33"/>
      <c r="Y293" s="39">
        <f>IFERROR(VLOOKUP(A293,[1]ImportBO!AO:AT,2,FALSE),0)</f>
        <v>0</v>
      </c>
      <c r="Z293" s="40">
        <f>IFERROR(VLOOKUP(A293,[1]ImportBO!AO:AT,3,FALSE),0)</f>
        <v>0</v>
      </c>
      <c r="AA293" s="40">
        <f>IFERROR(VLOOKUP(A293,[1]ImportBO!AO:AT,4,FALSE),0)</f>
        <v>0</v>
      </c>
      <c r="AB293" s="41">
        <f>IFERROR(VLOOKUP(A293,[1]ImportBO!AO:AT,5,FALSE),0)</f>
        <v>0</v>
      </c>
    </row>
    <row r="294" spans="1:28" x14ac:dyDescent="0.35">
      <c r="A294" s="37" t="str">
        <f>+D294&amp;"B0P"&amp;H294&amp;"B0R"&amp;I294</f>
        <v>B0PB0R</v>
      </c>
      <c r="B294" s="32" t="e">
        <f>VLOOKUP(A294,[1]Infos!N:P,2,FALSE)</f>
        <v>#N/A</v>
      </c>
      <c r="C294" s="2"/>
      <c r="D294" s="2"/>
      <c r="E294" s="3"/>
      <c r="F294" s="4" t="e">
        <f>VLOOKUP(D294,[1]Infos!K:L,2,FALSE)</f>
        <v>#N/A</v>
      </c>
      <c r="G294" s="5" t="e">
        <f>VLOOKUP((VLOOKUP(D294,[1]Infos!A:C,3,FALSE)),[1]Infos!H:I,2,FALSE)</f>
        <v>#N/A</v>
      </c>
      <c r="H294" s="3"/>
      <c r="I294" s="3"/>
      <c r="J294" s="3"/>
      <c r="K294" s="3"/>
      <c r="L294" s="13"/>
      <c r="M294" s="10"/>
      <c r="N294" s="10"/>
      <c r="O294" s="10"/>
      <c r="P294" s="10"/>
      <c r="Q294" s="10"/>
      <c r="R294" s="10"/>
      <c r="S294" s="10"/>
      <c r="T294" s="10"/>
      <c r="U294" s="12"/>
      <c r="V294" s="30"/>
      <c r="W294" s="33"/>
      <c r="Y294" s="39">
        <f>IFERROR(VLOOKUP(A294,[1]ImportBO!AO:AT,2,FALSE),0)</f>
        <v>0</v>
      </c>
      <c r="Z294" s="40">
        <f>IFERROR(VLOOKUP(A294,[1]ImportBO!AO:AT,3,FALSE),0)</f>
        <v>0</v>
      </c>
      <c r="AA294" s="40">
        <f>IFERROR(VLOOKUP(A294,[1]ImportBO!AO:AT,4,FALSE),0)</f>
        <v>0</v>
      </c>
      <c r="AB294" s="41">
        <f>IFERROR(VLOOKUP(A294,[1]ImportBO!AO:AT,5,FALSE),0)</f>
        <v>0</v>
      </c>
    </row>
    <row r="295" spans="1:28" x14ac:dyDescent="0.35">
      <c r="A295" s="37"/>
      <c r="B295" s="32"/>
      <c r="C295" s="2"/>
      <c r="D295" s="2"/>
      <c r="E295" s="3"/>
      <c r="F295" s="4"/>
      <c r="G295" s="5"/>
      <c r="H295" s="3"/>
      <c r="I295" s="3"/>
      <c r="J295" s="3"/>
      <c r="K295" s="3"/>
      <c r="L295" s="13"/>
      <c r="M295" s="10"/>
      <c r="N295" s="10"/>
      <c r="O295" s="10"/>
      <c r="P295" s="10"/>
      <c r="Q295" s="10"/>
      <c r="R295" s="10"/>
      <c r="S295" s="10"/>
      <c r="T295" s="10"/>
      <c r="U295" s="12"/>
      <c r="V295" s="30"/>
      <c r="W295" s="33"/>
      <c r="Y295" s="39">
        <f>IFERROR(VLOOKUP(A295,[1]ImportBO!AO:AT,2,FALSE),0)</f>
        <v>0</v>
      </c>
      <c r="Z295" s="40">
        <f>IFERROR(VLOOKUP(A295,[1]ImportBO!AO:AT,3,FALSE),0)</f>
        <v>0</v>
      </c>
      <c r="AA295" s="40">
        <f>IFERROR(VLOOKUP(A295,[1]ImportBO!AO:AT,4,FALSE),0)</f>
        <v>0</v>
      </c>
      <c r="AB295" s="41">
        <f>IFERROR(VLOOKUP(A295,[1]ImportBO!AO:AT,5,FALSE),0)</f>
        <v>0</v>
      </c>
    </row>
    <row r="296" spans="1:28" ht="15" thickBot="1" x14ac:dyDescent="0.4">
      <c r="A296" s="37"/>
      <c r="B296" s="32"/>
      <c r="C296" s="2"/>
      <c r="D296" s="2"/>
      <c r="E296" s="3"/>
      <c r="F296" s="24"/>
      <c r="G296" s="25"/>
      <c r="H296" s="3"/>
      <c r="I296" s="3"/>
      <c r="J296" s="3"/>
      <c r="K296" s="3"/>
      <c r="L296" s="13"/>
      <c r="M296" s="10"/>
      <c r="N296" s="10"/>
      <c r="O296" s="10"/>
      <c r="P296" s="10"/>
      <c r="Q296" s="10"/>
      <c r="R296" s="10"/>
      <c r="S296" s="10"/>
      <c r="T296" s="10"/>
      <c r="U296" s="12"/>
      <c r="V296" s="30"/>
      <c r="W296" s="43"/>
      <c r="Y296" s="39">
        <f>IFERROR(VLOOKUP(A296,[1]ImportBO!AO:AT,2,FALSE),0)</f>
        <v>0</v>
      </c>
      <c r="Z296" s="40">
        <f>IFERROR(VLOOKUP(A296,[1]ImportBO!AO:AT,3,FALSE),0)</f>
        <v>0</v>
      </c>
      <c r="AA296" s="40">
        <f>IFERROR(VLOOKUP(A296,[1]ImportBO!AO:AT,4,FALSE),0)</f>
        <v>0</v>
      </c>
      <c r="AB296" s="41">
        <f>IFERROR(VLOOKUP(A296,[1]ImportBO!AO:AT,5,FALSE),0)</f>
        <v>0</v>
      </c>
    </row>
  </sheetData>
  <mergeCells count="6">
    <mergeCell ref="Y1:AB1"/>
    <mergeCell ref="B1:C1"/>
    <mergeCell ref="D1:E1"/>
    <mergeCell ref="F1:G1"/>
    <mergeCell ref="H1:K1"/>
    <mergeCell ref="L1:U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125"/>
  <sheetViews>
    <sheetView tabSelected="1" topLeftCell="A7" workbookViewId="0">
      <selection activeCell="H11" sqref="H11"/>
    </sheetView>
  </sheetViews>
  <sheetFormatPr baseColWidth="10" defaultRowHeight="14.5" x14ac:dyDescent="0.35"/>
  <sheetData>
    <row r="1" spans="1:29" s="1" customFormat="1" hidden="1" x14ac:dyDescent="0.35">
      <c r="A1" s="3" t="s">
        <v>8</v>
      </c>
      <c r="B1" s="3" t="s">
        <v>9</v>
      </c>
      <c r="C1" s="3" t="s">
        <v>10</v>
      </c>
      <c r="D1" s="3" t="s">
        <v>11</v>
      </c>
      <c r="E1" s="3" t="s">
        <v>12</v>
      </c>
      <c r="F1" s="3" t="s">
        <v>13</v>
      </c>
      <c r="G1" s="3" t="s">
        <v>14</v>
      </c>
      <c r="H1" s="3" t="s">
        <v>15</v>
      </c>
      <c r="I1" s="3" t="s">
        <v>16</v>
      </c>
      <c r="J1" s="3" t="s">
        <v>17</v>
      </c>
      <c r="K1" s="3" t="s">
        <v>18</v>
      </c>
      <c r="L1" s="7" t="s">
        <v>4</v>
      </c>
      <c r="M1" s="7" t="s">
        <v>19</v>
      </c>
      <c r="N1" s="7" t="s">
        <v>20</v>
      </c>
      <c r="O1" s="7" t="s">
        <v>21</v>
      </c>
      <c r="P1" s="7" t="s">
        <v>22</v>
      </c>
      <c r="Q1" s="7" t="s">
        <v>23</v>
      </c>
      <c r="R1" s="7" t="s">
        <v>24</v>
      </c>
      <c r="S1" s="7" t="s">
        <v>25</v>
      </c>
      <c r="T1" s="7" t="s">
        <v>26</v>
      </c>
      <c r="U1" s="7" t="s">
        <v>27</v>
      </c>
      <c r="V1" s="7" t="s">
        <v>1358</v>
      </c>
      <c r="W1" s="7" t="s">
        <v>5</v>
      </c>
      <c r="X1" s="28" t="s">
        <v>1359</v>
      </c>
      <c r="Y1" s="3" t="s">
        <v>28</v>
      </c>
      <c r="Z1" s="3" t="s">
        <v>29</v>
      </c>
      <c r="AA1" s="3" t="s">
        <v>30</v>
      </c>
      <c r="AB1" s="3" t="s">
        <v>31</v>
      </c>
      <c r="AC1" s="28" t="s">
        <v>1360</v>
      </c>
    </row>
    <row r="2" spans="1:29" s="1" customFormat="1" hidden="1" x14ac:dyDescent="0.3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 t="str">
        <f>FRN!F8</f>
        <v>MIKO</v>
      </c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</row>
    <row r="3" spans="1:29" s="1" customFormat="1" hidden="1" x14ac:dyDescent="0.3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 t="str">
        <f>M2</f>
        <v>MIKO</v>
      </c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</row>
    <row r="4" spans="1:29" s="1" customFormat="1" hidden="1" x14ac:dyDescent="0.3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 t="str">
        <f>O3</f>
        <v>MIKO</v>
      </c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</row>
    <row r="5" spans="1:29" s="1" customFormat="1" hidden="1" x14ac:dyDescent="0.3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 t="str">
        <f>Q4</f>
        <v>MIKO</v>
      </c>
      <c r="T5" s="28"/>
      <c r="U5" s="28"/>
      <c r="V5" s="28"/>
      <c r="W5" s="28"/>
      <c r="X5" s="28"/>
      <c r="Y5" s="28"/>
      <c r="Z5" s="28"/>
      <c r="AA5" s="28"/>
      <c r="AB5" s="28"/>
      <c r="AC5" s="28"/>
    </row>
    <row r="6" spans="1:29" s="1" customFormat="1" hidden="1" x14ac:dyDescent="0.3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 t="str">
        <f>S5</f>
        <v>MIKO</v>
      </c>
      <c r="V6" s="28"/>
      <c r="W6" s="28"/>
      <c r="X6" s="28"/>
      <c r="Y6" s="28"/>
      <c r="Z6" s="28"/>
      <c r="AA6" s="28"/>
      <c r="AB6" s="28"/>
      <c r="AC6" s="28"/>
    </row>
    <row r="7" spans="1:29" s="1" customFormat="1" ht="15" thickBot="1" x14ac:dyDescent="0.4">
      <c r="Y7" s="29"/>
      <c r="Z7" s="29"/>
      <c r="AA7" s="29"/>
      <c r="AB7" s="29"/>
    </row>
    <row r="8" spans="1:29" s="1" customFormat="1" x14ac:dyDescent="0.35">
      <c r="B8" s="29"/>
      <c r="E8" s="26" t="s">
        <v>1357</v>
      </c>
      <c r="F8" s="27" t="s">
        <v>97</v>
      </c>
      <c r="Y8" s="29"/>
      <c r="Z8" s="29"/>
      <c r="AA8" s="29"/>
      <c r="AB8" s="29"/>
    </row>
    <row r="13" spans="1:29" s="28" customFormat="1" x14ac:dyDescent="0.35">
      <c r="B13" s="3"/>
      <c r="Y13" s="3"/>
      <c r="Z13" s="3"/>
      <c r="AA13" s="3"/>
      <c r="AB13" s="3"/>
    </row>
    <row r="14" spans="1:29" s="28" customFormat="1" x14ac:dyDescent="0.3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Y14" s="3"/>
      <c r="Z14" s="3"/>
      <c r="AA14" s="3"/>
      <c r="AB14" s="3"/>
    </row>
    <row r="15" spans="1:29" s="28" customFormat="1" x14ac:dyDescent="0.3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55"/>
      <c r="M15" s="7"/>
      <c r="N15" s="55"/>
      <c r="O15" s="7"/>
      <c r="P15" s="55"/>
      <c r="Q15" s="7"/>
      <c r="R15" s="7"/>
      <c r="S15" s="7"/>
      <c r="T15" s="7"/>
      <c r="U15" s="7"/>
      <c r="V15" s="7"/>
      <c r="W15" s="7"/>
      <c r="Y15" s="3"/>
      <c r="Z15" s="3"/>
      <c r="AA15" s="3"/>
      <c r="AB15" s="3"/>
    </row>
    <row r="16" spans="1:29" s="28" customFormat="1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7"/>
      <c r="M16" s="7"/>
      <c r="N16" s="7"/>
      <c r="O16" s="7"/>
      <c r="P16" s="7"/>
      <c r="Q16" s="7"/>
      <c r="R16" s="7"/>
      <c r="S16" s="7"/>
      <c r="T16" s="7"/>
      <c r="U16" s="7"/>
      <c r="V16" s="42"/>
      <c r="W16" s="7"/>
      <c r="Y16" s="3"/>
      <c r="Z16" s="3"/>
      <c r="AA16" s="3"/>
      <c r="AB16" s="3"/>
    </row>
    <row r="17" spans="1:28" s="28" customFormat="1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7"/>
      <c r="M17" s="56"/>
      <c r="N17" s="7"/>
      <c r="O17" s="7"/>
      <c r="P17" s="7"/>
      <c r="Q17" s="7"/>
      <c r="R17" s="56"/>
      <c r="S17" s="7"/>
      <c r="T17" s="7"/>
      <c r="U17" s="7"/>
      <c r="V17" s="42"/>
      <c r="W17" s="7"/>
      <c r="Y17" s="3"/>
      <c r="Z17" s="3"/>
      <c r="AA17" s="3"/>
      <c r="AB17" s="3"/>
    </row>
    <row r="18" spans="1:28" s="28" customFormat="1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7"/>
      <c r="M18" s="56"/>
      <c r="N18" s="7"/>
      <c r="O18" s="7"/>
      <c r="P18" s="7"/>
      <c r="Q18" s="7"/>
      <c r="R18" s="7"/>
      <c r="S18" s="7"/>
      <c r="T18" s="7"/>
      <c r="U18" s="7"/>
      <c r="V18" s="42"/>
      <c r="W18" s="7"/>
      <c r="Y18" s="3"/>
      <c r="Z18" s="3"/>
      <c r="AA18" s="3"/>
      <c r="AB18" s="3"/>
    </row>
    <row r="19" spans="1:28" s="28" customFormat="1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7"/>
      <c r="M19" s="7"/>
      <c r="N19" s="7"/>
      <c r="O19" s="7"/>
      <c r="P19" s="7"/>
      <c r="Q19" s="7"/>
      <c r="R19" s="7"/>
      <c r="S19" s="7"/>
      <c r="T19" s="7"/>
      <c r="U19" s="7"/>
      <c r="V19" s="42"/>
      <c r="W19" s="7"/>
      <c r="Y19" s="3"/>
      <c r="Z19" s="3"/>
      <c r="AA19" s="3"/>
      <c r="AB19" s="3"/>
    </row>
    <row r="20" spans="1:28" s="28" customFormat="1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7"/>
      <c r="M20" s="7"/>
      <c r="N20" s="7"/>
      <c r="O20" s="7"/>
      <c r="P20" s="7"/>
      <c r="Q20" s="7"/>
      <c r="R20" s="7"/>
      <c r="S20" s="7"/>
      <c r="T20" s="7"/>
      <c r="U20" s="7"/>
      <c r="V20" s="42"/>
      <c r="W20" s="7"/>
      <c r="Y20" s="3"/>
      <c r="Z20" s="3"/>
      <c r="AA20" s="3"/>
      <c r="AB20" s="3"/>
    </row>
    <row r="21" spans="1:28" s="28" customFormat="1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7"/>
      <c r="M21" s="56"/>
      <c r="N21" s="7"/>
      <c r="O21" s="7"/>
      <c r="P21" s="7"/>
      <c r="Q21" s="7"/>
      <c r="R21" s="7"/>
      <c r="S21" s="7"/>
      <c r="T21" s="7"/>
      <c r="U21" s="7"/>
      <c r="V21" s="7"/>
      <c r="W21" s="7"/>
      <c r="Y21" s="3"/>
      <c r="Z21" s="3"/>
      <c r="AA21" s="3"/>
      <c r="AB21" s="3"/>
    </row>
    <row r="22" spans="1:28" s="28" customFormat="1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7"/>
      <c r="M22" s="56"/>
      <c r="N22" s="7"/>
      <c r="O22" s="7"/>
      <c r="P22" s="7"/>
      <c r="Q22" s="7"/>
      <c r="R22" s="7"/>
      <c r="S22" s="7"/>
      <c r="T22" s="7"/>
      <c r="U22" s="7"/>
      <c r="V22" s="7"/>
      <c r="W22" s="7"/>
      <c r="Y22" s="3"/>
      <c r="Z22" s="3"/>
      <c r="AA22" s="3"/>
      <c r="AB22" s="3"/>
    </row>
    <row r="23" spans="1:28" s="28" customFormat="1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22"/>
      <c r="M23" s="7"/>
      <c r="N23" s="22"/>
      <c r="O23" s="7"/>
      <c r="P23" s="22"/>
      <c r="Q23" s="7"/>
      <c r="R23" s="7"/>
      <c r="S23" s="7"/>
      <c r="T23" s="7"/>
      <c r="U23" s="7"/>
      <c r="W23" s="3"/>
      <c r="Y23" s="3"/>
      <c r="Z23" s="3"/>
      <c r="AA23" s="3"/>
      <c r="AB23" s="3"/>
    </row>
    <row r="24" spans="1:28" s="28" customFormat="1" x14ac:dyDescent="0.3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22"/>
      <c r="M24" s="7"/>
      <c r="N24" s="22"/>
      <c r="O24" s="7"/>
      <c r="P24" s="22"/>
      <c r="Q24" s="7"/>
      <c r="R24" s="7"/>
      <c r="S24" s="7"/>
      <c r="T24" s="7"/>
      <c r="U24" s="7"/>
      <c r="W24" s="3"/>
      <c r="Y24" s="3"/>
      <c r="Z24" s="3"/>
      <c r="AA24" s="3"/>
      <c r="AB24" s="3"/>
    </row>
    <row r="25" spans="1:28" s="28" customFormat="1" x14ac:dyDescent="0.3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Y25" s="3"/>
      <c r="Z25" s="3"/>
      <c r="AA25" s="3"/>
      <c r="AB25" s="3"/>
    </row>
    <row r="26" spans="1:28" s="28" customFormat="1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Y26" s="3"/>
      <c r="Z26" s="3"/>
      <c r="AA26" s="3"/>
      <c r="AB26" s="3"/>
    </row>
    <row r="27" spans="1:28" s="28" customFormat="1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Y27" s="3"/>
      <c r="Z27" s="3"/>
      <c r="AA27" s="3"/>
      <c r="AB27" s="3"/>
    </row>
    <row r="28" spans="1:28" s="57" customFormat="1" x14ac:dyDescent="0.35"/>
    <row r="29" spans="1:28" s="57" customFormat="1" x14ac:dyDescent="0.35"/>
    <row r="30" spans="1:28" s="57" customFormat="1" x14ac:dyDescent="0.35"/>
    <row r="31" spans="1:28" s="57" customFormat="1" x14ac:dyDescent="0.35"/>
    <row r="32" spans="1:28" s="57" customFormat="1" x14ac:dyDescent="0.35"/>
    <row r="33" s="57" customFormat="1" x14ac:dyDescent="0.35"/>
    <row r="34" s="57" customFormat="1" x14ac:dyDescent="0.35"/>
    <row r="35" s="57" customFormat="1" x14ac:dyDescent="0.35"/>
    <row r="36" s="57" customFormat="1" x14ac:dyDescent="0.35"/>
    <row r="37" s="57" customFormat="1" x14ac:dyDescent="0.35"/>
    <row r="38" s="57" customFormat="1" x14ac:dyDescent="0.35"/>
    <row r="39" s="57" customFormat="1" x14ac:dyDescent="0.35"/>
    <row r="40" s="57" customFormat="1" x14ac:dyDescent="0.35"/>
    <row r="41" s="57" customFormat="1" x14ac:dyDescent="0.35"/>
    <row r="42" s="57" customFormat="1" x14ac:dyDescent="0.35"/>
    <row r="43" s="57" customFormat="1" x14ac:dyDescent="0.35"/>
    <row r="44" s="57" customFormat="1" x14ac:dyDescent="0.35"/>
    <row r="45" s="57" customFormat="1" x14ac:dyDescent="0.35"/>
    <row r="46" s="57" customFormat="1" x14ac:dyDescent="0.35"/>
    <row r="47" s="57" customFormat="1" x14ac:dyDescent="0.35"/>
    <row r="48" s="57" customFormat="1" x14ac:dyDescent="0.35"/>
    <row r="49" s="57" customFormat="1" x14ac:dyDescent="0.35"/>
    <row r="50" s="57" customFormat="1" x14ac:dyDescent="0.35"/>
    <row r="51" s="57" customFormat="1" x14ac:dyDescent="0.35"/>
    <row r="52" s="57" customFormat="1" x14ac:dyDescent="0.35"/>
    <row r="53" s="57" customFormat="1" x14ac:dyDescent="0.35"/>
    <row r="54" s="57" customFormat="1" x14ac:dyDescent="0.35"/>
    <row r="55" s="57" customFormat="1" x14ac:dyDescent="0.35"/>
    <row r="56" s="57" customFormat="1" x14ac:dyDescent="0.35"/>
    <row r="57" s="57" customFormat="1" x14ac:dyDescent="0.35"/>
    <row r="58" s="57" customFormat="1" x14ac:dyDescent="0.35"/>
    <row r="59" s="57" customFormat="1" x14ac:dyDescent="0.35"/>
    <row r="60" s="57" customFormat="1" x14ac:dyDescent="0.35"/>
    <row r="61" s="57" customFormat="1" x14ac:dyDescent="0.35"/>
    <row r="62" s="57" customFormat="1" x14ac:dyDescent="0.35"/>
    <row r="63" s="57" customFormat="1" x14ac:dyDescent="0.35"/>
    <row r="64" s="57" customFormat="1" x14ac:dyDescent="0.35"/>
    <row r="65" s="57" customFormat="1" x14ac:dyDescent="0.35"/>
    <row r="66" s="57" customFormat="1" x14ac:dyDescent="0.35"/>
    <row r="67" s="57" customFormat="1" x14ac:dyDescent="0.35"/>
    <row r="68" s="57" customFormat="1" x14ac:dyDescent="0.35"/>
    <row r="69" s="57" customFormat="1" x14ac:dyDescent="0.35"/>
    <row r="70" s="57" customFormat="1" x14ac:dyDescent="0.35"/>
    <row r="71" s="57" customFormat="1" x14ac:dyDescent="0.35"/>
    <row r="72" s="57" customFormat="1" x14ac:dyDescent="0.35"/>
    <row r="73" s="57" customFormat="1" x14ac:dyDescent="0.35"/>
    <row r="74" s="57" customFormat="1" x14ac:dyDescent="0.35"/>
    <row r="75" s="57" customFormat="1" x14ac:dyDescent="0.35"/>
    <row r="76" s="57" customFormat="1" x14ac:dyDescent="0.35"/>
    <row r="77" s="57" customFormat="1" x14ac:dyDescent="0.35"/>
    <row r="78" s="57" customFormat="1" x14ac:dyDescent="0.35"/>
    <row r="79" s="57" customFormat="1" x14ac:dyDescent="0.35"/>
    <row r="80" s="57" customFormat="1" x14ac:dyDescent="0.35"/>
    <row r="81" s="57" customFormat="1" x14ac:dyDescent="0.35"/>
    <row r="82" s="57" customFormat="1" x14ac:dyDescent="0.35"/>
    <row r="83" s="57" customFormat="1" x14ac:dyDescent="0.35"/>
    <row r="84" s="57" customFormat="1" x14ac:dyDescent="0.35"/>
    <row r="85" s="57" customFormat="1" x14ac:dyDescent="0.35"/>
    <row r="86" s="57" customFormat="1" x14ac:dyDescent="0.35"/>
    <row r="87" s="57" customFormat="1" x14ac:dyDescent="0.35"/>
    <row r="88" s="57" customFormat="1" x14ac:dyDescent="0.35"/>
    <row r="89" s="57" customFormat="1" x14ac:dyDescent="0.35"/>
    <row r="90" s="57" customFormat="1" x14ac:dyDescent="0.35"/>
    <row r="91" s="57" customFormat="1" x14ac:dyDescent="0.35"/>
    <row r="92" s="57" customFormat="1" x14ac:dyDescent="0.35"/>
    <row r="93" s="57" customFormat="1" x14ac:dyDescent="0.35"/>
    <row r="94" s="57" customFormat="1" x14ac:dyDescent="0.35"/>
    <row r="95" s="57" customFormat="1" x14ac:dyDescent="0.35"/>
    <row r="96" s="57" customFormat="1" x14ac:dyDescent="0.35"/>
    <row r="97" s="57" customFormat="1" x14ac:dyDescent="0.35"/>
    <row r="98" s="57" customFormat="1" x14ac:dyDescent="0.35"/>
    <row r="99" s="57" customFormat="1" x14ac:dyDescent="0.35"/>
    <row r="100" s="57" customFormat="1" x14ac:dyDescent="0.35"/>
    <row r="101" s="57" customFormat="1" x14ac:dyDescent="0.35"/>
    <row r="102" s="57" customFormat="1" x14ac:dyDescent="0.35"/>
    <row r="103" s="57" customFormat="1" x14ac:dyDescent="0.35"/>
    <row r="104" s="57" customFormat="1" x14ac:dyDescent="0.35"/>
    <row r="105" s="57" customFormat="1" x14ac:dyDescent="0.35"/>
    <row r="106" s="57" customFormat="1" x14ac:dyDescent="0.35"/>
    <row r="107" s="57" customFormat="1" x14ac:dyDescent="0.35"/>
    <row r="108" s="57" customFormat="1" x14ac:dyDescent="0.35"/>
    <row r="109" s="57" customFormat="1" x14ac:dyDescent="0.35"/>
    <row r="110" s="57" customFormat="1" x14ac:dyDescent="0.35"/>
    <row r="111" s="57" customFormat="1" x14ac:dyDescent="0.35"/>
    <row r="112" s="57" customFormat="1" x14ac:dyDescent="0.35"/>
    <row r="113" s="57" customFormat="1" x14ac:dyDescent="0.35"/>
    <row r="114" s="57" customFormat="1" x14ac:dyDescent="0.35"/>
    <row r="115" s="57" customFormat="1" x14ac:dyDescent="0.35"/>
    <row r="116" s="57" customFormat="1" x14ac:dyDescent="0.35"/>
    <row r="117" s="57" customFormat="1" x14ac:dyDescent="0.35"/>
    <row r="118" s="57" customFormat="1" x14ac:dyDescent="0.35"/>
    <row r="119" s="57" customFormat="1" x14ac:dyDescent="0.35"/>
    <row r="120" s="57" customFormat="1" x14ac:dyDescent="0.35"/>
    <row r="121" s="57" customFormat="1" x14ac:dyDescent="0.35"/>
    <row r="122" s="57" customFormat="1" x14ac:dyDescent="0.35"/>
    <row r="123" s="57" customFormat="1" x14ac:dyDescent="0.35"/>
    <row r="124" s="57" customFormat="1" x14ac:dyDescent="0.35"/>
    <row r="125" s="57" customFormat="1" x14ac:dyDescent="0.35"/>
  </sheetData>
  <dataValidations count="2">
    <dataValidation type="list" allowBlank="1" showInputMessage="1" showErrorMessage="1" sqref="F8">
      <formula1>Fournisseur</formula1>
    </dataValidation>
    <dataValidation showInputMessage="1" showErrorMessage="1" sqref="F8"/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est_recopie">
                <anchor moveWithCells="1" sizeWithCells="1">
                  <from>
                    <xdr:col>6</xdr:col>
                    <xdr:colOff>730250</xdr:colOff>
                    <xdr:row>6</xdr:row>
                    <xdr:rowOff>152400</xdr:rowOff>
                  </from>
                  <to>
                    <xdr:col>8</xdr:col>
                    <xdr:colOff>38100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</vt:lpstr>
      <vt:lpstr>FRN</vt:lpstr>
      <vt:lpstr>FRN!Criteres</vt:lpstr>
      <vt:lpstr>Extraire</vt:lpstr>
    </vt:vector>
  </TitlesOfParts>
  <Company>PSA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ALLAIN - U501420</dc:creator>
  <cp:lastModifiedBy>Michel</cp:lastModifiedBy>
  <dcterms:created xsi:type="dcterms:W3CDTF">2016-12-14T08:09:58Z</dcterms:created>
  <dcterms:modified xsi:type="dcterms:W3CDTF">2016-12-14T15:53:38Z</dcterms:modified>
</cp:coreProperties>
</file>