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610" activeTab="1"/>
  </bookViews>
  <sheets>
    <sheet name="Base facturation" sheetId="1" r:id="rId1"/>
    <sheet name="Tableau suivi impayés" sheetId="2" r:id="rId2"/>
  </sheets>
  <definedNames>
    <definedName name="_xlnm._FilterDatabase" localSheetId="0" hidden="1">'Base facturation'!$B$5:$V$41</definedName>
    <definedName name="_xlnm.Criteria" localSheetId="1">'Tableau suivi impayés'!$A$5:$A$6</definedName>
    <definedName name="_xlnm.Extract" localSheetId="1">'Tableau suivi impayés'!$A$8:$E$8</definedName>
  </definedNames>
  <calcPr calcId="152511"/>
</workbook>
</file>

<file path=xl/calcChain.xml><?xml version="1.0" encoding="utf-8"?>
<calcChain xmlns="http://schemas.openxmlformats.org/spreadsheetml/2006/main">
  <c r="F10" i="2" l="1"/>
  <c r="F9" i="2"/>
  <c r="N41" i="1" l="1"/>
  <c r="K41" i="1"/>
  <c r="G41" i="1"/>
  <c r="Q40" i="1"/>
  <c r="O40" i="1"/>
  <c r="J40" i="1"/>
  <c r="L40" i="1" s="1"/>
  <c r="M40" i="1" s="1"/>
  <c r="I40" i="1"/>
  <c r="Q39" i="1"/>
  <c r="O39" i="1"/>
  <c r="J39" i="1"/>
  <c r="L39" i="1" s="1"/>
  <c r="M39" i="1" s="1"/>
  <c r="I39" i="1"/>
  <c r="Q38" i="1"/>
  <c r="O38" i="1"/>
  <c r="J38" i="1"/>
  <c r="L38" i="1" s="1"/>
  <c r="M38" i="1" s="1"/>
  <c r="I38" i="1"/>
  <c r="Q37" i="1"/>
  <c r="O37" i="1"/>
  <c r="J37" i="1"/>
  <c r="L37" i="1" s="1"/>
  <c r="M37" i="1" s="1"/>
  <c r="I37" i="1"/>
  <c r="Q36" i="1"/>
  <c r="O36" i="1"/>
  <c r="J36" i="1"/>
  <c r="L36" i="1" s="1"/>
  <c r="M36" i="1" s="1"/>
  <c r="I36" i="1"/>
  <c r="Q35" i="1"/>
  <c r="O35" i="1"/>
  <c r="L35" i="1"/>
  <c r="M35" i="1" s="1"/>
  <c r="J35" i="1"/>
  <c r="I35" i="1"/>
  <c r="Q34" i="1"/>
  <c r="O34" i="1"/>
  <c r="J34" i="1"/>
  <c r="L34" i="1" s="1"/>
  <c r="I34" i="1"/>
  <c r="Q33" i="1"/>
  <c r="O33" i="1"/>
  <c r="J33" i="1"/>
  <c r="L33" i="1" s="1"/>
  <c r="I33" i="1"/>
  <c r="Q32" i="1"/>
  <c r="O32" i="1"/>
  <c r="J32" i="1"/>
  <c r="L32" i="1" s="1"/>
  <c r="I32" i="1"/>
  <c r="Q31" i="1"/>
  <c r="O31" i="1"/>
  <c r="L31" i="1"/>
  <c r="J31" i="1"/>
  <c r="I31" i="1"/>
  <c r="Q30" i="1"/>
  <c r="O30" i="1"/>
  <c r="J30" i="1"/>
  <c r="L30" i="1" s="1"/>
  <c r="I30" i="1"/>
  <c r="Q29" i="1"/>
  <c r="O29" i="1"/>
  <c r="J29" i="1"/>
  <c r="L29" i="1" s="1"/>
  <c r="I29" i="1"/>
  <c r="Q28" i="1"/>
  <c r="O28" i="1"/>
  <c r="J28" i="1"/>
  <c r="L28" i="1" s="1"/>
  <c r="I28" i="1"/>
  <c r="Q27" i="1"/>
  <c r="O27" i="1"/>
  <c r="J27" i="1"/>
  <c r="L27" i="1" s="1"/>
  <c r="M27" i="1" s="1"/>
  <c r="I27" i="1"/>
  <c r="Q26" i="1"/>
  <c r="O26" i="1"/>
  <c r="J26" i="1"/>
  <c r="L26" i="1" s="1"/>
  <c r="M26" i="1" s="1"/>
  <c r="I26" i="1"/>
  <c r="Q25" i="1"/>
  <c r="O25" i="1"/>
  <c r="J25" i="1"/>
  <c r="L25" i="1" s="1"/>
  <c r="M25" i="1" s="1"/>
  <c r="I25" i="1"/>
  <c r="Q24" i="1"/>
  <c r="O24" i="1"/>
  <c r="J24" i="1"/>
  <c r="L24" i="1" s="1"/>
  <c r="M24" i="1" s="1"/>
  <c r="I24" i="1"/>
  <c r="Q23" i="1"/>
  <c r="O23" i="1"/>
  <c r="J23" i="1"/>
  <c r="L23" i="1" s="1"/>
  <c r="M23" i="1" s="1"/>
  <c r="I23" i="1"/>
  <c r="Q22" i="1"/>
  <c r="O22" i="1"/>
  <c r="J22" i="1"/>
  <c r="L22" i="1" s="1"/>
  <c r="M22" i="1" s="1"/>
  <c r="I22" i="1"/>
  <c r="Q21" i="1"/>
  <c r="O21" i="1"/>
  <c r="J21" i="1"/>
  <c r="L21" i="1" s="1"/>
  <c r="M21" i="1" s="1"/>
  <c r="I21" i="1"/>
  <c r="Q20" i="1"/>
  <c r="O20" i="1"/>
  <c r="J20" i="1"/>
  <c r="L20" i="1" s="1"/>
  <c r="M20" i="1" s="1"/>
  <c r="I20" i="1"/>
  <c r="Q19" i="1"/>
  <c r="O19" i="1"/>
  <c r="L19" i="1"/>
  <c r="M19" i="1" s="1"/>
  <c r="J19" i="1"/>
  <c r="I19" i="1"/>
  <c r="Q18" i="1"/>
  <c r="O18" i="1"/>
  <c r="J18" i="1"/>
  <c r="L18" i="1" s="1"/>
  <c r="I18" i="1"/>
  <c r="Q17" i="1"/>
  <c r="O17" i="1"/>
  <c r="J17" i="1"/>
  <c r="L17" i="1" s="1"/>
  <c r="I17" i="1"/>
  <c r="Q16" i="1"/>
  <c r="O16" i="1"/>
  <c r="J16" i="1"/>
  <c r="L16" i="1" s="1"/>
  <c r="I16" i="1"/>
  <c r="Q15" i="1"/>
  <c r="O15" i="1"/>
  <c r="L15" i="1"/>
  <c r="J15" i="1"/>
  <c r="I15" i="1"/>
  <c r="Q14" i="1"/>
  <c r="O14" i="1"/>
  <c r="J14" i="1"/>
  <c r="L14" i="1" s="1"/>
  <c r="I14" i="1"/>
  <c r="Q13" i="1"/>
  <c r="O13" i="1"/>
  <c r="J13" i="1"/>
  <c r="L13" i="1" s="1"/>
  <c r="I13" i="1"/>
  <c r="Q12" i="1"/>
  <c r="O12" i="1"/>
  <c r="J12" i="1"/>
  <c r="L12" i="1" s="1"/>
  <c r="I12" i="1"/>
  <c r="Q11" i="1"/>
  <c r="O11" i="1"/>
  <c r="J11" i="1"/>
  <c r="L11" i="1" s="1"/>
  <c r="M11" i="1" s="1"/>
  <c r="I11" i="1"/>
  <c r="Q10" i="1"/>
  <c r="O10" i="1"/>
  <c r="J10" i="1"/>
  <c r="I10" i="1" s="1"/>
  <c r="Q9" i="1"/>
  <c r="O9" i="1"/>
  <c r="J9" i="1"/>
  <c r="L9" i="1" s="1"/>
  <c r="Q8" i="1"/>
  <c r="O8" i="1"/>
  <c r="J8" i="1"/>
  <c r="L8" i="1" s="1"/>
  <c r="Q7" i="1"/>
  <c r="O7" i="1"/>
  <c r="J7" i="1"/>
  <c r="I7" i="1" s="1"/>
  <c r="Q6" i="1"/>
  <c r="O6" i="1"/>
  <c r="L6" i="1"/>
  <c r="M6" i="1" s="1"/>
  <c r="J6" i="1"/>
  <c r="I6" i="1" s="1"/>
  <c r="A6" i="2" l="1"/>
  <c r="I8" i="1"/>
  <c r="M12" i="1"/>
  <c r="M13" i="1"/>
  <c r="M14" i="1"/>
  <c r="M28" i="1"/>
  <c r="M29" i="1"/>
  <c r="M30" i="1"/>
  <c r="M8" i="1"/>
  <c r="M15" i="1"/>
  <c r="M16" i="1"/>
  <c r="M17" i="1"/>
  <c r="M18" i="1"/>
  <c r="M31" i="1"/>
  <c r="M32" i="1"/>
  <c r="M33" i="1"/>
  <c r="M34" i="1"/>
  <c r="L7" i="1"/>
  <c r="M7" i="1" s="1"/>
  <c r="M9" i="1"/>
  <c r="L10" i="1"/>
  <c r="M10" i="1" s="1"/>
  <c r="J41" i="1"/>
  <c r="I9" i="1"/>
  <c r="I41" i="1" s="1"/>
  <c r="Q41" i="1"/>
  <c r="L41" i="1"/>
</calcChain>
</file>

<file path=xl/sharedStrings.xml><?xml version="1.0" encoding="utf-8"?>
<sst xmlns="http://schemas.openxmlformats.org/spreadsheetml/2006/main" count="67" uniqueCount="55">
  <si>
    <t>Société</t>
  </si>
  <si>
    <t xml:space="preserve">Nom du client </t>
  </si>
  <si>
    <t xml:space="preserve">N°Facture </t>
  </si>
  <si>
    <t>Code postal</t>
  </si>
  <si>
    <t>Date de facture</t>
  </si>
  <si>
    <t>Montant HT</t>
  </si>
  <si>
    <t>Taux de TVA</t>
  </si>
  <si>
    <t>Montant de la TVA</t>
  </si>
  <si>
    <t>Montant TTC</t>
  </si>
  <si>
    <t>Versements effectués par le client</t>
  </si>
  <si>
    <t>Reste dû</t>
  </si>
  <si>
    <t xml:space="preserve">Action à effectuer </t>
  </si>
  <si>
    <t xml:space="preserve">Délai de paiement accordé au client </t>
  </si>
  <si>
    <t>Date d'échéance</t>
  </si>
  <si>
    <t xml:space="preserve">Date de paiement total de la facture </t>
  </si>
  <si>
    <t xml:space="preserve">Retard de paiement (en jours) </t>
  </si>
  <si>
    <t xml:space="preserve">mode de règlement </t>
  </si>
  <si>
    <t xml:space="preserve">Date de la première relance </t>
  </si>
  <si>
    <t>Date de la deuxième relance</t>
  </si>
  <si>
    <t xml:space="preserve">Pénalité et majoration de paiement </t>
  </si>
  <si>
    <t xml:space="preserve">Commentaire </t>
  </si>
  <si>
    <t>M. Gentierry</t>
  </si>
  <si>
    <t>012123A</t>
  </si>
  <si>
    <t>57000</t>
  </si>
  <si>
    <t>Chèque</t>
  </si>
  <si>
    <t>M. Durand</t>
  </si>
  <si>
    <t>4578FF</t>
  </si>
  <si>
    <t>75001</t>
  </si>
  <si>
    <t>Virement</t>
  </si>
  <si>
    <t>TOTAUX</t>
  </si>
  <si>
    <t>(montant HT factures)</t>
  </si>
  <si>
    <t>(montants TVA factures)</t>
  </si>
  <si>
    <t>(montants TTC factures)</t>
  </si>
  <si>
    <t>(versements déjà effectués)</t>
  </si>
  <si>
    <t>(reste dû)</t>
  </si>
  <si>
    <t>(moyenne délai de paiement accordé aux clients)</t>
  </si>
  <si>
    <t>(moyenne retard de paiement en jours)</t>
  </si>
  <si>
    <t>Busi1</t>
  </si>
  <si>
    <t>Busi2</t>
  </si>
  <si>
    <t>Busi3</t>
  </si>
  <si>
    <t>Busi4</t>
  </si>
  <si>
    <t>Busi5</t>
  </si>
  <si>
    <t>Jedo</t>
  </si>
  <si>
    <t>Pares</t>
  </si>
  <si>
    <t>Hugui</t>
  </si>
  <si>
    <t>65M87</t>
  </si>
  <si>
    <t>457MA</t>
  </si>
  <si>
    <t>D7C85</t>
  </si>
  <si>
    <t>Espèces</t>
  </si>
  <si>
    <t>67000</t>
  </si>
  <si>
    <t>92000</t>
  </si>
  <si>
    <t>44000</t>
  </si>
  <si>
    <t>Tableau de suivi des impayés</t>
  </si>
  <si>
    <t xml:space="preserve">Relevé au </t>
  </si>
  <si>
    <t>Jours de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</si>
</sst>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General\ &quot;jours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sz val="11"/>
      <color rgb="FF2F75B5"/>
      <name val="Arial"/>
    </font>
    <font>
      <b/>
      <sz val="12"/>
      <color rgb="FF2F75B5"/>
      <name val="Arial"/>
    </font>
    <font>
      <b/>
      <sz val="14"/>
      <color rgb="FF2F75B5"/>
      <name val="Arial"/>
    </font>
    <font>
      <b/>
      <sz val="16"/>
      <color rgb="FF2F75B5"/>
      <name val="Arial"/>
    </font>
    <font>
      <sz val="11"/>
      <color theme="1"/>
      <name val="Calibri"/>
      <family val="2"/>
    </font>
    <font>
      <b/>
      <sz val="16"/>
      <color rgb="FF2F75B5"/>
      <name val="Calibri"/>
      <family val="2"/>
    </font>
    <font>
      <b/>
      <sz val="11"/>
      <color rgb="FF2F75B5"/>
      <name val="Calibri"/>
      <family val="2"/>
    </font>
    <font>
      <sz val="11"/>
      <color rgb="FF2F75B5"/>
      <name val="Calibri"/>
      <family val="2"/>
    </font>
    <font>
      <b/>
      <sz val="18"/>
      <color rgb="FF000000"/>
      <name val="Calibri"/>
      <family val="2"/>
    </font>
    <font>
      <sz val="10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000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990033"/>
      </left>
      <right style="hair">
        <color rgb="FF990033"/>
      </right>
      <top style="hair">
        <color rgb="FF990033"/>
      </top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4" fillId="3" borderId="2" xfId="0" applyFont="1" applyFill="1" applyBorder="1" applyAlignment="1" applyProtection="1">
      <alignment horizontal="center" vertical="center"/>
      <protection locked="0"/>
    </xf>
    <xf numFmtId="49" fontId="4" fillId="3" borderId="2" xfId="0" applyNumberFormat="1" applyFont="1" applyFill="1" applyBorder="1" applyAlignment="1" applyProtection="1">
      <alignment horizontal="center" vertical="center"/>
      <protection locked="0"/>
    </xf>
    <xf numFmtId="14" fontId="5" fillId="3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right" vertical="center"/>
      <protection locked="0"/>
    </xf>
    <xf numFmtId="9" fontId="5" fillId="3" borderId="2" xfId="0" applyNumberFormat="1" applyFont="1" applyFill="1" applyBorder="1" applyAlignment="1" applyProtection="1">
      <alignment horizontal="center" vertical="center"/>
      <protection locked="0"/>
    </xf>
    <xf numFmtId="164" fontId="5" fillId="4" borderId="2" xfId="0" applyNumberFormat="1" applyFont="1" applyFill="1" applyBorder="1" applyAlignment="1">
      <alignment vertical="center"/>
    </xf>
    <xf numFmtId="164" fontId="5" fillId="3" borderId="2" xfId="0" applyNumberFormat="1" applyFont="1" applyFill="1" applyBorder="1" applyAlignment="1" applyProtection="1">
      <alignment vertical="center"/>
      <protection locked="0"/>
    </xf>
    <xf numFmtId="164" fontId="5" fillId="4" borderId="2" xfId="1" applyNumberFormat="1" applyFont="1" applyFill="1" applyBorder="1" applyAlignment="1">
      <alignment vertical="center"/>
    </xf>
    <xf numFmtId="2" fontId="2" fillId="4" borderId="2" xfId="0" applyNumberFormat="1" applyFont="1" applyFill="1" applyBorder="1" applyAlignment="1">
      <alignment horizontal="center" vertical="center"/>
    </xf>
    <xf numFmtId="14" fontId="5" fillId="4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4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right" vertical="center"/>
      <protection locked="0"/>
    </xf>
    <xf numFmtId="9" fontId="5" fillId="3" borderId="3" xfId="0" applyNumberFormat="1" applyFont="1" applyFill="1" applyBorder="1" applyAlignment="1" applyProtection="1">
      <alignment horizontal="center" vertical="center"/>
      <protection locked="0"/>
    </xf>
    <xf numFmtId="164" fontId="5" fillId="4" borderId="3" xfId="0" applyNumberFormat="1" applyFont="1" applyFill="1" applyBorder="1" applyAlignment="1">
      <alignment vertical="center"/>
    </xf>
    <xf numFmtId="164" fontId="5" fillId="3" borderId="3" xfId="0" applyNumberFormat="1" applyFont="1" applyFill="1" applyBorder="1" applyAlignment="1" applyProtection="1">
      <alignment vertical="center"/>
      <protection locked="0"/>
    </xf>
    <xf numFmtId="164" fontId="5" fillId="4" borderId="3" xfId="1" applyNumberFormat="1" applyFont="1" applyFill="1" applyBorder="1" applyAlignment="1">
      <alignment vertical="center"/>
    </xf>
    <xf numFmtId="2" fontId="2" fillId="4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6" fillId="4" borderId="3" xfId="0" applyNumberFormat="1" applyFont="1" applyFill="1" applyBorder="1" applyAlignment="1">
      <alignment horizontal="center" vertical="center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7" fillId="5" borderId="6" xfId="0" applyNumberFormat="1" applyFont="1" applyFill="1" applyBorder="1" applyAlignment="1">
      <alignment vertical="center"/>
    </xf>
    <xf numFmtId="0" fontId="8" fillId="5" borderId="6" xfId="0" applyNumberFormat="1" applyFont="1" applyFill="1" applyBorder="1" applyAlignment="1">
      <alignment horizontal="center" vertical="center"/>
    </xf>
    <xf numFmtId="164" fontId="8" fillId="5" borderId="6" xfId="0" applyNumberFormat="1" applyFont="1" applyFill="1" applyBorder="1" applyAlignment="1">
      <alignment vertical="center"/>
    </xf>
    <xf numFmtId="164" fontId="9" fillId="5" borderId="6" xfId="0" applyNumberFormat="1" applyFont="1" applyFill="1" applyBorder="1" applyAlignment="1">
      <alignment vertical="center"/>
    </xf>
    <xf numFmtId="0" fontId="9" fillId="5" borderId="6" xfId="0" applyNumberFormat="1" applyFont="1" applyFill="1" applyBorder="1" applyAlignment="1">
      <alignment vertical="center"/>
    </xf>
    <xf numFmtId="1" fontId="9" fillId="5" borderId="6" xfId="0" applyNumberFormat="1" applyFont="1" applyFill="1" applyBorder="1" applyAlignment="1">
      <alignment horizontal="center" vertical="center"/>
    </xf>
    <xf numFmtId="1" fontId="8" fillId="5" borderId="6" xfId="0" applyNumberFormat="1" applyFont="1" applyFill="1" applyBorder="1" applyAlignment="1">
      <alignment vertical="center"/>
    </xf>
    <xf numFmtId="1" fontId="10" fillId="5" borderId="6" xfId="0" applyNumberFormat="1" applyFont="1" applyFill="1" applyBorder="1" applyAlignment="1">
      <alignment horizontal="center" vertical="center"/>
    </xf>
    <xf numFmtId="0" fontId="8" fillId="5" borderId="6" xfId="0" applyNumberFormat="1" applyFont="1" applyFill="1" applyBorder="1" applyAlignment="1">
      <alignment vertical="center"/>
    </xf>
    <xf numFmtId="0" fontId="8" fillId="5" borderId="7" xfId="0" applyNumberFormat="1" applyFont="1" applyFill="1" applyBorder="1" applyAlignment="1">
      <alignment vertical="center"/>
    </xf>
    <xf numFmtId="0" fontId="11" fillId="5" borderId="0" xfId="0" applyFont="1" applyFill="1" applyBorder="1"/>
    <xf numFmtId="0" fontId="11" fillId="5" borderId="0" xfId="0" applyFont="1" applyFill="1" applyBorder="1" applyAlignment="1">
      <alignment horizontal="center"/>
    </xf>
    <xf numFmtId="0" fontId="12" fillId="5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right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4" fillId="5" borderId="0" xfId="0" applyFont="1" applyFill="1" applyBorder="1"/>
    <xf numFmtId="0" fontId="15" fillId="0" borderId="0" xfId="0" applyFont="1" applyFill="1" applyBorder="1"/>
    <xf numFmtId="0" fontId="11" fillId="0" borderId="0" xfId="0" applyFont="1" applyFill="1" applyBorder="1"/>
    <xf numFmtId="14" fontId="11" fillId="0" borderId="0" xfId="0" applyNumberFormat="1" applyFont="1" applyFill="1" applyBorder="1"/>
    <xf numFmtId="0" fontId="11" fillId="6" borderId="8" xfId="0" applyFont="1" applyFill="1" applyBorder="1" applyAlignment="1">
      <alignment horizontal="center" vertical="center" wrapText="1"/>
    </xf>
    <xf numFmtId="165" fontId="11" fillId="6" borderId="8" xfId="0" applyNumberFormat="1" applyFont="1" applyFill="1" applyBorder="1" applyAlignment="1">
      <alignment horizontal="center"/>
    </xf>
    <xf numFmtId="0" fontId="11" fillId="0" borderId="0" xfId="0" quotePrefix="1" applyFont="1" applyFill="1" applyBorder="1"/>
    <xf numFmtId="0" fontId="0" fillId="0" borderId="0" xfId="0" quotePrefix="1"/>
    <xf numFmtId="0" fontId="4" fillId="3" borderId="2" xfId="0" applyFont="1" applyFill="1" applyBorder="1" applyAlignment="1">
      <alignment horizontal="center" vertical="center"/>
    </xf>
    <xf numFmtId="14" fontId="5" fillId="3" borderId="2" xfId="0" applyNumberFormat="1" applyFont="1" applyFill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41">
    <dxf>
      <font>
        <color rgb="FF9C0006"/>
      </font>
    </dxf>
    <dxf>
      <font>
        <color rgb="FF548235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2F75B5"/>
        <name val="Arial"/>
        <scheme val="none"/>
      </font>
      <numFmt numFmtId="1" formatCode="0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1" formatCode="0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1" formatCode="0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" formatCode="0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164" formatCode="#,##0.00\ &quot;€&quot;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F75B5"/>
        <name val="Arial"/>
        <scheme val="none"/>
      </font>
      <numFmt numFmtId="0" formatCode="General"/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rgb="FF000000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F75B5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rgb="FF000000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F75B5"/>
        <name val="Arial"/>
        <scheme val="none"/>
      </font>
      <fill>
        <patternFill patternType="solid">
          <fgColor rgb="FF000000"/>
          <bgColor rgb="FFFFFFFF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rgb="FF000000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00000"/>
        </left>
        <right style="hair">
          <color rgb="FF000000"/>
        </right>
        <top style="hair">
          <color rgb="FF000000"/>
        </top>
        <bottom style="hair">
          <color rgb="FF000000"/>
        </bottom>
      </border>
      <protection locked="0" hidden="0"/>
    </dxf>
    <dxf>
      <border>
        <top style="medium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2F75B5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rgb="FF000000"/>
          <bgColor rgb="FFE2EFDA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Arial"/>
        <scheme val="none"/>
      </font>
      <fill>
        <patternFill patternType="solid">
          <fgColor rgb="FF000000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font>
        <b/>
        <color rgb="FFFFFFFF"/>
      </font>
      <fill>
        <patternFill patternType="solid">
          <fgColor rgb="FF000000"/>
          <bgColor rgb="FF000000"/>
        </patternFill>
      </fill>
    </dxf>
    <dxf>
      <border>
        <top style="double">
          <color rgb="FF000000"/>
        </top>
      </border>
    </dxf>
    <dxf>
      <font>
        <b/>
        <color rgb="FFFFFFFF"/>
      </font>
      <fill>
        <patternFill patternType="solid">
          <fgColor rgb="FF000000"/>
          <bgColor rgb="FF000000"/>
        </patternFill>
      </fill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Medium9">
    <tableStyle name="TableStyleMedium15 2" pivot="0" count="7">
      <tableStyleElement type="wholeTable" dxfId="40"/>
      <tableStyleElement type="headerRow" dxfId="39"/>
      <tableStyleElement type="totalRow" dxfId="38"/>
      <tableStyleElement type="firstColumn" dxfId="37"/>
      <tableStyleElement type="lastColumn" dxfId="36"/>
      <tableStyleElement type="firstRowStripe" dxfId="35"/>
      <tableStyleElement type="firstColumnStripe" dxfId="3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B5:V41" totalsRowCount="1" headerRowDxfId="33" dataDxfId="31" totalsRowDxfId="30" headerRowBorderDxfId="32" totalsRowBorderDxfId="29">
  <tableColumns count="21">
    <tableColumn id="1" name="Société" dataDxfId="28" totalsRowDxfId="27"/>
    <tableColumn id="19" name="Nom du client " dataDxfId="26" totalsRowDxfId="25"/>
    <tableColumn id="2" name="N°Facture " dataDxfId="24" totalsRowDxfId="23"/>
    <tableColumn id="24" name="Code postal" totalsRowDxfId="22"/>
    <tableColumn id="3" name="Date de facture" totalsRowDxfId="21"/>
    <tableColumn id="4" name="Montant HT" totalsRowFunction="sum" totalsRowDxfId="20"/>
    <tableColumn id="5" name="Taux de TVA" totalsRowDxfId="19"/>
    <tableColumn id="20" name="Montant de la TVA" totalsRowFunction="sum" totalsRowDxfId="18">
      <calculatedColumnFormula>IF(Tableau2[[#This Row],[Montant HT]]="","",IF(Tableau2[[#This Row],[Montant HT]]&gt;0,Tableau2[[#This Row],[Montant TTC]]-Tableau2[[#This Row],[Montant HT]]))</calculatedColumnFormula>
    </tableColumn>
    <tableColumn id="6" name="Montant TTC" totalsRowFunction="sum" totalsRowDxfId="17">
      <calculatedColumnFormula>IF(Tableau2[[#This Row],[Montant HT]]="","",IF(Tableau2[[#This Row],[Montant HT]]&gt;0,Tableau2[[#This Row],[Montant HT]]+(Tableau2[[#This Row],[Montant HT]]*Tableau2[[#This Row],[Taux de TVA]])))</calculatedColumnFormula>
    </tableColumn>
    <tableColumn id="21" name="Versements effectués par le client" totalsRowFunction="sum" totalsRowDxfId="16"/>
    <tableColumn id="22" name="Reste dû" totalsRowFunction="sum" totalsRowDxfId="15" dataCellStyle="Monétaire">
      <calculatedColumnFormula>IF(ISERROR(Tableau2[[#This Row],[Montant TTC]]-Tableau2[[#This Row],[Versements effectués par le client]]),"",Tableau2[[#This Row],[Montant TTC]]-Tableau2[[#This Row],[Versements effectués par le client]])</calculatedColumnFormula>
    </tableColumn>
    <tableColumn id="27" name="Action à effectuer " totalsRowDxfId="14" dataCellStyle="Monétaire">
      <calculatedColumnFormula>IF(Tableau2[[#This Row],[Reste dû]]&gt;0,IF(Tableau2[[#This Row],[Retard de paiement (en jours) ]]&gt;0,"Relancer",""),"")</calculatedColumnFormula>
    </tableColumn>
    <tableColumn id="7" name="Délai de paiement accordé au client " totalsRowFunction="custom" totalsRowDxfId="13">
      <totalsRowFormula>AVERAGE(Tableau2[[Délai de paiement accordé au client ]])</totalsRowFormula>
    </tableColumn>
    <tableColumn id="14" name="Date d'échéance" totalsRowDxfId="12">
      <calculatedColumnFormula>IF(Tableau2[[#This Row],[Date de facture]]="","",Tableau2[[#This Row],[Date de facture]]+Tableau2[[#This Row],[Délai de paiement accordé au client ]])</calculatedColumnFormula>
    </tableColumn>
    <tableColumn id="8" name="Date de paiement total de la facture " totalsRowDxfId="11"/>
    <tableColumn id="9" name="Retard de paiement (en jours) " totalsRowFunction="custom" totalsRowDxfId="10">
      <calculatedColumnFormula>IF(ISBLANK(Tableau2[[#This Row],[Date de facture]]),0,IF(ISBLANK(Tableau2[[#This Row],[Date de paiement total de la facture ]]),$C$4-(Tableau2[[#This Row],[Date de facture]]+Tableau2[[#This Row],[Délai de paiement accordé au client ]]),""))</calculatedColumnFormula>
      <totalsRowFormula>AVERAGE(Tableau2[Retard de paiement (en jours) ])</totalsRowFormula>
    </tableColumn>
    <tableColumn id="17" name="mode de règlement " totalsRowDxfId="9"/>
    <tableColumn id="11" name="Date de la première relance " totalsRowDxfId="8"/>
    <tableColumn id="12" name="Date de la deuxième relance" totalsRowDxfId="7"/>
    <tableColumn id="16" name="Pénalité et majoration de paiement " totalsRowDxfId="6"/>
    <tableColumn id="13" name="Commentaire " totalsRowDxfId="5"/>
  </tableColumns>
  <tableStyleInfo name="TableStyleMedium15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V42"/>
  <sheetViews>
    <sheetView zoomScale="70" zoomScaleNormal="70" workbookViewId="0">
      <selection activeCell="B2" sqref="B2:I2"/>
    </sheetView>
  </sheetViews>
  <sheetFormatPr baseColWidth="10" defaultColWidth="8.90625" defaultRowHeight="14.5" x14ac:dyDescent="0.35"/>
  <cols>
    <col min="1" max="10" width="16.81640625" customWidth="1"/>
    <col min="11" max="11" width="17.90625" customWidth="1"/>
    <col min="12" max="23" width="16.81640625" customWidth="1"/>
  </cols>
  <sheetData>
    <row r="5" spans="2:22" ht="62" x14ac:dyDescent="0.3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13</v>
      </c>
      <c r="P5" s="1" t="s">
        <v>14</v>
      </c>
      <c r="Q5" s="1" t="s">
        <v>15</v>
      </c>
      <c r="R5" s="1" t="s">
        <v>16</v>
      </c>
      <c r="S5" s="1" t="s">
        <v>17</v>
      </c>
      <c r="T5" s="1" t="s">
        <v>18</v>
      </c>
      <c r="U5" s="1" t="s">
        <v>19</v>
      </c>
      <c r="V5" s="1" t="s">
        <v>20</v>
      </c>
    </row>
    <row r="6" spans="2:22" ht="20" x14ac:dyDescent="0.35">
      <c r="B6" s="2" t="s">
        <v>37</v>
      </c>
      <c r="C6" s="2" t="s">
        <v>21</v>
      </c>
      <c r="D6" s="2" t="s">
        <v>22</v>
      </c>
      <c r="E6" s="3" t="s">
        <v>23</v>
      </c>
      <c r="F6" s="4">
        <v>43374</v>
      </c>
      <c r="G6" s="5">
        <v>250</v>
      </c>
      <c r="H6" s="6">
        <v>0.2</v>
      </c>
      <c r="I6" s="7">
        <f>IF(Tableau2[[#This Row],[Montant HT]]="","",IF(Tableau2[[#This Row],[Montant HT]]&gt;0,Tableau2[[#This Row],[Montant TTC]]-Tableau2[[#This Row],[Montant HT]]))</f>
        <v>50</v>
      </c>
      <c r="J6" s="7">
        <f>IF(Tableau2[[#This Row],[Montant HT]]="","",IF(Tableau2[[#This Row],[Montant HT]]&gt;0,Tableau2[[#This Row],[Montant HT]]+(Tableau2[[#This Row],[Montant HT]]*Tableau2[[#This Row],[Taux de TVA]])))</f>
        <v>300</v>
      </c>
      <c r="K6" s="8">
        <v>300</v>
      </c>
      <c r="L6" s="9">
        <f>IF(ISERROR(Tableau2[[#This Row],[Montant TTC]]-Tableau2[[#This Row],[Versements effectués par le client]]),"",Tableau2[[#This Row],[Montant TTC]]-Tableau2[[#This Row],[Versements effectués par le client]])</f>
        <v>0</v>
      </c>
      <c r="M6" s="10" t="str">
        <f>IF(Tableau2[[#This Row],[Reste dû]]&gt;0,IF(Tableau2[[#This Row],[Retard de paiement (en jours) ]]&gt;0,"Relancer",""),"")</f>
        <v/>
      </c>
      <c r="N6" s="2">
        <v>30</v>
      </c>
      <c r="O6" s="11">
        <f>IF(Tableau2[[#This Row],[Date de facture]]="","",Tableau2[[#This Row],[Date de facture]]+Tableau2[[#This Row],[Délai de paiement accordé au client ]])</f>
        <v>43404</v>
      </c>
      <c r="P6" s="4">
        <v>43397</v>
      </c>
      <c r="Q6" s="12" t="str">
        <f>IF(IF(ISBLANK(Tableau2[[#This Row],[Date de facture]]),0,IF(ISBLANK(Tableau2[[#This Row],[Date de paiement total de la facture ]]),$C$4-(Tableau2[[#This Row],[Date de facture]]+Tableau2[[#This Row],[Délai de paiement accordé au client ]]),""))=0,"",IF(ISBLANK(Tableau2[[#This Row],[Date de facture]]),0,IF(ISBLANK(Tableau2[[#This Row],[Date de paiement total de la facture ]]),$C$4-(Tableau2[[#This Row],[Date de facture]]+Tableau2[[#This Row],[Délai de paiement accordé au client ]]),"")))</f>
        <v/>
      </c>
      <c r="R6" s="13" t="s">
        <v>24</v>
      </c>
      <c r="S6" s="4"/>
      <c r="T6" s="13"/>
      <c r="U6" s="13"/>
      <c r="V6" s="13"/>
    </row>
    <row r="7" spans="2:22" ht="20" x14ac:dyDescent="0.35">
      <c r="B7" s="2" t="s">
        <v>38</v>
      </c>
      <c r="C7" s="2" t="s">
        <v>25</v>
      </c>
      <c r="D7" s="2" t="s">
        <v>26</v>
      </c>
      <c r="E7" s="3" t="s">
        <v>27</v>
      </c>
      <c r="F7" s="4">
        <v>43373</v>
      </c>
      <c r="G7" s="5">
        <v>750</v>
      </c>
      <c r="H7" s="6">
        <v>0.2</v>
      </c>
      <c r="I7" s="7">
        <f>IF(Tableau2[[#This Row],[Montant HT]]="","",IF(Tableau2[[#This Row],[Montant HT]]&gt;0,Tableau2[[#This Row],[Montant TTC]]-Tableau2[[#This Row],[Montant HT]]))</f>
        <v>150</v>
      </c>
      <c r="J7" s="7">
        <f>IF(Tableau2[[#This Row],[Montant HT]]="","",IF(Tableau2[[#This Row],[Montant HT]]&gt;0,Tableau2[[#This Row],[Montant HT]]+(Tableau2[[#This Row],[Montant HT]]*Tableau2[[#This Row],[Taux de TVA]])))</f>
        <v>900</v>
      </c>
      <c r="K7" s="8">
        <v>50</v>
      </c>
      <c r="L7" s="9">
        <f>IF(ISERROR(Tableau2[[#This Row],[Montant TTC]]-Tableau2[[#This Row],[Versements effectués par le client]]),"",Tableau2[[#This Row],[Montant TTC]]-Tableau2[[#This Row],[Versements effectués par le client]])</f>
        <v>850</v>
      </c>
      <c r="M7" s="10" t="str">
        <f>IF(Tableau2[[#This Row],[Reste dû]]&gt;0,IF(Tableau2[[#This Row],[Retard de paiement (en jours) ]]&gt;0,"Relancer",""),"")</f>
        <v/>
      </c>
      <c r="N7" s="2">
        <v>30</v>
      </c>
      <c r="O7" s="11">
        <f>IF(Tableau2[[#This Row],[Date de facture]]="","",Tableau2[[#This Row],[Date de facture]]+Tableau2[[#This Row],[Délai de paiement accordé au client ]])</f>
        <v>43403</v>
      </c>
      <c r="P7" s="4"/>
      <c r="Q7" s="12">
        <f>IF(ISBLANK(Tableau2[[#This Row],[Date de facture]]),0,IF(ISBLANK(Tableau2[[#This Row],[Date de paiement total de la facture ]]),$C$4-(Tableau2[[#This Row],[Date de facture]]+Tableau2[[#This Row],[Délai de paiement accordé au client ]]),""))</f>
        <v>-43403</v>
      </c>
      <c r="R7" s="13" t="s">
        <v>28</v>
      </c>
      <c r="S7" s="13"/>
      <c r="T7" s="13"/>
      <c r="U7" s="13"/>
      <c r="V7" s="13"/>
    </row>
    <row r="8" spans="2:22" ht="20" x14ac:dyDescent="0.35">
      <c r="B8" s="2" t="s">
        <v>39</v>
      </c>
      <c r="C8" s="2" t="s">
        <v>42</v>
      </c>
      <c r="D8" s="2" t="s">
        <v>45</v>
      </c>
      <c r="E8" s="3" t="s">
        <v>49</v>
      </c>
      <c r="F8" s="4">
        <v>43462</v>
      </c>
      <c r="G8" s="5">
        <v>254</v>
      </c>
      <c r="H8" s="6">
        <v>0.2</v>
      </c>
      <c r="I8" s="7">
        <f>IF(Tableau2[[#This Row],[Montant HT]]="","",IF(Tableau2[[#This Row],[Montant HT]]&gt;0,Tableau2[[#This Row],[Montant TTC]]-Tableau2[[#This Row],[Montant HT]]))</f>
        <v>50.800000000000011</v>
      </c>
      <c r="J8" s="7">
        <f>IF(Tableau2[[#This Row],[Montant HT]]="","",IF(Tableau2[[#This Row],[Montant HT]]&gt;0,Tableau2[[#This Row],[Montant HT]]+(Tableau2[[#This Row],[Montant HT]]*Tableau2[[#This Row],[Taux de TVA]])))</f>
        <v>304.8</v>
      </c>
      <c r="K8" s="8">
        <v>178</v>
      </c>
      <c r="L8" s="9">
        <f>IF(ISERROR(Tableau2[[#This Row],[Montant TTC]]-Tableau2[[#This Row],[Versements effectués par le client]]),"",Tableau2[[#This Row],[Montant TTC]]-Tableau2[[#This Row],[Versements effectués par le client]])</f>
        <v>126.80000000000001</v>
      </c>
      <c r="M8" s="10" t="str">
        <f>IF(Tableau2[[#This Row],[Reste dû]]&gt;0,IF(Tableau2[[#This Row],[Retard de paiement (en jours) ]]&gt;0,"Relancer",""),"")</f>
        <v/>
      </c>
      <c r="N8" s="2">
        <v>30</v>
      </c>
      <c r="O8" s="11">
        <f>IF(Tableau2[[#This Row],[Date de facture]]="","",Tableau2[[#This Row],[Date de facture]]+Tableau2[[#This Row],[Délai de paiement accordé au client ]])</f>
        <v>43492</v>
      </c>
      <c r="P8" s="4"/>
      <c r="Q8" s="12">
        <f>IF(ISBLANK(Tableau2[[#This Row],[Date de facture]]),0,IF(ISBLANK(Tableau2[[#This Row],[Date de paiement total de la facture ]]),$C$4-(Tableau2[[#This Row],[Date de facture]]+Tableau2[[#This Row],[Délai de paiement accordé au client ]]),""))</f>
        <v>-43492</v>
      </c>
      <c r="R8" s="13" t="s">
        <v>28</v>
      </c>
      <c r="S8" s="13"/>
      <c r="T8" s="13"/>
      <c r="U8" s="13"/>
      <c r="V8" s="13"/>
    </row>
    <row r="9" spans="2:22" ht="20" x14ac:dyDescent="0.35">
      <c r="B9" s="2" t="s">
        <v>40</v>
      </c>
      <c r="C9" s="2" t="s">
        <v>43</v>
      </c>
      <c r="D9" s="2" t="s">
        <v>46</v>
      </c>
      <c r="E9" s="3" t="s">
        <v>50</v>
      </c>
      <c r="F9" s="4">
        <v>43467</v>
      </c>
      <c r="G9" s="5">
        <v>99</v>
      </c>
      <c r="H9" s="6">
        <v>0.2</v>
      </c>
      <c r="I9" s="7">
        <f>IF(Tableau2[[#This Row],[Montant HT]]="","",IF(Tableau2[[#This Row],[Montant HT]]&gt;0,Tableau2[[#This Row],[Montant TTC]]-Tableau2[[#This Row],[Montant HT]]))</f>
        <v>19.799999999999997</v>
      </c>
      <c r="J9" s="7">
        <f>IF(Tableau2[[#This Row],[Montant HT]]="","",IF(Tableau2[[#This Row],[Montant HT]]&gt;0,Tableau2[[#This Row],[Montant HT]]+(Tableau2[[#This Row],[Montant HT]]*Tableau2[[#This Row],[Taux de TVA]])))</f>
        <v>118.8</v>
      </c>
      <c r="K9" s="8">
        <v>0</v>
      </c>
      <c r="L9" s="9">
        <f>IF(ISERROR(Tableau2[[#This Row],[Montant TTC]]-Tableau2[[#This Row],[Versements effectués par le client]]),"",Tableau2[[#This Row],[Montant TTC]]-Tableau2[[#This Row],[Versements effectués par le client]])</f>
        <v>118.8</v>
      </c>
      <c r="M9" s="10" t="str">
        <f>IF(Tableau2[[#This Row],[Reste dû]]&gt;0,IF(Tableau2[[#This Row],[Retard de paiement (en jours) ]]&gt;0,"Relancer",""),"")</f>
        <v/>
      </c>
      <c r="N9" s="2">
        <v>30</v>
      </c>
      <c r="O9" s="11">
        <f>IF(Tableau2[[#This Row],[Date de facture]]="","",Tableau2[[#This Row],[Date de facture]]+Tableau2[[#This Row],[Délai de paiement accordé au client ]])</f>
        <v>43497</v>
      </c>
      <c r="P9" s="4"/>
      <c r="Q9" s="12">
        <f>IF(ISBLANK(Tableau2[[#This Row],[Date de facture]]),0,IF(ISBLANK(Tableau2[[#This Row],[Date de paiement total de la facture ]]),$C$4-(Tableau2[[#This Row],[Date de facture]]+Tableau2[[#This Row],[Délai de paiement accordé au client ]]),""))</f>
        <v>-43497</v>
      </c>
      <c r="R9" s="13" t="s">
        <v>48</v>
      </c>
      <c r="S9" s="13"/>
      <c r="T9" s="13"/>
      <c r="U9" s="13"/>
      <c r="V9" s="13"/>
    </row>
    <row r="10" spans="2:22" ht="20" x14ac:dyDescent="0.35">
      <c r="B10" s="2" t="s">
        <v>41</v>
      </c>
      <c r="C10" s="2" t="s">
        <v>44</v>
      </c>
      <c r="D10" s="2" t="s">
        <v>47</v>
      </c>
      <c r="E10" s="3" t="s">
        <v>51</v>
      </c>
      <c r="F10" s="4">
        <v>43437</v>
      </c>
      <c r="G10" s="5">
        <v>847</v>
      </c>
      <c r="H10" s="6">
        <v>0.2</v>
      </c>
      <c r="I10" s="7">
        <f>IF(Tableau2[[#This Row],[Montant HT]]="","",IF(Tableau2[[#This Row],[Montant HT]]&gt;0,Tableau2[[#This Row],[Montant TTC]]-Tableau2[[#This Row],[Montant HT]]))</f>
        <v>169.39999999999998</v>
      </c>
      <c r="J10" s="7">
        <f>IF(Tableau2[[#This Row],[Montant HT]]="","",IF(Tableau2[[#This Row],[Montant HT]]&gt;0,Tableau2[[#This Row],[Montant HT]]+(Tableau2[[#This Row],[Montant HT]]*Tableau2[[#This Row],[Taux de TVA]])))</f>
        <v>1016.4</v>
      </c>
      <c r="K10" s="8">
        <v>0</v>
      </c>
      <c r="L10" s="9">
        <f>IF(ISERROR(Tableau2[[#This Row],[Montant TTC]]-Tableau2[[#This Row],[Versements effectués par le client]]),"",Tableau2[[#This Row],[Montant TTC]]-Tableau2[[#This Row],[Versements effectués par le client]])</f>
        <v>1016.4</v>
      </c>
      <c r="M10" s="10" t="str">
        <f>IF(Tableau2[[#This Row],[Reste dû]]&gt;0,IF(Tableau2[[#This Row],[Retard de paiement (en jours) ]]&gt;0,"Relancer",""),"")</f>
        <v/>
      </c>
      <c r="N10" s="2">
        <v>30</v>
      </c>
      <c r="O10" s="11">
        <f>IF(Tableau2[[#This Row],[Date de facture]]="","",Tableau2[[#This Row],[Date de facture]]+Tableau2[[#This Row],[Délai de paiement accordé au client ]])</f>
        <v>43467</v>
      </c>
      <c r="P10" s="4"/>
      <c r="Q10" s="12">
        <f>IF(ISBLANK(Tableau2[[#This Row],[Date de facture]]),0,IF(ISBLANK(Tableau2[[#This Row],[Date de paiement total de la facture ]]),$C$4-(Tableau2[[#This Row],[Date de facture]]+Tableau2[[#This Row],[Délai de paiement accordé au client ]]),""))</f>
        <v>-43467</v>
      </c>
      <c r="R10" s="13" t="s">
        <v>28</v>
      </c>
      <c r="S10" s="13"/>
      <c r="T10" s="13"/>
      <c r="U10" s="13"/>
      <c r="V10" s="13"/>
    </row>
    <row r="11" spans="2:22" ht="20" x14ac:dyDescent="0.35">
      <c r="B11" s="2"/>
      <c r="C11" s="2"/>
      <c r="D11" s="2"/>
      <c r="E11" s="3"/>
      <c r="F11" s="4"/>
      <c r="G11" s="5"/>
      <c r="H11" s="6"/>
      <c r="I11" s="7" t="str">
        <f>IF(Tableau2[[#This Row],[Montant HT]]="","",IF(Tableau2[[#This Row],[Montant HT]]&gt;0,Tableau2[[#This Row],[Montant TTC]]-Tableau2[[#This Row],[Montant HT]]))</f>
        <v/>
      </c>
      <c r="J11" s="7" t="str">
        <f>IF(Tableau2[[#This Row],[Montant HT]]="","",IF(Tableau2[[#This Row],[Montant HT]]&gt;0,Tableau2[[#This Row],[Montant HT]]+(Tableau2[[#This Row],[Montant HT]]*Tableau2[[#This Row],[Taux de TVA]])))</f>
        <v/>
      </c>
      <c r="K11" s="8"/>
      <c r="L11" s="9" t="str">
        <f>IF(ISERROR(Tableau2[[#This Row],[Montant TTC]]-Tableau2[[#This Row],[Versements effectués par le client]]),"",Tableau2[[#This Row],[Montant TTC]]-Tableau2[[#This Row],[Versements effectués par le client]])</f>
        <v/>
      </c>
      <c r="M11" s="10" t="str">
        <f>IF(Tableau2[[#This Row],[Reste dû]]&gt;0,IF(Tableau2[[#This Row],[Retard de paiement (en jours) ]]&gt;0,"Relancer",""),"")</f>
        <v/>
      </c>
      <c r="N11" s="2"/>
      <c r="O11" s="11" t="str">
        <f>IF(Tableau2[[#This Row],[Date de facture]]="","",Tableau2[[#This Row],[Date de facture]]+Tableau2[[#This Row],[Délai de paiement accordé au client ]])</f>
        <v/>
      </c>
      <c r="P11" s="4"/>
      <c r="Q11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1" s="13"/>
      <c r="S11" s="13"/>
      <c r="T11" s="13"/>
      <c r="U11" s="13"/>
      <c r="V11" s="13"/>
    </row>
    <row r="12" spans="2:22" ht="20" x14ac:dyDescent="0.35">
      <c r="B12" s="2"/>
      <c r="C12" s="2"/>
      <c r="D12" s="2"/>
      <c r="E12" s="3"/>
      <c r="F12" s="4"/>
      <c r="G12" s="5"/>
      <c r="H12" s="6"/>
      <c r="I12" s="7" t="str">
        <f>IF(Tableau2[[#This Row],[Montant HT]]="","",IF(Tableau2[[#This Row],[Montant HT]]&gt;0,Tableau2[[#This Row],[Montant TTC]]-Tableau2[[#This Row],[Montant HT]]))</f>
        <v/>
      </c>
      <c r="J12" s="7" t="str">
        <f>IF(Tableau2[[#This Row],[Montant HT]]="","",IF(Tableau2[[#This Row],[Montant HT]]&gt;0,Tableau2[[#This Row],[Montant HT]]+(Tableau2[[#This Row],[Montant HT]]*Tableau2[[#This Row],[Taux de TVA]])))</f>
        <v/>
      </c>
      <c r="K12" s="8"/>
      <c r="L12" s="9" t="str">
        <f>IF(ISERROR(Tableau2[[#This Row],[Montant TTC]]-Tableau2[[#This Row],[Versements effectués par le client]]),"",Tableau2[[#This Row],[Montant TTC]]-Tableau2[[#This Row],[Versements effectués par le client]])</f>
        <v/>
      </c>
      <c r="M12" s="10" t="str">
        <f>IF(Tableau2[[#This Row],[Reste dû]]&gt;0,IF(Tableau2[[#This Row],[Retard de paiement (en jours) ]]&gt;0,"Relancer",""),"")</f>
        <v/>
      </c>
      <c r="N12" s="2"/>
      <c r="O12" s="11" t="str">
        <f>IF(Tableau2[[#This Row],[Date de facture]]="","",Tableau2[[#This Row],[Date de facture]]+Tableau2[[#This Row],[Délai de paiement accordé au client ]])</f>
        <v/>
      </c>
      <c r="P12" s="4"/>
      <c r="Q12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2" s="13"/>
      <c r="S12" s="13"/>
      <c r="T12" s="13"/>
      <c r="U12" s="13"/>
      <c r="V12" s="13"/>
    </row>
    <row r="13" spans="2:22" ht="20" x14ac:dyDescent="0.35">
      <c r="B13" s="2"/>
      <c r="C13" s="2"/>
      <c r="D13" s="2"/>
      <c r="E13" s="3"/>
      <c r="F13" s="4"/>
      <c r="G13" s="5"/>
      <c r="H13" s="6"/>
      <c r="I13" s="7" t="str">
        <f>IF(Tableau2[[#This Row],[Montant HT]]="","",IF(Tableau2[[#This Row],[Montant HT]]&gt;0,Tableau2[[#This Row],[Montant TTC]]-Tableau2[[#This Row],[Montant HT]]))</f>
        <v/>
      </c>
      <c r="J13" s="7" t="str">
        <f>IF(Tableau2[[#This Row],[Montant HT]]="","",IF(Tableau2[[#This Row],[Montant HT]]&gt;0,Tableau2[[#This Row],[Montant HT]]+(Tableau2[[#This Row],[Montant HT]]*Tableau2[[#This Row],[Taux de TVA]])))</f>
        <v/>
      </c>
      <c r="K13" s="8"/>
      <c r="L13" s="9" t="str">
        <f>IF(ISERROR(Tableau2[[#This Row],[Montant TTC]]-Tableau2[[#This Row],[Versements effectués par le client]]),"",Tableau2[[#This Row],[Montant TTC]]-Tableau2[[#This Row],[Versements effectués par le client]])</f>
        <v/>
      </c>
      <c r="M13" s="10" t="str">
        <f>IF(Tableau2[[#This Row],[Reste dû]]&gt;0,IF(Tableau2[[#This Row],[Retard de paiement (en jours) ]]&gt;0,"Relancer",""),"")</f>
        <v/>
      </c>
      <c r="N13" s="2"/>
      <c r="O13" s="11" t="str">
        <f>IF(Tableau2[[#This Row],[Date de facture]]="","",Tableau2[[#This Row],[Date de facture]]+Tableau2[[#This Row],[Délai de paiement accordé au client ]])</f>
        <v/>
      </c>
      <c r="P13" s="4"/>
      <c r="Q13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3" s="13"/>
      <c r="S13" s="13"/>
      <c r="T13" s="13"/>
      <c r="U13" s="13"/>
      <c r="V13" s="13"/>
    </row>
    <row r="14" spans="2:22" ht="20" x14ac:dyDescent="0.35">
      <c r="B14" s="2"/>
      <c r="C14" s="2"/>
      <c r="D14" s="2"/>
      <c r="E14" s="3"/>
      <c r="F14" s="4"/>
      <c r="G14" s="5"/>
      <c r="H14" s="6"/>
      <c r="I14" s="7" t="str">
        <f>IF(Tableau2[[#This Row],[Montant HT]]="","",IF(Tableau2[[#This Row],[Montant HT]]&gt;0,Tableau2[[#This Row],[Montant TTC]]-Tableau2[[#This Row],[Montant HT]]))</f>
        <v/>
      </c>
      <c r="J14" s="7" t="str">
        <f>IF(Tableau2[[#This Row],[Montant HT]]="","",IF(Tableau2[[#This Row],[Montant HT]]&gt;0,Tableau2[[#This Row],[Montant HT]]+(Tableau2[[#This Row],[Montant HT]]*Tableau2[[#This Row],[Taux de TVA]])))</f>
        <v/>
      </c>
      <c r="K14" s="8"/>
      <c r="L14" s="9" t="str">
        <f>IF(ISERROR(Tableau2[[#This Row],[Montant TTC]]-Tableau2[[#This Row],[Versements effectués par le client]]),"",Tableau2[[#This Row],[Montant TTC]]-Tableau2[[#This Row],[Versements effectués par le client]])</f>
        <v/>
      </c>
      <c r="M14" s="10" t="str">
        <f>IF(Tableau2[[#This Row],[Reste dû]]&gt;0,IF(Tableau2[[#This Row],[Retard de paiement (en jours) ]]&gt;0,"Relancer",""),"")</f>
        <v/>
      </c>
      <c r="N14" s="2"/>
      <c r="O14" s="11" t="str">
        <f>IF(Tableau2[[#This Row],[Date de facture]]="","",Tableau2[[#This Row],[Date de facture]]+Tableau2[[#This Row],[Délai de paiement accordé au client ]])</f>
        <v/>
      </c>
      <c r="P14" s="4"/>
      <c r="Q14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4" s="14"/>
      <c r="S14" s="13"/>
      <c r="T14" s="13"/>
      <c r="U14" s="13"/>
      <c r="V14" s="13"/>
    </row>
    <row r="15" spans="2:22" ht="20" x14ac:dyDescent="0.35">
      <c r="B15" s="2"/>
      <c r="C15" s="2"/>
      <c r="D15" s="2"/>
      <c r="E15" s="3"/>
      <c r="F15" s="4"/>
      <c r="G15" s="5"/>
      <c r="H15" s="6"/>
      <c r="I15" s="7" t="str">
        <f>IF(Tableau2[[#This Row],[Montant HT]]="","",IF(Tableau2[[#This Row],[Montant HT]]&gt;0,Tableau2[[#This Row],[Montant TTC]]-Tableau2[[#This Row],[Montant HT]]))</f>
        <v/>
      </c>
      <c r="J15" s="7" t="str">
        <f>IF(Tableau2[[#This Row],[Montant HT]]="","",IF(Tableau2[[#This Row],[Montant HT]]&gt;0,Tableau2[[#This Row],[Montant HT]]+(Tableau2[[#This Row],[Montant HT]]*Tableau2[[#This Row],[Taux de TVA]])))</f>
        <v/>
      </c>
      <c r="K15" s="8"/>
      <c r="L15" s="9" t="str">
        <f>IF(ISERROR(Tableau2[[#This Row],[Montant TTC]]-Tableau2[[#This Row],[Versements effectués par le client]]),"",Tableau2[[#This Row],[Montant TTC]]-Tableau2[[#This Row],[Versements effectués par le client]])</f>
        <v/>
      </c>
      <c r="M15" s="10" t="str">
        <f>IF(Tableau2[[#This Row],[Reste dû]]&gt;0,IF(Tableau2[[#This Row],[Retard de paiement (en jours) ]]&gt;0,"Relancer",""),"")</f>
        <v/>
      </c>
      <c r="N15" s="2"/>
      <c r="O15" s="11" t="str">
        <f>IF(Tableau2[[#This Row],[Date de facture]]="","",Tableau2[[#This Row],[Date de facture]]+Tableau2[[#This Row],[Délai de paiement accordé au client ]])</f>
        <v/>
      </c>
      <c r="P15" s="4"/>
      <c r="Q15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5" s="14"/>
      <c r="S15" s="13"/>
      <c r="T15" s="13"/>
      <c r="U15" s="13"/>
      <c r="V15" s="13"/>
    </row>
    <row r="16" spans="2:22" ht="20" x14ac:dyDescent="0.35">
      <c r="B16" s="2"/>
      <c r="C16" s="2"/>
      <c r="D16" s="2"/>
      <c r="E16" s="3"/>
      <c r="F16" s="4"/>
      <c r="G16" s="5"/>
      <c r="H16" s="6"/>
      <c r="I16" s="7" t="str">
        <f>IF(Tableau2[[#This Row],[Montant HT]]="","",IF(Tableau2[[#This Row],[Montant HT]]&gt;0,Tableau2[[#This Row],[Montant TTC]]-Tableau2[[#This Row],[Montant HT]]))</f>
        <v/>
      </c>
      <c r="J16" s="7" t="str">
        <f>IF(Tableau2[[#This Row],[Montant HT]]="","",IF(Tableau2[[#This Row],[Montant HT]]&gt;0,Tableau2[[#This Row],[Montant HT]]+(Tableau2[[#This Row],[Montant HT]]*Tableau2[[#This Row],[Taux de TVA]])))</f>
        <v/>
      </c>
      <c r="K16" s="8"/>
      <c r="L16" s="9" t="str">
        <f>IF(ISERROR(Tableau2[[#This Row],[Montant TTC]]-Tableau2[[#This Row],[Versements effectués par le client]]),"",Tableau2[[#This Row],[Montant TTC]]-Tableau2[[#This Row],[Versements effectués par le client]])</f>
        <v/>
      </c>
      <c r="M16" s="10" t="str">
        <f>IF(Tableau2[[#This Row],[Reste dû]]&gt;0,IF(Tableau2[[#This Row],[Retard de paiement (en jours) ]]&gt;0,"Relancer",""),"")</f>
        <v/>
      </c>
      <c r="N16" s="2"/>
      <c r="O16" s="11" t="str">
        <f>IF(Tableau2[[#This Row],[Date de facture]]="","",Tableau2[[#This Row],[Date de facture]]+Tableau2[[#This Row],[Délai de paiement accordé au client ]])</f>
        <v/>
      </c>
      <c r="P16" s="4"/>
      <c r="Q16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6" s="14"/>
      <c r="S16" s="13"/>
      <c r="T16" s="13"/>
      <c r="U16" s="13"/>
      <c r="V16" s="13"/>
    </row>
    <row r="17" spans="2:22" ht="20" x14ac:dyDescent="0.35">
      <c r="B17" s="2"/>
      <c r="C17" s="2"/>
      <c r="D17" s="2"/>
      <c r="E17" s="3"/>
      <c r="F17" s="4"/>
      <c r="G17" s="5"/>
      <c r="H17" s="6"/>
      <c r="I17" s="7" t="str">
        <f>IF(Tableau2[[#This Row],[Montant HT]]="","",IF(Tableau2[[#This Row],[Montant HT]]&gt;0,Tableau2[[#This Row],[Montant TTC]]-Tableau2[[#This Row],[Montant HT]]))</f>
        <v/>
      </c>
      <c r="J17" s="7" t="str">
        <f>IF(Tableau2[[#This Row],[Montant HT]]="","",IF(Tableau2[[#This Row],[Montant HT]]&gt;0,Tableau2[[#This Row],[Montant HT]]+(Tableau2[[#This Row],[Montant HT]]*Tableau2[[#This Row],[Taux de TVA]])))</f>
        <v/>
      </c>
      <c r="K17" s="8"/>
      <c r="L17" s="9" t="str">
        <f>IF(ISERROR(Tableau2[[#This Row],[Montant TTC]]-Tableau2[[#This Row],[Versements effectués par le client]]),"",Tableau2[[#This Row],[Montant TTC]]-Tableau2[[#This Row],[Versements effectués par le client]])</f>
        <v/>
      </c>
      <c r="M17" s="10" t="str">
        <f>IF(Tableau2[[#This Row],[Reste dû]]&gt;0,IF(Tableau2[[#This Row],[Retard de paiement (en jours) ]]&gt;0,"Relancer",""),"")</f>
        <v/>
      </c>
      <c r="N17" s="2"/>
      <c r="O17" s="11" t="str">
        <f>IF(Tableau2[[#This Row],[Date de facture]]="","",Tableau2[[#This Row],[Date de facture]]+Tableau2[[#This Row],[Délai de paiement accordé au client ]])</f>
        <v/>
      </c>
      <c r="P17" s="4"/>
      <c r="Q17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7" s="14"/>
      <c r="S17" s="13"/>
      <c r="T17" s="13"/>
      <c r="U17" s="13"/>
      <c r="V17" s="13"/>
    </row>
    <row r="18" spans="2:22" ht="20" x14ac:dyDescent="0.35">
      <c r="B18" s="2"/>
      <c r="C18" s="2"/>
      <c r="D18" s="2"/>
      <c r="E18" s="3"/>
      <c r="F18" s="4"/>
      <c r="G18" s="5"/>
      <c r="H18" s="6"/>
      <c r="I18" s="7" t="str">
        <f>IF(Tableau2[[#This Row],[Montant HT]]="","",IF(Tableau2[[#This Row],[Montant HT]]&gt;0,Tableau2[[#This Row],[Montant TTC]]-Tableau2[[#This Row],[Montant HT]]))</f>
        <v/>
      </c>
      <c r="J18" s="7" t="str">
        <f>IF(Tableau2[[#This Row],[Montant HT]]="","",IF(Tableau2[[#This Row],[Montant HT]]&gt;0,Tableau2[[#This Row],[Montant HT]]+(Tableau2[[#This Row],[Montant HT]]*Tableau2[[#This Row],[Taux de TVA]])))</f>
        <v/>
      </c>
      <c r="K18" s="8"/>
      <c r="L18" s="9" t="str">
        <f>IF(ISERROR(Tableau2[[#This Row],[Montant TTC]]-Tableau2[[#This Row],[Versements effectués par le client]]),"",Tableau2[[#This Row],[Montant TTC]]-Tableau2[[#This Row],[Versements effectués par le client]])</f>
        <v/>
      </c>
      <c r="M18" s="10" t="str">
        <f>IF(Tableau2[[#This Row],[Reste dû]]&gt;0,IF(Tableau2[[#This Row],[Retard de paiement (en jours) ]]&gt;0,"Relancer",""),"")</f>
        <v/>
      </c>
      <c r="N18" s="2"/>
      <c r="O18" s="11" t="str">
        <f>IF(Tableau2[[#This Row],[Date de facture]]="","",Tableau2[[#This Row],[Date de facture]]+Tableau2[[#This Row],[Délai de paiement accordé au client ]])</f>
        <v/>
      </c>
      <c r="P18" s="4"/>
      <c r="Q18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8" s="14"/>
      <c r="S18" s="13"/>
      <c r="T18" s="13"/>
      <c r="U18" s="13"/>
      <c r="V18" s="13"/>
    </row>
    <row r="19" spans="2:22" ht="20" x14ac:dyDescent="0.35">
      <c r="B19" s="2"/>
      <c r="C19" s="2"/>
      <c r="D19" s="2"/>
      <c r="E19" s="3"/>
      <c r="F19" s="4"/>
      <c r="G19" s="5"/>
      <c r="H19" s="6"/>
      <c r="I19" s="7" t="str">
        <f>IF(Tableau2[[#This Row],[Montant HT]]="","",IF(Tableau2[[#This Row],[Montant HT]]&gt;0,Tableau2[[#This Row],[Montant TTC]]-Tableau2[[#This Row],[Montant HT]]))</f>
        <v/>
      </c>
      <c r="J19" s="7" t="str">
        <f>IF(Tableau2[[#This Row],[Montant HT]]="","",IF(Tableau2[[#This Row],[Montant HT]]&gt;0,Tableau2[[#This Row],[Montant HT]]+(Tableau2[[#This Row],[Montant HT]]*Tableau2[[#This Row],[Taux de TVA]])))</f>
        <v/>
      </c>
      <c r="K19" s="8"/>
      <c r="L19" s="9" t="str">
        <f>IF(ISERROR(Tableau2[[#This Row],[Montant TTC]]-Tableau2[[#This Row],[Versements effectués par le client]]),"",Tableau2[[#This Row],[Montant TTC]]-Tableau2[[#This Row],[Versements effectués par le client]])</f>
        <v/>
      </c>
      <c r="M19" s="10" t="str">
        <f>IF(Tableau2[[#This Row],[Reste dû]]&gt;0,IF(Tableau2[[#This Row],[Retard de paiement (en jours) ]]&gt;0,"Relancer",""),"")</f>
        <v/>
      </c>
      <c r="N19" s="2"/>
      <c r="O19" s="11" t="str">
        <f>IF(Tableau2[[#This Row],[Date de facture]]="","",Tableau2[[#This Row],[Date de facture]]+Tableau2[[#This Row],[Délai de paiement accordé au client ]])</f>
        <v/>
      </c>
      <c r="P19" s="4"/>
      <c r="Q19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19" s="14"/>
      <c r="S19" s="13"/>
      <c r="T19" s="13"/>
      <c r="U19" s="13"/>
      <c r="V19" s="13"/>
    </row>
    <row r="20" spans="2:22" ht="20" x14ac:dyDescent="0.35">
      <c r="B20" s="2"/>
      <c r="C20" s="2"/>
      <c r="D20" s="2"/>
      <c r="E20" s="3"/>
      <c r="F20" s="4"/>
      <c r="G20" s="5"/>
      <c r="H20" s="6"/>
      <c r="I20" s="7" t="str">
        <f>IF(Tableau2[[#This Row],[Montant HT]]="","",IF(Tableau2[[#This Row],[Montant HT]]&gt;0,Tableau2[[#This Row],[Montant TTC]]-Tableau2[[#This Row],[Montant HT]]))</f>
        <v/>
      </c>
      <c r="J20" s="7" t="str">
        <f>IF(Tableau2[[#This Row],[Montant HT]]="","",IF(Tableau2[[#This Row],[Montant HT]]&gt;0,Tableau2[[#This Row],[Montant HT]]+(Tableau2[[#This Row],[Montant HT]]*Tableau2[[#This Row],[Taux de TVA]])))</f>
        <v/>
      </c>
      <c r="K20" s="8"/>
      <c r="L20" s="9" t="str">
        <f>IF(ISERROR(Tableau2[[#This Row],[Montant TTC]]-Tableau2[[#This Row],[Versements effectués par le client]]),"",Tableau2[[#This Row],[Montant TTC]]-Tableau2[[#This Row],[Versements effectués par le client]])</f>
        <v/>
      </c>
      <c r="M20" s="10" t="str">
        <f>IF(Tableau2[[#This Row],[Reste dû]]&gt;0,IF(Tableau2[[#This Row],[Retard de paiement (en jours) ]]&gt;0,"Relancer",""),"")</f>
        <v/>
      </c>
      <c r="N20" s="2"/>
      <c r="O20" s="11" t="str">
        <f>IF(Tableau2[[#This Row],[Date de facture]]="","",Tableau2[[#This Row],[Date de facture]]+Tableau2[[#This Row],[Délai de paiement accordé au client ]])</f>
        <v/>
      </c>
      <c r="P20" s="4"/>
      <c r="Q20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0" s="14"/>
      <c r="S20" s="13"/>
      <c r="T20" s="13"/>
      <c r="U20" s="13"/>
      <c r="V20" s="13"/>
    </row>
    <row r="21" spans="2:22" ht="20" x14ac:dyDescent="0.35">
      <c r="B21" s="2"/>
      <c r="C21" s="2"/>
      <c r="D21" s="2"/>
      <c r="E21" s="3"/>
      <c r="F21" s="4"/>
      <c r="G21" s="5"/>
      <c r="H21" s="6"/>
      <c r="I21" s="7" t="str">
        <f>IF(Tableau2[[#This Row],[Montant HT]]="","",IF(Tableau2[[#This Row],[Montant HT]]&gt;0,Tableau2[[#This Row],[Montant TTC]]-Tableau2[[#This Row],[Montant HT]]))</f>
        <v/>
      </c>
      <c r="J21" s="7" t="str">
        <f>IF(Tableau2[[#This Row],[Montant HT]]="","",IF(Tableau2[[#This Row],[Montant HT]]&gt;0,Tableau2[[#This Row],[Montant HT]]+(Tableau2[[#This Row],[Montant HT]]*Tableau2[[#This Row],[Taux de TVA]])))</f>
        <v/>
      </c>
      <c r="K21" s="8"/>
      <c r="L21" s="9" t="str">
        <f>IF(ISERROR(Tableau2[[#This Row],[Montant TTC]]-Tableau2[[#This Row],[Versements effectués par le client]]),"",Tableau2[[#This Row],[Montant TTC]]-Tableau2[[#This Row],[Versements effectués par le client]])</f>
        <v/>
      </c>
      <c r="M21" s="10" t="str">
        <f>IF(Tableau2[[#This Row],[Reste dû]]&gt;0,IF(Tableau2[[#This Row],[Retard de paiement (en jours) ]]&gt;0,"Relancer",""),"")</f>
        <v/>
      </c>
      <c r="N21" s="2"/>
      <c r="O21" s="11" t="str">
        <f>IF(Tableau2[[#This Row],[Date de facture]]="","",Tableau2[[#This Row],[Date de facture]]+Tableau2[[#This Row],[Délai de paiement accordé au client ]])</f>
        <v/>
      </c>
      <c r="P21" s="4"/>
      <c r="Q21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1" s="14"/>
      <c r="S21" s="13"/>
      <c r="T21" s="13"/>
      <c r="U21" s="13"/>
      <c r="V21" s="13"/>
    </row>
    <row r="22" spans="2:22" ht="20" x14ac:dyDescent="0.35">
      <c r="B22" s="2"/>
      <c r="C22" s="2"/>
      <c r="D22" s="2"/>
      <c r="E22" s="3"/>
      <c r="F22" s="4"/>
      <c r="G22" s="5"/>
      <c r="H22" s="6"/>
      <c r="I22" s="7" t="str">
        <f>IF(Tableau2[[#This Row],[Montant HT]]="","",IF(Tableau2[[#This Row],[Montant HT]]&gt;0,Tableau2[[#This Row],[Montant TTC]]-Tableau2[[#This Row],[Montant HT]]))</f>
        <v/>
      </c>
      <c r="J22" s="7" t="str">
        <f>IF(Tableau2[[#This Row],[Montant HT]]="","",IF(Tableau2[[#This Row],[Montant HT]]&gt;0,Tableau2[[#This Row],[Montant HT]]+(Tableau2[[#This Row],[Montant HT]]*Tableau2[[#This Row],[Taux de TVA]])))</f>
        <v/>
      </c>
      <c r="K22" s="8"/>
      <c r="L22" s="9" t="str">
        <f>IF(ISERROR(Tableau2[[#This Row],[Montant TTC]]-Tableau2[[#This Row],[Versements effectués par le client]]),"",Tableau2[[#This Row],[Montant TTC]]-Tableau2[[#This Row],[Versements effectués par le client]])</f>
        <v/>
      </c>
      <c r="M22" s="10" t="str">
        <f>IF(Tableau2[[#This Row],[Reste dû]]&gt;0,IF(Tableau2[[#This Row],[Retard de paiement (en jours) ]]&gt;0,"Relancer",""),"")</f>
        <v/>
      </c>
      <c r="N22" s="2"/>
      <c r="O22" s="11" t="str">
        <f>IF(Tableau2[[#This Row],[Date de facture]]="","",Tableau2[[#This Row],[Date de facture]]+Tableau2[[#This Row],[Délai de paiement accordé au client ]])</f>
        <v/>
      </c>
      <c r="P22" s="4"/>
      <c r="Q22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2" s="14"/>
      <c r="S22" s="13"/>
      <c r="T22" s="13"/>
      <c r="U22" s="13"/>
      <c r="V22" s="13"/>
    </row>
    <row r="23" spans="2:22" ht="20" x14ac:dyDescent="0.35">
      <c r="B23" s="2"/>
      <c r="C23" s="2"/>
      <c r="D23" s="2"/>
      <c r="E23" s="3"/>
      <c r="F23" s="4"/>
      <c r="G23" s="5"/>
      <c r="H23" s="6"/>
      <c r="I23" s="7" t="str">
        <f>IF(Tableau2[[#This Row],[Montant HT]]="","",IF(Tableau2[[#This Row],[Montant HT]]&gt;0,Tableau2[[#This Row],[Montant TTC]]-Tableau2[[#This Row],[Montant HT]]))</f>
        <v/>
      </c>
      <c r="J23" s="7" t="str">
        <f>IF(Tableau2[[#This Row],[Montant HT]]="","",IF(Tableau2[[#This Row],[Montant HT]]&gt;0,Tableau2[[#This Row],[Montant HT]]+(Tableau2[[#This Row],[Montant HT]]*Tableau2[[#This Row],[Taux de TVA]])))</f>
        <v/>
      </c>
      <c r="K23" s="8"/>
      <c r="L23" s="9" t="str">
        <f>IF(ISERROR(Tableau2[[#This Row],[Montant TTC]]-Tableau2[[#This Row],[Versements effectués par le client]]),"",Tableau2[[#This Row],[Montant TTC]]-Tableau2[[#This Row],[Versements effectués par le client]])</f>
        <v/>
      </c>
      <c r="M23" s="10" t="str">
        <f>IF(Tableau2[[#This Row],[Reste dû]]&gt;0,IF(Tableau2[[#This Row],[Retard de paiement (en jours) ]]&gt;0,"Relancer",""),"")</f>
        <v/>
      </c>
      <c r="N23" s="2"/>
      <c r="O23" s="11" t="str">
        <f>IF(Tableau2[[#This Row],[Date de facture]]="","",Tableau2[[#This Row],[Date de facture]]+Tableau2[[#This Row],[Délai de paiement accordé au client ]])</f>
        <v/>
      </c>
      <c r="P23" s="4"/>
      <c r="Q23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3" s="14"/>
      <c r="S23" s="13"/>
      <c r="T23" s="13"/>
      <c r="U23" s="13"/>
      <c r="V23" s="13"/>
    </row>
    <row r="24" spans="2:22" ht="20" x14ac:dyDescent="0.35">
      <c r="B24" s="2"/>
      <c r="C24" s="2"/>
      <c r="D24" s="2"/>
      <c r="E24" s="3"/>
      <c r="F24" s="4"/>
      <c r="G24" s="5"/>
      <c r="H24" s="6"/>
      <c r="I24" s="7" t="str">
        <f>IF(Tableau2[[#This Row],[Montant HT]]="","",IF(Tableau2[[#This Row],[Montant HT]]&gt;0,Tableau2[[#This Row],[Montant TTC]]-Tableau2[[#This Row],[Montant HT]]))</f>
        <v/>
      </c>
      <c r="J24" s="7" t="str">
        <f>IF(Tableau2[[#This Row],[Montant HT]]="","",IF(Tableau2[[#This Row],[Montant HT]]&gt;0,Tableau2[[#This Row],[Montant HT]]+(Tableau2[[#This Row],[Montant HT]]*Tableau2[[#This Row],[Taux de TVA]])))</f>
        <v/>
      </c>
      <c r="K24" s="8"/>
      <c r="L24" s="9" t="str">
        <f>IF(ISERROR(Tableau2[[#This Row],[Montant TTC]]-Tableau2[[#This Row],[Versements effectués par le client]]),"",Tableau2[[#This Row],[Montant TTC]]-Tableau2[[#This Row],[Versements effectués par le client]])</f>
        <v/>
      </c>
      <c r="M24" s="10" t="str">
        <f>IF(Tableau2[[#This Row],[Reste dû]]&gt;0,IF(Tableau2[[#This Row],[Retard de paiement (en jours) ]]&gt;0,"Relancer",""),"")</f>
        <v/>
      </c>
      <c r="N24" s="2"/>
      <c r="O24" s="11" t="str">
        <f>IF(Tableau2[[#This Row],[Date de facture]]="","",Tableau2[[#This Row],[Date de facture]]+Tableau2[[#This Row],[Délai de paiement accordé au client ]])</f>
        <v/>
      </c>
      <c r="P24" s="4"/>
      <c r="Q24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4" s="14"/>
      <c r="S24" s="13"/>
      <c r="T24" s="13"/>
      <c r="U24" s="13"/>
      <c r="V24" s="13"/>
    </row>
    <row r="25" spans="2:22" ht="20" x14ac:dyDescent="0.35">
      <c r="B25" s="2"/>
      <c r="C25" s="2"/>
      <c r="D25" s="2"/>
      <c r="E25" s="3"/>
      <c r="F25" s="4"/>
      <c r="G25" s="5"/>
      <c r="H25" s="6"/>
      <c r="I25" s="7" t="str">
        <f>IF(Tableau2[[#This Row],[Montant HT]]="","",IF(Tableau2[[#This Row],[Montant HT]]&gt;0,Tableau2[[#This Row],[Montant TTC]]-Tableau2[[#This Row],[Montant HT]]))</f>
        <v/>
      </c>
      <c r="J25" s="7" t="str">
        <f>IF(Tableau2[[#This Row],[Montant HT]]="","",IF(Tableau2[[#This Row],[Montant HT]]&gt;0,Tableau2[[#This Row],[Montant HT]]+(Tableau2[[#This Row],[Montant HT]]*Tableau2[[#This Row],[Taux de TVA]])))</f>
        <v/>
      </c>
      <c r="K25" s="8"/>
      <c r="L25" s="9" t="str">
        <f>IF(ISERROR(Tableau2[[#This Row],[Montant TTC]]-Tableau2[[#This Row],[Versements effectués par le client]]),"",Tableau2[[#This Row],[Montant TTC]]-Tableau2[[#This Row],[Versements effectués par le client]])</f>
        <v/>
      </c>
      <c r="M25" s="10" t="str">
        <f>IF(Tableau2[[#This Row],[Reste dû]]&gt;0,IF(Tableau2[[#This Row],[Retard de paiement (en jours) ]]&gt;0,"Relancer",""),"")</f>
        <v/>
      </c>
      <c r="N25" s="2"/>
      <c r="O25" s="11" t="str">
        <f>IF(Tableau2[[#This Row],[Date de facture]]="","",Tableau2[[#This Row],[Date de facture]]+Tableau2[[#This Row],[Délai de paiement accordé au client ]])</f>
        <v/>
      </c>
      <c r="P25" s="4"/>
      <c r="Q25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5" s="14"/>
      <c r="S25" s="13"/>
      <c r="T25" s="13"/>
      <c r="U25" s="13"/>
      <c r="V25" s="13"/>
    </row>
    <row r="26" spans="2:22" ht="20" x14ac:dyDescent="0.35">
      <c r="B26" s="2"/>
      <c r="C26" s="2"/>
      <c r="D26" s="2"/>
      <c r="E26" s="3"/>
      <c r="F26" s="4"/>
      <c r="G26" s="5"/>
      <c r="H26" s="6"/>
      <c r="I26" s="7" t="str">
        <f>IF(Tableau2[[#This Row],[Montant HT]]="","",IF(Tableau2[[#This Row],[Montant HT]]&gt;0,Tableau2[[#This Row],[Montant TTC]]-Tableau2[[#This Row],[Montant HT]]))</f>
        <v/>
      </c>
      <c r="J26" s="7" t="str">
        <f>IF(Tableau2[[#This Row],[Montant HT]]="","",IF(Tableau2[[#This Row],[Montant HT]]&gt;0,Tableau2[[#This Row],[Montant HT]]+(Tableau2[[#This Row],[Montant HT]]*Tableau2[[#This Row],[Taux de TVA]])))</f>
        <v/>
      </c>
      <c r="K26" s="8"/>
      <c r="L26" s="9" t="str">
        <f>IF(ISERROR(Tableau2[[#This Row],[Montant TTC]]-Tableau2[[#This Row],[Versements effectués par le client]]),"",Tableau2[[#This Row],[Montant TTC]]-Tableau2[[#This Row],[Versements effectués par le client]])</f>
        <v/>
      </c>
      <c r="M26" s="10" t="str">
        <f>IF(Tableau2[[#This Row],[Reste dû]]&gt;0,IF(Tableau2[[#This Row],[Retard de paiement (en jours) ]]&gt;0,"Relancer",""),"")</f>
        <v/>
      </c>
      <c r="N26" s="2"/>
      <c r="O26" s="11" t="str">
        <f>IF(Tableau2[[#This Row],[Date de facture]]="","",Tableau2[[#This Row],[Date de facture]]+Tableau2[[#This Row],[Délai de paiement accordé au client ]])</f>
        <v/>
      </c>
      <c r="P26" s="4"/>
      <c r="Q26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6" s="14"/>
      <c r="S26" s="13"/>
      <c r="T26" s="13"/>
      <c r="U26" s="13"/>
      <c r="V26" s="13"/>
    </row>
    <row r="27" spans="2:22" ht="20" x14ac:dyDescent="0.35">
      <c r="B27" s="2"/>
      <c r="C27" s="2"/>
      <c r="D27" s="2"/>
      <c r="E27" s="3"/>
      <c r="F27" s="4"/>
      <c r="G27" s="5"/>
      <c r="H27" s="6"/>
      <c r="I27" s="7" t="str">
        <f>IF(Tableau2[[#This Row],[Montant HT]]="","",IF(Tableau2[[#This Row],[Montant HT]]&gt;0,Tableau2[[#This Row],[Montant TTC]]-Tableau2[[#This Row],[Montant HT]]))</f>
        <v/>
      </c>
      <c r="J27" s="7" t="str">
        <f>IF(Tableau2[[#This Row],[Montant HT]]="","",IF(Tableau2[[#This Row],[Montant HT]]&gt;0,Tableau2[[#This Row],[Montant HT]]+(Tableau2[[#This Row],[Montant HT]]*Tableau2[[#This Row],[Taux de TVA]])))</f>
        <v/>
      </c>
      <c r="K27" s="8"/>
      <c r="L27" s="9" t="str">
        <f>IF(ISERROR(Tableau2[[#This Row],[Montant TTC]]-Tableau2[[#This Row],[Versements effectués par le client]]),"",Tableau2[[#This Row],[Montant TTC]]-Tableau2[[#This Row],[Versements effectués par le client]])</f>
        <v/>
      </c>
      <c r="M27" s="10" t="str">
        <f>IF(Tableau2[[#This Row],[Reste dû]]&gt;0,IF(Tableau2[[#This Row],[Retard de paiement (en jours) ]]&gt;0,"Relancer",""),"")</f>
        <v/>
      </c>
      <c r="N27" s="2"/>
      <c r="O27" s="11" t="str">
        <f>IF(Tableau2[[#This Row],[Date de facture]]="","",Tableau2[[#This Row],[Date de facture]]+Tableau2[[#This Row],[Délai de paiement accordé au client ]])</f>
        <v/>
      </c>
      <c r="P27" s="4"/>
      <c r="Q27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7" s="14"/>
      <c r="S27" s="13"/>
      <c r="T27" s="13"/>
      <c r="U27" s="13"/>
      <c r="V27" s="13"/>
    </row>
    <row r="28" spans="2:22" ht="20" x14ac:dyDescent="0.35">
      <c r="B28" s="2"/>
      <c r="C28" s="2"/>
      <c r="D28" s="2"/>
      <c r="E28" s="3"/>
      <c r="F28" s="4"/>
      <c r="G28" s="5"/>
      <c r="H28" s="6"/>
      <c r="I28" s="7" t="str">
        <f>IF(Tableau2[[#This Row],[Montant HT]]="","",IF(Tableau2[[#This Row],[Montant HT]]&gt;0,Tableau2[[#This Row],[Montant TTC]]-Tableau2[[#This Row],[Montant HT]]))</f>
        <v/>
      </c>
      <c r="J28" s="7" t="str">
        <f>IF(Tableau2[[#This Row],[Montant HT]]="","",IF(Tableau2[[#This Row],[Montant HT]]&gt;0,Tableau2[[#This Row],[Montant HT]]+(Tableau2[[#This Row],[Montant HT]]*Tableau2[[#This Row],[Taux de TVA]])))</f>
        <v/>
      </c>
      <c r="K28" s="8"/>
      <c r="L28" s="9" t="str">
        <f>IF(ISERROR(Tableau2[[#This Row],[Montant TTC]]-Tableau2[[#This Row],[Versements effectués par le client]]),"",Tableau2[[#This Row],[Montant TTC]]-Tableau2[[#This Row],[Versements effectués par le client]])</f>
        <v/>
      </c>
      <c r="M28" s="10" t="str">
        <f>IF(Tableau2[[#This Row],[Reste dû]]&gt;0,IF(Tableau2[[#This Row],[Retard de paiement (en jours) ]]&gt;0,"Relancer",""),"")</f>
        <v/>
      </c>
      <c r="N28" s="2"/>
      <c r="O28" s="11" t="str">
        <f>IF(Tableau2[[#This Row],[Date de facture]]="","",Tableau2[[#This Row],[Date de facture]]+Tableau2[[#This Row],[Délai de paiement accordé au client ]])</f>
        <v/>
      </c>
      <c r="P28" s="4"/>
      <c r="Q28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8" s="14"/>
      <c r="S28" s="13"/>
      <c r="T28" s="13"/>
      <c r="U28" s="13"/>
      <c r="V28" s="13"/>
    </row>
    <row r="29" spans="2:22" ht="20" x14ac:dyDescent="0.35">
      <c r="B29" s="2"/>
      <c r="C29" s="2"/>
      <c r="D29" s="2"/>
      <c r="E29" s="3"/>
      <c r="F29" s="4"/>
      <c r="G29" s="5"/>
      <c r="H29" s="6"/>
      <c r="I29" s="7" t="str">
        <f>IF(Tableau2[[#This Row],[Montant HT]]="","",IF(Tableau2[[#This Row],[Montant HT]]&gt;0,Tableau2[[#This Row],[Montant TTC]]-Tableau2[[#This Row],[Montant HT]]))</f>
        <v/>
      </c>
      <c r="J29" s="7" t="str">
        <f>IF(Tableau2[[#This Row],[Montant HT]]="","",IF(Tableau2[[#This Row],[Montant HT]]&gt;0,Tableau2[[#This Row],[Montant HT]]+(Tableau2[[#This Row],[Montant HT]]*Tableau2[[#This Row],[Taux de TVA]])))</f>
        <v/>
      </c>
      <c r="K29" s="8"/>
      <c r="L29" s="9" t="str">
        <f>IF(ISERROR(Tableau2[[#This Row],[Montant TTC]]-Tableau2[[#This Row],[Versements effectués par le client]]),"",Tableau2[[#This Row],[Montant TTC]]-Tableau2[[#This Row],[Versements effectués par le client]])</f>
        <v/>
      </c>
      <c r="M29" s="10" t="str">
        <f>IF(Tableau2[[#This Row],[Reste dû]]&gt;0,IF(Tableau2[[#This Row],[Retard de paiement (en jours) ]]&gt;0,"Relancer",""),"")</f>
        <v/>
      </c>
      <c r="N29" s="2"/>
      <c r="O29" s="11" t="str">
        <f>IF(Tableau2[[#This Row],[Date de facture]]="","",Tableau2[[#This Row],[Date de facture]]+Tableau2[[#This Row],[Délai de paiement accordé au client ]])</f>
        <v/>
      </c>
      <c r="P29" s="4"/>
      <c r="Q29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29" s="14"/>
      <c r="S29" s="13"/>
      <c r="T29" s="13"/>
      <c r="U29" s="13"/>
      <c r="V29" s="13"/>
    </row>
    <row r="30" spans="2:22" ht="20" x14ac:dyDescent="0.35">
      <c r="B30" s="2"/>
      <c r="C30" s="2"/>
      <c r="D30" s="2"/>
      <c r="E30" s="3"/>
      <c r="F30" s="4"/>
      <c r="G30" s="5"/>
      <c r="H30" s="6"/>
      <c r="I30" s="7" t="str">
        <f>IF(Tableau2[[#This Row],[Montant HT]]="","",IF(Tableau2[[#This Row],[Montant HT]]&gt;0,Tableau2[[#This Row],[Montant TTC]]-Tableau2[[#This Row],[Montant HT]]))</f>
        <v/>
      </c>
      <c r="J30" s="7" t="str">
        <f>IF(Tableau2[[#This Row],[Montant HT]]="","",IF(Tableau2[[#This Row],[Montant HT]]&gt;0,Tableau2[[#This Row],[Montant HT]]+(Tableau2[[#This Row],[Montant HT]]*Tableau2[[#This Row],[Taux de TVA]])))</f>
        <v/>
      </c>
      <c r="K30" s="8"/>
      <c r="L30" s="9" t="str">
        <f>IF(ISERROR(Tableau2[[#This Row],[Montant TTC]]-Tableau2[[#This Row],[Versements effectués par le client]]),"",Tableau2[[#This Row],[Montant TTC]]-Tableau2[[#This Row],[Versements effectués par le client]])</f>
        <v/>
      </c>
      <c r="M30" s="10" t="str">
        <f>IF(Tableau2[[#This Row],[Reste dû]]&gt;0,IF(Tableau2[[#This Row],[Retard de paiement (en jours) ]]&gt;0,"Relancer",""),"")</f>
        <v/>
      </c>
      <c r="N30" s="2"/>
      <c r="O30" s="11" t="str">
        <f>IF(Tableau2[[#This Row],[Date de facture]]="","",Tableau2[[#This Row],[Date de facture]]+Tableau2[[#This Row],[Délai de paiement accordé au client ]])</f>
        <v/>
      </c>
      <c r="P30" s="4"/>
      <c r="Q30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0" s="14"/>
      <c r="S30" s="13"/>
      <c r="T30" s="13"/>
      <c r="U30" s="13"/>
      <c r="V30" s="13"/>
    </row>
    <row r="31" spans="2:22" ht="20" x14ac:dyDescent="0.35">
      <c r="B31" s="2"/>
      <c r="C31" s="2"/>
      <c r="D31" s="2"/>
      <c r="E31" s="3"/>
      <c r="F31" s="4"/>
      <c r="G31" s="5"/>
      <c r="H31" s="6"/>
      <c r="I31" s="7" t="str">
        <f>IF(Tableau2[[#This Row],[Montant HT]]="","",IF(Tableau2[[#This Row],[Montant HT]]&gt;0,Tableau2[[#This Row],[Montant TTC]]-Tableau2[[#This Row],[Montant HT]]))</f>
        <v/>
      </c>
      <c r="J31" s="7" t="str">
        <f>IF(Tableau2[[#This Row],[Montant HT]]="","",IF(Tableau2[[#This Row],[Montant HT]]&gt;0,Tableau2[[#This Row],[Montant HT]]+(Tableau2[[#This Row],[Montant HT]]*Tableau2[[#This Row],[Taux de TVA]])))</f>
        <v/>
      </c>
      <c r="K31" s="8"/>
      <c r="L31" s="9" t="str">
        <f>IF(ISERROR(Tableau2[[#This Row],[Montant TTC]]-Tableau2[[#This Row],[Versements effectués par le client]]),"",Tableau2[[#This Row],[Montant TTC]]-Tableau2[[#This Row],[Versements effectués par le client]])</f>
        <v/>
      </c>
      <c r="M31" s="10" t="str">
        <f>IF(Tableau2[[#This Row],[Reste dû]]&gt;0,IF(Tableau2[[#This Row],[Retard de paiement (en jours) ]]&gt;0,"Relancer",""),"")</f>
        <v/>
      </c>
      <c r="N31" s="2"/>
      <c r="O31" s="11" t="str">
        <f>IF(Tableau2[[#This Row],[Date de facture]]="","",Tableau2[[#This Row],[Date de facture]]+Tableau2[[#This Row],[Délai de paiement accordé au client ]])</f>
        <v/>
      </c>
      <c r="P31" s="4"/>
      <c r="Q31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1" s="14"/>
      <c r="S31" s="13"/>
      <c r="T31" s="13"/>
      <c r="U31" s="13"/>
      <c r="V31" s="13"/>
    </row>
    <row r="32" spans="2:22" ht="20" x14ac:dyDescent="0.35">
      <c r="B32" s="2"/>
      <c r="C32" s="2"/>
      <c r="D32" s="2"/>
      <c r="E32" s="3"/>
      <c r="F32" s="4"/>
      <c r="G32" s="5"/>
      <c r="H32" s="6"/>
      <c r="I32" s="7" t="str">
        <f>IF(Tableau2[[#This Row],[Montant HT]]="","",IF(Tableau2[[#This Row],[Montant HT]]&gt;0,Tableau2[[#This Row],[Montant TTC]]-Tableau2[[#This Row],[Montant HT]]))</f>
        <v/>
      </c>
      <c r="J32" s="7" t="str">
        <f>IF(Tableau2[[#This Row],[Montant HT]]="","",IF(Tableau2[[#This Row],[Montant HT]]&gt;0,Tableau2[[#This Row],[Montant HT]]+(Tableau2[[#This Row],[Montant HT]]*Tableau2[[#This Row],[Taux de TVA]])))</f>
        <v/>
      </c>
      <c r="K32" s="8"/>
      <c r="L32" s="9" t="str">
        <f>IF(ISERROR(Tableau2[[#This Row],[Montant TTC]]-Tableau2[[#This Row],[Versements effectués par le client]]),"",Tableau2[[#This Row],[Montant TTC]]-Tableau2[[#This Row],[Versements effectués par le client]])</f>
        <v/>
      </c>
      <c r="M32" s="10" t="str">
        <f>IF(Tableau2[[#This Row],[Reste dû]]&gt;0,IF(Tableau2[[#This Row],[Retard de paiement (en jours) ]]&gt;0,"Relancer",""),"")</f>
        <v/>
      </c>
      <c r="N32" s="2"/>
      <c r="O32" s="11" t="str">
        <f>IF(Tableau2[[#This Row],[Date de facture]]="","",Tableau2[[#This Row],[Date de facture]]+Tableau2[[#This Row],[Délai de paiement accordé au client ]])</f>
        <v/>
      </c>
      <c r="P32" s="4"/>
      <c r="Q32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2" s="14"/>
      <c r="S32" s="13"/>
      <c r="T32" s="13"/>
      <c r="U32" s="13"/>
      <c r="V32" s="13"/>
    </row>
    <row r="33" spans="2:22" ht="20" x14ac:dyDescent="0.35">
      <c r="B33" s="2"/>
      <c r="C33" s="2"/>
      <c r="D33" s="2"/>
      <c r="E33" s="3"/>
      <c r="F33" s="4"/>
      <c r="G33" s="5"/>
      <c r="H33" s="6"/>
      <c r="I33" s="7" t="str">
        <f>IF(Tableau2[[#This Row],[Montant HT]]="","",IF(Tableau2[[#This Row],[Montant HT]]&gt;0,Tableau2[[#This Row],[Montant TTC]]-Tableau2[[#This Row],[Montant HT]]))</f>
        <v/>
      </c>
      <c r="J33" s="7" t="str">
        <f>IF(Tableau2[[#This Row],[Montant HT]]="","",IF(Tableau2[[#This Row],[Montant HT]]&gt;0,Tableau2[[#This Row],[Montant HT]]+(Tableau2[[#This Row],[Montant HT]]*Tableau2[[#This Row],[Taux de TVA]])))</f>
        <v/>
      </c>
      <c r="K33" s="8"/>
      <c r="L33" s="9" t="str">
        <f>IF(ISERROR(Tableau2[[#This Row],[Montant TTC]]-Tableau2[[#This Row],[Versements effectués par le client]]),"",Tableau2[[#This Row],[Montant TTC]]-Tableau2[[#This Row],[Versements effectués par le client]])</f>
        <v/>
      </c>
      <c r="M33" s="10" t="str">
        <f>IF(Tableau2[[#This Row],[Reste dû]]&gt;0,IF(Tableau2[[#This Row],[Retard de paiement (en jours) ]]&gt;0,"Relancer",""),"")</f>
        <v/>
      </c>
      <c r="N33" s="2"/>
      <c r="O33" s="11" t="str">
        <f>IF(Tableau2[[#This Row],[Date de facture]]="","",Tableau2[[#This Row],[Date de facture]]+Tableau2[[#This Row],[Délai de paiement accordé au client ]])</f>
        <v/>
      </c>
      <c r="P33" s="4"/>
      <c r="Q33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3" s="14"/>
      <c r="S33" s="13"/>
      <c r="T33" s="13"/>
      <c r="U33" s="13"/>
      <c r="V33" s="13"/>
    </row>
    <row r="34" spans="2:22" ht="20" x14ac:dyDescent="0.35">
      <c r="B34" s="2"/>
      <c r="C34" s="2"/>
      <c r="D34" s="2"/>
      <c r="E34" s="3"/>
      <c r="F34" s="4"/>
      <c r="G34" s="5"/>
      <c r="H34" s="6"/>
      <c r="I34" s="7" t="str">
        <f>IF(Tableau2[[#This Row],[Montant HT]]="","",IF(Tableau2[[#This Row],[Montant HT]]&gt;0,Tableau2[[#This Row],[Montant TTC]]-Tableau2[[#This Row],[Montant HT]]))</f>
        <v/>
      </c>
      <c r="J34" s="7" t="str">
        <f>IF(Tableau2[[#This Row],[Montant HT]]="","",IF(Tableau2[[#This Row],[Montant HT]]&gt;0,Tableau2[[#This Row],[Montant HT]]+(Tableau2[[#This Row],[Montant HT]]*Tableau2[[#This Row],[Taux de TVA]])))</f>
        <v/>
      </c>
      <c r="K34" s="8"/>
      <c r="L34" s="9" t="str">
        <f>IF(ISERROR(Tableau2[[#This Row],[Montant TTC]]-Tableau2[[#This Row],[Versements effectués par le client]]),"",Tableau2[[#This Row],[Montant TTC]]-Tableau2[[#This Row],[Versements effectués par le client]])</f>
        <v/>
      </c>
      <c r="M34" s="10" t="str">
        <f>IF(Tableau2[[#This Row],[Reste dû]]&gt;0,IF(Tableau2[[#This Row],[Retard de paiement (en jours) ]]&gt;0,"Relancer",""),"")</f>
        <v/>
      </c>
      <c r="N34" s="2"/>
      <c r="O34" s="11" t="str">
        <f>IF(Tableau2[[#This Row],[Date de facture]]="","",Tableau2[[#This Row],[Date de facture]]+Tableau2[[#This Row],[Délai de paiement accordé au client ]])</f>
        <v/>
      </c>
      <c r="P34" s="4"/>
      <c r="Q34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4" s="14"/>
      <c r="S34" s="13"/>
      <c r="T34" s="13"/>
      <c r="U34" s="13"/>
      <c r="V34" s="13"/>
    </row>
    <row r="35" spans="2:22" ht="20" x14ac:dyDescent="0.35">
      <c r="B35" s="2"/>
      <c r="C35" s="2"/>
      <c r="D35" s="2"/>
      <c r="E35" s="3"/>
      <c r="F35" s="4"/>
      <c r="G35" s="5"/>
      <c r="H35" s="6"/>
      <c r="I35" s="7" t="str">
        <f>IF(Tableau2[[#This Row],[Montant HT]]="","",IF(Tableau2[[#This Row],[Montant HT]]&gt;0,Tableau2[[#This Row],[Montant TTC]]-Tableau2[[#This Row],[Montant HT]]))</f>
        <v/>
      </c>
      <c r="J35" s="7" t="str">
        <f>IF(Tableau2[[#This Row],[Montant HT]]="","",IF(Tableau2[[#This Row],[Montant HT]]&gt;0,Tableau2[[#This Row],[Montant HT]]+(Tableau2[[#This Row],[Montant HT]]*Tableau2[[#This Row],[Taux de TVA]])))</f>
        <v/>
      </c>
      <c r="K35" s="8"/>
      <c r="L35" s="9" t="str">
        <f>IF(ISERROR(Tableau2[[#This Row],[Montant TTC]]-Tableau2[[#This Row],[Versements effectués par le client]]),"",Tableau2[[#This Row],[Montant TTC]]-Tableau2[[#This Row],[Versements effectués par le client]])</f>
        <v/>
      </c>
      <c r="M35" s="10" t="str">
        <f>IF(Tableau2[[#This Row],[Reste dû]]&gt;0,IF(Tableau2[[#This Row],[Retard de paiement (en jours) ]]&gt;0,"Relancer",""),"")</f>
        <v/>
      </c>
      <c r="N35" s="2"/>
      <c r="O35" s="11" t="str">
        <f>IF(Tableau2[[#This Row],[Date de facture]]="","",Tableau2[[#This Row],[Date de facture]]+Tableau2[[#This Row],[Délai de paiement accordé au client ]])</f>
        <v/>
      </c>
      <c r="P35" s="4"/>
      <c r="Q35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5" s="14"/>
      <c r="S35" s="13"/>
      <c r="T35" s="13"/>
      <c r="U35" s="13"/>
      <c r="V35" s="13"/>
    </row>
    <row r="36" spans="2:22" ht="20" x14ac:dyDescent="0.35">
      <c r="B36" s="2"/>
      <c r="C36" s="2"/>
      <c r="D36" s="2"/>
      <c r="E36" s="3"/>
      <c r="F36" s="4"/>
      <c r="G36" s="5"/>
      <c r="H36" s="6"/>
      <c r="I36" s="7" t="str">
        <f>IF(Tableau2[[#This Row],[Montant HT]]="","",IF(Tableau2[[#This Row],[Montant HT]]&gt;0,Tableau2[[#This Row],[Montant TTC]]-Tableau2[[#This Row],[Montant HT]]))</f>
        <v/>
      </c>
      <c r="J36" s="7" t="str">
        <f>IF(Tableau2[[#This Row],[Montant HT]]="","",IF(Tableau2[[#This Row],[Montant HT]]&gt;0,Tableau2[[#This Row],[Montant HT]]+(Tableau2[[#This Row],[Montant HT]]*Tableau2[[#This Row],[Taux de TVA]])))</f>
        <v/>
      </c>
      <c r="K36" s="8"/>
      <c r="L36" s="9" t="str">
        <f>IF(ISERROR(Tableau2[[#This Row],[Montant TTC]]-Tableau2[[#This Row],[Versements effectués par le client]]),"",Tableau2[[#This Row],[Montant TTC]]-Tableau2[[#This Row],[Versements effectués par le client]])</f>
        <v/>
      </c>
      <c r="M36" s="10" t="str">
        <f>IF(Tableau2[[#This Row],[Reste dû]]&gt;0,IF(Tableau2[[#This Row],[Retard de paiement (en jours) ]]&gt;0,"Relancer",""),"")</f>
        <v/>
      </c>
      <c r="N36" s="2"/>
      <c r="O36" s="11" t="str">
        <f>IF(Tableau2[[#This Row],[Date de facture]]="","",Tableau2[[#This Row],[Date de facture]]+Tableau2[[#This Row],[Délai de paiement accordé au client ]])</f>
        <v/>
      </c>
      <c r="P36" s="4"/>
      <c r="Q36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6" s="14"/>
      <c r="S36" s="13"/>
      <c r="T36" s="13"/>
      <c r="U36" s="13"/>
      <c r="V36" s="13"/>
    </row>
    <row r="37" spans="2:22" ht="20" x14ac:dyDescent="0.35">
      <c r="B37" s="2"/>
      <c r="C37" s="2"/>
      <c r="D37" s="2"/>
      <c r="E37" s="3"/>
      <c r="F37" s="4"/>
      <c r="G37" s="5"/>
      <c r="H37" s="6"/>
      <c r="I37" s="7" t="str">
        <f>IF(Tableau2[[#This Row],[Montant HT]]="","",IF(Tableau2[[#This Row],[Montant HT]]&gt;0,Tableau2[[#This Row],[Montant TTC]]-Tableau2[[#This Row],[Montant HT]]))</f>
        <v/>
      </c>
      <c r="J37" s="7" t="str">
        <f>IF(Tableau2[[#This Row],[Montant HT]]="","",IF(Tableau2[[#This Row],[Montant HT]]&gt;0,Tableau2[[#This Row],[Montant HT]]+(Tableau2[[#This Row],[Montant HT]]*Tableau2[[#This Row],[Taux de TVA]])))</f>
        <v/>
      </c>
      <c r="K37" s="8"/>
      <c r="L37" s="9" t="str">
        <f>IF(ISERROR(Tableau2[[#This Row],[Montant TTC]]-Tableau2[[#This Row],[Versements effectués par le client]]),"",Tableau2[[#This Row],[Montant TTC]]-Tableau2[[#This Row],[Versements effectués par le client]])</f>
        <v/>
      </c>
      <c r="M37" s="10" t="str">
        <f>IF(Tableau2[[#This Row],[Reste dû]]&gt;0,IF(Tableau2[[#This Row],[Retard de paiement (en jours) ]]&gt;0,"Relancer",""),"")</f>
        <v/>
      </c>
      <c r="N37" s="2"/>
      <c r="O37" s="11" t="str">
        <f>IF(Tableau2[[#This Row],[Date de facture]]="","",Tableau2[[#This Row],[Date de facture]]+Tableau2[[#This Row],[Délai de paiement accordé au client ]])</f>
        <v/>
      </c>
      <c r="P37" s="4"/>
      <c r="Q37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7" s="14"/>
      <c r="S37" s="13"/>
      <c r="T37" s="13"/>
      <c r="U37" s="13"/>
      <c r="V37" s="13"/>
    </row>
    <row r="38" spans="2:22" ht="20" x14ac:dyDescent="0.35">
      <c r="B38" s="2"/>
      <c r="C38" s="2"/>
      <c r="D38" s="2"/>
      <c r="E38" s="3"/>
      <c r="F38" s="4"/>
      <c r="G38" s="5"/>
      <c r="H38" s="6"/>
      <c r="I38" s="7" t="str">
        <f>IF(Tableau2[[#This Row],[Montant HT]]="","",IF(Tableau2[[#This Row],[Montant HT]]&gt;0,Tableau2[[#This Row],[Montant TTC]]-Tableau2[[#This Row],[Montant HT]]))</f>
        <v/>
      </c>
      <c r="J38" s="7" t="str">
        <f>IF(Tableau2[[#This Row],[Montant HT]]="","",IF(Tableau2[[#This Row],[Montant HT]]&gt;0,Tableau2[[#This Row],[Montant HT]]+(Tableau2[[#This Row],[Montant HT]]*Tableau2[[#This Row],[Taux de TVA]])))</f>
        <v/>
      </c>
      <c r="K38" s="8"/>
      <c r="L38" s="9" t="str">
        <f>IF(ISERROR(Tableau2[[#This Row],[Montant TTC]]-Tableau2[[#This Row],[Versements effectués par le client]]),"",Tableau2[[#This Row],[Montant TTC]]-Tableau2[[#This Row],[Versements effectués par le client]])</f>
        <v/>
      </c>
      <c r="M38" s="10" t="str">
        <f>IF(Tableau2[[#This Row],[Reste dû]]&gt;0,IF(Tableau2[[#This Row],[Retard de paiement (en jours) ]]&gt;0,"Relancer",""),"")</f>
        <v/>
      </c>
      <c r="N38" s="2"/>
      <c r="O38" s="11" t="str">
        <f>IF(Tableau2[[#This Row],[Date de facture]]="","",Tableau2[[#This Row],[Date de facture]]+Tableau2[[#This Row],[Délai de paiement accordé au client ]])</f>
        <v/>
      </c>
      <c r="P38" s="4"/>
      <c r="Q38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8" s="14"/>
      <c r="S38" s="13"/>
      <c r="T38" s="13"/>
      <c r="U38" s="13"/>
      <c r="V38" s="13"/>
    </row>
    <row r="39" spans="2:22" ht="20" x14ac:dyDescent="0.35">
      <c r="B39" s="2"/>
      <c r="C39" s="2"/>
      <c r="D39" s="2"/>
      <c r="E39" s="3"/>
      <c r="F39" s="4"/>
      <c r="G39" s="5"/>
      <c r="H39" s="6"/>
      <c r="I39" s="7" t="str">
        <f>IF(Tableau2[[#This Row],[Montant HT]]="","",IF(Tableau2[[#This Row],[Montant HT]]&gt;0,Tableau2[[#This Row],[Montant TTC]]-Tableau2[[#This Row],[Montant HT]]))</f>
        <v/>
      </c>
      <c r="J39" s="7" t="str">
        <f>IF(Tableau2[[#This Row],[Montant HT]]="","",IF(Tableau2[[#This Row],[Montant HT]]&gt;0,Tableau2[[#This Row],[Montant HT]]+(Tableau2[[#This Row],[Montant HT]]*Tableau2[[#This Row],[Taux de TVA]])))</f>
        <v/>
      </c>
      <c r="K39" s="8"/>
      <c r="L39" s="9" t="str">
        <f>IF(ISERROR(Tableau2[[#This Row],[Montant TTC]]-Tableau2[[#This Row],[Versements effectués par le client]]),"",Tableau2[[#This Row],[Montant TTC]]-Tableau2[[#This Row],[Versements effectués par le client]])</f>
        <v/>
      </c>
      <c r="M39" s="10" t="str">
        <f>IF(Tableau2[[#This Row],[Reste dû]]&gt;0,IF(Tableau2[[#This Row],[Retard de paiement (en jours) ]]&gt;0,"Relancer",""),"")</f>
        <v/>
      </c>
      <c r="N39" s="2"/>
      <c r="O39" s="11" t="str">
        <f>IF(Tableau2[[#This Row],[Date de facture]]="","",Tableau2[[#This Row],[Date de facture]]+Tableau2[[#This Row],[Délai de paiement accordé au client ]])</f>
        <v/>
      </c>
      <c r="P39" s="4"/>
      <c r="Q39" s="12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39" s="14"/>
      <c r="S39" s="13"/>
      <c r="T39" s="13"/>
      <c r="U39" s="13"/>
      <c r="V39" s="13"/>
    </row>
    <row r="40" spans="2:22" ht="20.5" thickBot="1" x14ac:dyDescent="0.4">
      <c r="B40" s="15"/>
      <c r="C40" s="15"/>
      <c r="D40" s="15"/>
      <c r="E40" s="16"/>
      <c r="F40" s="17"/>
      <c r="G40" s="18"/>
      <c r="H40" s="19"/>
      <c r="I40" s="20" t="str">
        <f>IF(Tableau2[[#This Row],[Montant HT]]="","",IF(Tableau2[[#This Row],[Montant HT]]&gt;0,Tableau2[[#This Row],[Montant TTC]]-Tableau2[[#This Row],[Montant HT]]))</f>
        <v/>
      </c>
      <c r="J40" s="20" t="str">
        <f>IF(Tableau2[[#This Row],[Montant HT]]="","",IF(Tableau2[[#This Row],[Montant HT]]&gt;0,Tableau2[[#This Row],[Montant HT]]+(Tableau2[[#This Row],[Montant HT]]*Tableau2[[#This Row],[Taux de TVA]])))</f>
        <v/>
      </c>
      <c r="K40" s="21"/>
      <c r="L40" s="22" t="str">
        <f>IF(ISERROR(Tableau2[[#This Row],[Montant TTC]]-Tableau2[[#This Row],[Versements effectués par le client]]),"",Tableau2[[#This Row],[Montant TTC]]-Tableau2[[#This Row],[Versements effectués par le client]])</f>
        <v/>
      </c>
      <c r="M40" s="23" t="str">
        <f>IF(Tableau2[[#This Row],[Reste dû]]&gt;0,IF(Tableau2[[#This Row],[Retard de paiement (en jours) ]]&gt;0,"Relancer",""),"")</f>
        <v/>
      </c>
      <c r="N40" s="15"/>
      <c r="O40" s="11" t="str">
        <f>IF(Tableau2[[#This Row],[Date de facture]]="","",Tableau2[[#This Row],[Date de facture]]+Tableau2[[#This Row],[Délai de paiement accordé au client ]])</f>
        <v/>
      </c>
      <c r="P40" s="24"/>
      <c r="Q40" s="25">
        <f>IF(ISBLANK(Tableau2[[#This Row],[Date de facture]]),0,IF(ISBLANK(Tableau2[[#This Row],[Date de paiement total de la facture ]]),$C$4-(Tableau2[[#This Row],[Date de facture]]+Tableau2[[#This Row],[Délai de paiement accordé au client ]]),""))</f>
        <v>0</v>
      </c>
      <c r="R40" s="26"/>
      <c r="S40" s="24"/>
      <c r="T40" s="24"/>
      <c r="U40" s="24"/>
      <c r="V40" s="24"/>
    </row>
    <row r="41" spans="2:22" ht="20.5" thickBot="1" x14ac:dyDescent="0.4">
      <c r="B41" s="27"/>
      <c r="C41" s="28"/>
      <c r="D41" s="29"/>
      <c r="E41" s="30"/>
      <c r="F41" s="31"/>
      <c r="G41" s="32">
        <f>SUBTOTAL(109,Tableau2[Montant HT])</f>
        <v>2200</v>
      </c>
      <c r="H41" s="32"/>
      <c r="I41" s="32">
        <f>SUBTOTAL(109,Tableau2[Montant de la TVA])</f>
        <v>440</v>
      </c>
      <c r="J41" s="32">
        <f>SUBTOTAL(109,Tableau2[Montant TTC])</f>
        <v>2640</v>
      </c>
      <c r="K41" s="32">
        <f>SUBTOTAL(109,Tableau2[Versements effectués par le client])</f>
        <v>528</v>
      </c>
      <c r="L41" s="32">
        <f>SUBTOTAL(109,Tableau2[Reste dû])</f>
        <v>2112</v>
      </c>
      <c r="M41" s="33"/>
      <c r="N41" s="34">
        <f>AVERAGE(Tableau2[[Délai de paiement accordé au client ]])</f>
        <v>30</v>
      </c>
      <c r="O41" s="35"/>
      <c r="P41" s="35"/>
      <c r="Q41" s="36">
        <f>AVERAGE(Tableau2[Retard de paiement (en jours) ])</f>
        <v>-5113.5</v>
      </c>
      <c r="R41" s="37"/>
      <c r="S41" s="37"/>
      <c r="T41" s="37"/>
      <c r="U41" s="37"/>
      <c r="V41" s="38"/>
    </row>
    <row r="42" spans="2:22" ht="43.5" x14ac:dyDescent="0.35">
      <c r="B42" s="39"/>
      <c r="C42" s="39"/>
      <c r="D42" s="39"/>
      <c r="E42" s="40"/>
      <c r="F42" s="41" t="s">
        <v>29</v>
      </c>
      <c r="G42" s="42" t="s">
        <v>30</v>
      </c>
      <c r="H42" s="39"/>
      <c r="I42" s="42" t="s">
        <v>31</v>
      </c>
      <c r="J42" s="42" t="s">
        <v>32</v>
      </c>
      <c r="K42" s="42" t="s">
        <v>33</v>
      </c>
      <c r="L42" s="42" t="s">
        <v>34</v>
      </c>
      <c r="M42" s="43"/>
      <c r="N42" s="43" t="s">
        <v>35</v>
      </c>
      <c r="O42" s="44"/>
      <c r="P42" s="44"/>
      <c r="Q42" s="43" t="s">
        <v>36</v>
      </c>
      <c r="R42" s="39"/>
      <c r="S42" s="39"/>
      <c r="T42" s="39"/>
      <c r="U42" s="39"/>
      <c r="V42" s="39"/>
    </row>
  </sheetData>
  <conditionalFormatting sqref="L6:L40">
    <cfRule type="expression" dxfId="4" priority="3">
      <formula>L6=0</formula>
    </cfRule>
    <cfRule type="expression" dxfId="3" priority="4">
      <formula>L6&lt;0</formula>
    </cfRule>
    <cfRule type="expression" dxfId="2" priority="5">
      <formula>L6&gt;0</formula>
    </cfRule>
  </conditionalFormatting>
  <conditionalFormatting sqref="Q6:Q40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2">
    <dataValidation type="custom" allowBlank="1" showInputMessage="1" showErrorMessage="1" errorTitle="Doublon" error="“Vous avez déjà saisie cette facture”" sqref="D6:D40">
      <formula1>COUNTIF($D$7:$D$525,$D6)=1</formula1>
    </dataValidation>
    <dataValidation type="list" allowBlank="1" showInputMessage="1" showErrorMessage="1" sqref="R6:R40">
      <formula1>"Chèque, Virement, Espèces, Autres 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tabSelected="1" workbookViewId="0">
      <selection activeCell="B3" sqref="B3"/>
    </sheetView>
  </sheetViews>
  <sheetFormatPr baseColWidth="10" defaultColWidth="16.36328125" defaultRowHeight="14.5" x14ac:dyDescent="0.35"/>
  <sheetData>
    <row r="1" spans="1:9" ht="23.5" x14ac:dyDescent="0.55000000000000004">
      <c r="A1" s="45" t="s">
        <v>52</v>
      </c>
      <c r="B1" s="46"/>
      <c r="C1" s="46"/>
      <c r="D1" s="46"/>
      <c r="E1" s="46"/>
      <c r="F1" s="46"/>
      <c r="G1" s="46"/>
      <c r="H1" s="46"/>
      <c r="I1" s="46"/>
    </row>
    <row r="2" spans="1:9" x14ac:dyDescent="0.35">
      <c r="A2" s="46"/>
      <c r="B2" s="46"/>
      <c r="C2" s="46"/>
      <c r="D2" s="46"/>
      <c r="E2" s="46"/>
      <c r="F2" s="46"/>
      <c r="G2" s="46"/>
      <c r="H2" s="46"/>
      <c r="I2" s="46"/>
    </row>
    <row r="3" spans="1:9" x14ac:dyDescent="0.35">
      <c r="A3" s="46" t="s">
        <v>53</v>
      </c>
      <c r="B3" s="47">
        <v>43480</v>
      </c>
      <c r="C3" s="46"/>
      <c r="D3" s="46"/>
      <c r="E3" s="46"/>
      <c r="F3" s="46"/>
      <c r="G3" s="46"/>
      <c r="H3" s="46"/>
      <c r="I3" s="46"/>
    </row>
    <row r="4" spans="1:9" x14ac:dyDescent="0.35">
      <c r="C4" s="46"/>
      <c r="D4" s="46"/>
      <c r="E4" s="46"/>
      <c r="F4" s="46"/>
      <c r="G4" s="46"/>
      <c r="H4" s="46"/>
      <c r="I4" s="46"/>
    </row>
    <row r="5" spans="1:9" ht="25.5" thickBot="1" x14ac:dyDescent="0.4">
      <c r="A5" s="54" t="s">
        <v>13</v>
      </c>
      <c r="B5" s="46"/>
      <c r="C5" s="46"/>
      <c r="D5" s="46"/>
      <c r="E5" s="46"/>
      <c r="F5" s="46"/>
      <c r="G5" s="46"/>
      <c r="H5" s="46"/>
      <c r="I5" s="46"/>
    </row>
    <row r="6" spans="1:9" x14ac:dyDescent="0.35">
      <c r="A6" s="46" t="str">
        <f>"&gt;"&amp;B3</f>
        <v>&gt;43480</v>
      </c>
      <c r="B6" s="46"/>
      <c r="C6" s="46"/>
      <c r="D6" s="46"/>
      <c r="E6" s="46"/>
      <c r="F6" s="46"/>
      <c r="G6" s="46"/>
      <c r="H6" s="46"/>
      <c r="I6" s="46"/>
    </row>
    <row r="7" spans="1:9" x14ac:dyDescent="0.35">
      <c r="A7" s="46"/>
      <c r="B7" s="46"/>
      <c r="C7" s="46"/>
      <c r="D7" s="46"/>
      <c r="E7" s="46"/>
      <c r="F7" s="46"/>
      <c r="G7" s="46"/>
      <c r="H7" s="46"/>
      <c r="I7" s="46"/>
    </row>
    <row r="8" spans="1:9" ht="29.5" thickBot="1" x14ac:dyDescent="0.4">
      <c r="A8" s="54" t="s">
        <v>4</v>
      </c>
      <c r="B8" s="54" t="s">
        <v>2</v>
      </c>
      <c r="C8" s="54" t="s">
        <v>1</v>
      </c>
      <c r="D8" s="54" t="s">
        <v>8</v>
      </c>
      <c r="E8" s="54" t="s">
        <v>13</v>
      </c>
      <c r="F8" s="48" t="s">
        <v>54</v>
      </c>
      <c r="G8" s="46"/>
      <c r="I8" s="46"/>
    </row>
    <row r="9" spans="1:9" x14ac:dyDescent="0.35">
      <c r="A9" s="53">
        <v>43462</v>
      </c>
      <c r="B9" s="52" t="s">
        <v>45</v>
      </c>
      <c r="C9" s="52" t="s">
        <v>42</v>
      </c>
      <c r="D9" s="7">
        <v>304.8</v>
      </c>
      <c r="E9" s="11">
        <v>43492</v>
      </c>
      <c r="F9" s="49">
        <f>E9-$B$3+1</f>
        <v>13</v>
      </c>
      <c r="G9" s="46"/>
      <c r="I9" s="46"/>
    </row>
    <row r="10" spans="1:9" x14ac:dyDescent="0.35">
      <c r="A10" s="53">
        <v>43467</v>
      </c>
      <c r="B10" s="52" t="s">
        <v>46</v>
      </c>
      <c r="C10" s="52" t="s">
        <v>43</v>
      </c>
      <c r="D10" s="7">
        <v>118.8</v>
      </c>
      <c r="E10" s="11">
        <v>43497</v>
      </c>
      <c r="F10" s="49">
        <f>E10-$B$3+1</f>
        <v>18</v>
      </c>
      <c r="G10" s="46"/>
      <c r="I10" s="46"/>
    </row>
    <row r="11" spans="1:9" x14ac:dyDescent="0.35">
      <c r="A11" s="50"/>
      <c r="B11" s="46"/>
      <c r="C11" s="46"/>
      <c r="D11" s="46"/>
      <c r="E11" s="46"/>
      <c r="F11" s="46"/>
      <c r="G11" s="46"/>
      <c r="H11" s="46"/>
      <c r="I11" s="46"/>
    </row>
    <row r="12" spans="1:9" x14ac:dyDescent="0.35">
      <c r="A12" s="5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facturation</vt:lpstr>
      <vt:lpstr>Tableau suivi impayés</vt:lpstr>
      <vt:lpstr>'Tableau suivi impayés'!Criteres</vt:lpstr>
      <vt:lpstr>'Tableau suivi impayés'!Extraire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2019-01-14T12:21:08Z</dcterms:modified>
</cp:coreProperties>
</file>