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4" i="1" l="1"/>
  <c r="E64" i="1"/>
  <c r="F64" i="1" s="1"/>
  <c r="H64" i="1" s="1"/>
  <c r="D65" i="1"/>
  <c r="E65" i="1"/>
  <c r="D66" i="1"/>
  <c r="E66" i="1"/>
  <c r="D67" i="1"/>
  <c r="E67" i="1"/>
  <c r="F67" i="1" s="1"/>
  <c r="H67" i="1" s="1"/>
  <c r="D68" i="1"/>
  <c r="E68" i="1"/>
  <c r="G68" i="1" s="1"/>
  <c r="I68" i="1" s="1"/>
  <c r="J68" i="1" s="1"/>
  <c r="D69" i="1"/>
  <c r="E69" i="1"/>
  <c r="D70" i="1"/>
  <c r="E70" i="1"/>
  <c r="D71" i="1"/>
  <c r="E71" i="1"/>
  <c r="F71" i="1" s="1"/>
  <c r="H71" i="1" s="1"/>
  <c r="D72" i="1"/>
  <c r="E72" i="1"/>
  <c r="G72" i="1" s="1"/>
  <c r="I72" i="1" s="1"/>
  <c r="D73" i="1"/>
  <c r="E73" i="1"/>
  <c r="D74" i="1"/>
  <c r="E74" i="1"/>
  <c r="D75" i="1"/>
  <c r="E75" i="1"/>
  <c r="F75" i="1" s="1"/>
  <c r="H75" i="1" s="1"/>
  <c r="D76" i="1"/>
  <c r="E76" i="1"/>
  <c r="G76" i="1" s="1"/>
  <c r="I76" i="1" s="1"/>
  <c r="D77" i="1"/>
  <c r="E77" i="1"/>
  <c r="D78" i="1"/>
  <c r="E78" i="1"/>
  <c r="D79" i="1"/>
  <c r="E79" i="1"/>
  <c r="F79" i="1" s="1"/>
  <c r="H79" i="1" s="1"/>
  <c r="D80" i="1"/>
  <c r="E80" i="1"/>
  <c r="G80" i="1" s="1"/>
  <c r="I80" i="1" s="1"/>
  <c r="J80" i="1" s="1"/>
  <c r="D81" i="1"/>
  <c r="E81" i="1"/>
  <c r="D82" i="1"/>
  <c r="E82" i="1"/>
  <c r="D83" i="1"/>
  <c r="E83" i="1"/>
  <c r="F83" i="1" s="1"/>
  <c r="H83" i="1" s="1"/>
  <c r="D84" i="1"/>
  <c r="E84" i="1"/>
  <c r="G84" i="1" s="1"/>
  <c r="I84" i="1" s="1"/>
  <c r="D85" i="1"/>
  <c r="E85" i="1"/>
  <c r="D86" i="1"/>
  <c r="E86" i="1"/>
  <c r="D87" i="1"/>
  <c r="E87" i="1"/>
  <c r="F87" i="1" s="1"/>
  <c r="H87" i="1" s="1"/>
  <c r="D88" i="1"/>
  <c r="E88" i="1"/>
  <c r="G88" i="1" s="1"/>
  <c r="I88" i="1" s="1"/>
  <c r="D89" i="1"/>
  <c r="E89" i="1"/>
  <c r="D90" i="1"/>
  <c r="E90" i="1"/>
  <c r="D91" i="1"/>
  <c r="E91" i="1"/>
  <c r="D92" i="1"/>
  <c r="E92" i="1"/>
  <c r="D93" i="1"/>
  <c r="E93" i="1"/>
  <c r="F93" i="1" s="1"/>
  <c r="H93" i="1" s="1"/>
  <c r="D94" i="1"/>
  <c r="E94" i="1"/>
  <c r="F94" i="1" s="1"/>
  <c r="H94" i="1" s="1"/>
  <c r="D95" i="1"/>
  <c r="E95" i="1"/>
  <c r="D96" i="1"/>
  <c r="E96" i="1"/>
  <c r="G96" i="1" s="1"/>
  <c r="I96" i="1" s="1"/>
  <c r="D97" i="1"/>
  <c r="E97" i="1"/>
  <c r="F97" i="1" s="1"/>
  <c r="H97" i="1" s="1"/>
  <c r="D98" i="1"/>
  <c r="E98" i="1"/>
  <c r="F98" i="1" s="1"/>
  <c r="H98" i="1" s="1"/>
  <c r="D99" i="1"/>
  <c r="E99" i="1"/>
  <c r="D100" i="1"/>
  <c r="E100" i="1"/>
  <c r="D101" i="1"/>
  <c r="E101" i="1"/>
  <c r="F101" i="1" s="1"/>
  <c r="H101" i="1" s="1"/>
  <c r="D102" i="1"/>
  <c r="E102" i="1"/>
  <c r="F102" i="1" s="1"/>
  <c r="H102" i="1" s="1"/>
  <c r="D103" i="1"/>
  <c r="E103" i="1"/>
  <c r="G103" i="1" s="1"/>
  <c r="I103" i="1" s="1"/>
  <c r="J103" i="1" s="1"/>
  <c r="D104" i="1"/>
  <c r="E104" i="1"/>
  <c r="D105" i="1"/>
  <c r="E105" i="1"/>
  <c r="F105" i="1" s="1"/>
  <c r="H105" i="1" s="1"/>
  <c r="D106" i="1"/>
  <c r="E106" i="1"/>
  <c r="D107" i="1"/>
  <c r="E107" i="1"/>
  <c r="F107" i="1" s="1"/>
  <c r="H107" i="1" s="1"/>
  <c r="D108" i="1"/>
  <c r="E108" i="1"/>
  <c r="D109" i="1"/>
  <c r="E109" i="1"/>
  <c r="D110" i="1"/>
  <c r="E110" i="1"/>
  <c r="F110" i="1" s="1"/>
  <c r="H110" i="1" s="1"/>
  <c r="D111" i="1"/>
  <c r="E111" i="1"/>
  <c r="D112" i="1"/>
  <c r="E112" i="1"/>
  <c r="D113" i="1"/>
  <c r="E113" i="1"/>
  <c r="F113" i="1" s="1"/>
  <c r="H113" i="1" s="1"/>
  <c r="D114" i="1"/>
  <c r="E114" i="1"/>
  <c r="G114" i="1" s="1"/>
  <c r="I114" i="1" s="1"/>
  <c r="J114" i="1" s="1"/>
  <c r="D115" i="1"/>
  <c r="E115" i="1"/>
  <c r="F115" i="1" s="1"/>
  <c r="H115" i="1" s="1"/>
  <c r="D116" i="1"/>
  <c r="E116" i="1"/>
  <c r="D117" i="1"/>
  <c r="E117" i="1"/>
  <c r="D118" i="1"/>
  <c r="E118" i="1"/>
  <c r="D119" i="1"/>
  <c r="E119" i="1"/>
  <c r="G119" i="1" s="1"/>
  <c r="I119" i="1" s="1"/>
  <c r="D120" i="1"/>
  <c r="E120" i="1"/>
  <c r="D121" i="1"/>
  <c r="E121" i="1"/>
  <c r="D122" i="1"/>
  <c r="E122" i="1"/>
  <c r="D123" i="1"/>
  <c r="E123" i="1"/>
  <c r="D124" i="1"/>
  <c r="E124" i="1"/>
  <c r="D125" i="1"/>
  <c r="E125" i="1"/>
  <c r="G125" i="1" s="1"/>
  <c r="I125" i="1" s="1"/>
  <c r="D126" i="1"/>
  <c r="E126" i="1"/>
  <c r="F126" i="1" s="1"/>
  <c r="H126" i="1" s="1"/>
  <c r="D127" i="1"/>
  <c r="E127" i="1"/>
  <c r="D128" i="1"/>
  <c r="E128" i="1"/>
  <c r="G128" i="1" s="1"/>
  <c r="I128" i="1" s="1"/>
  <c r="J128" i="1" s="1"/>
  <c r="D129" i="1"/>
  <c r="E129" i="1"/>
  <c r="G129" i="1" s="1"/>
  <c r="I129" i="1" s="1"/>
  <c r="J129" i="1" s="1"/>
  <c r="D130" i="1"/>
  <c r="E130" i="1"/>
  <c r="D131" i="1"/>
  <c r="E131" i="1"/>
  <c r="F131" i="1" s="1"/>
  <c r="H131" i="1" s="1"/>
  <c r="D132" i="1"/>
  <c r="E132" i="1"/>
  <c r="D133" i="1"/>
  <c r="E133" i="1"/>
  <c r="D134" i="1"/>
  <c r="E134" i="1"/>
  <c r="D135" i="1"/>
  <c r="E135" i="1"/>
  <c r="D136" i="1"/>
  <c r="E136" i="1"/>
  <c r="D137" i="1"/>
  <c r="E137" i="1"/>
  <c r="D138" i="1"/>
  <c r="E138" i="1"/>
  <c r="G138" i="1" s="1"/>
  <c r="I138" i="1" s="1"/>
  <c r="J138" i="1" s="1"/>
  <c r="D139" i="1"/>
  <c r="E139" i="1"/>
  <c r="F139" i="1" s="1"/>
  <c r="H139" i="1" s="1"/>
  <c r="D140" i="1"/>
  <c r="E140" i="1"/>
  <c r="D141" i="1"/>
  <c r="E141" i="1"/>
  <c r="D142" i="1"/>
  <c r="E142" i="1"/>
  <c r="D143" i="1"/>
  <c r="E143" i="1"/>
  <c r="G143" i="1" s="1"/>
  <c r="I143" i="1" s="1"/>
  <c r="D144" i="1"/>
  <c r="E144" i="1"/>
  <c r="D145" i="1"/>
  <c r="E145" i="1"/>
  <c r="D146" i="1"/>
  <c r="E146" i="1"/>
  <c r="G146" i="1" s="1"/>
  <c r="I146" i="1" s="1"/>
  <c r="D147" i="1"/>
  <c r="E147" i="1"/>
  <c r="F147" i="1" s="1"/>
  <c r="H147" i="1" s="1"/>
  <c r="D148" i="1"/>
  <c r="E148" i="1"/>
  <c r="D149" i="1"/>
  <c r="E149" i="1"/>
  <c r="D150" i="1"/>
  <c r="E150" i="1"/>
  <c r="D151" i="1"/>
  <c r="E151" i="1"/>
  <c r="D152" i="1"/>
  <c r="E152" i="1"/>
  <c r="F152" i="1" s="1"/>
  <c r="H152" i="1" s="1"/>
  <c r="D153" i="1"/>
  <c r="E153" i="1"/>
  <c r="D154" i="1"/>
  <c r="E154" i="1"/>
  <c r="G154" i="1" s="1"/>
  <c r="I154" i="1" s="1"/>
  <c r="D155" i="1"/>
  <c r="E155" i="1"/>
  <c r="D156" i="1"/>
  <c r="E156" i="1"/>
  <c r="D157" i="1"/>
  <c r="E157" i="1"/>
  <c r="D158" i="1"/>
  <c r="E158" i="1"/>
  <c r="D159" i="1"/>
  <c r="E159" i="1"/>
  <c r="D160" i="1"/>
  <c r="E160" i="1"/>
  <c r="F160" i="1" s="1"/>
  <c r="H160" i="1" s="1"/>
  <c r="D161" i="1"/>
  <c r="E161" i="1"/>
  <c r="D162" i="1"/>
  <c r="E162" i="1"/>
  <c r="G162" i="1" s="1"/>
  <c r="I162" i="1" s="1"/>
  <c r="J162" i="1" s="1"/>
  <c r="D163" i="1"/>
  <c r="E163" i="1"/>
  <c r="D164" i="1"/>
  <c r="E164" i="1"/>
  <c r="F164" i="1" s="1"/>
  <c r="H164" i="1" s="1"/>
  <c r="D165" i="1"/>
  <c r="E165" i="1"/>
  <c r="D166" i="1"/>
  <c r="E166" i="1"/>
  <c r="D167" i="1"/>
  <c r="E167" i="1"/>
  <c r="D168" i="1"/>
  <c r="E168" i="1"/>
  <c r="D169" i="1"/>
  <c r="E169" i="1"/>
  <c r="D170" i="1"/>
  <c r="E170" i="1"/>
  <c r="G170" i="1" s="1"/>
  <c r="I170" i="1" s="1"/>
  <c r="D171" i="1"/>
  <c r="E171" i="1"/>
  <c r="D172" i="1"/>
  <c r="E172" i="1"/>
  <c r="F172" i="1" s="1"/>
  <c r="H172" i="1" s="1"/>
  <c r="D173" i="1"/>
  <c r="E173" i="1"/>
  <c r="D174" i="1"/>
  <c r="E174" i="1"/>
  <c r="D175" i="1"/>
  <c r="E175" i="1"/>
  <c r="D176" i="1"/>
  <c r="E176" i="1"/>
  <c r="F176" i="1" s="1"/>
  <c r="H176" i="1" s="1"/>
  <c r="D177" i="1"/>
  <c r="E177" i="1"/>
  <c r="F177" i="1" s="1"/>
  <c r="H177" i="1" s="1"/>
  <c r="D178" i="1"/>
  <c r="E178" i="1"/>
  <c r="G178" i="1" s="1"/>
  <c r="I178" i="1" s="1"/>
  <c r="D179" i="1"/>
  <c r="E179" i="1"/>
  <c r="D180" i="1"/>
  <c r="E180" i="1"/>
  <c r="D181" i="1"/>
  <c r="E181" i="1"/>
  <c r="D182" i="1"/>
  <c r="E182" i="1"/>
  <c r="D183" i="1"/>
  <c r="E183" i="1"/>
  <c r="F183" i="1" s="1"/>
  <c r="H183" i="1" s="1"/>
  <c r="D184" i="1"/>
  <c r="E184" i="1"/>
  <c r="D185" i="1"/>
  <c r="E185" i="1"/>
  <c r="F185" i="1" s="1"/>
  <c r="H185" i="1" s="1"/>
  <c r="D186" i="1"/>
  <c r="E186" i="1"/>
  <c r="G186" i="1" s="1"/>
  <c r="I186" i="1" s="1"/>
  <c r="J186" i="1" s="1"/>
  <c r="D187" i="1"/>
  <c r="E187" i="1"/>
  <c r="F187" i="1" s="1"/>
  <c r="H187" i="1" s="1"/>
  <c r="D188" i="1"/>
  <c r="E188" i="1"/>
  <c r="D189" i="1"/>
  <c r="E189" i="1"/>
  <c r="D190" i="1"/>
  <c r="E190" i="1"/>
  <c r="D191" i="1"/>
  <c r="E191" i="1"/>
  <c r="D192" i="1"/>
  <c r="E192" i="1"/>
  <c r="G192" i="1" s="1"/>
  <c r="I192" i="1" s="1"/>
  <c r="D193" i="1"/>
  <c r="E193" i="1"/>
  <c r="D194" i="1"/>
  <c r="E194" i="1"/>
  <c r="F194" i="1" s="1"/>
  <c r="H194" i="1" s="1"/>
  <c r="D195" i="1"/>
  <c r="E195" i="1"/>
  <c r="D196" i="1"/>
  <c r="E196" i="1"/>
  <c r="G196" i="1" s="1"/>
  <c r="I196" i="1" s="1"/>
  <c r="J196" i="1" s="1"/>
  <c r="D197" i="1"/>
  <c r="E197" i="1"/>
  <c r="D198" i="1"/>
  <c r="E198" i="1"/>
  <c r="F198" i="1" s="1"/>
  <c r="H198" i="1" s="1"/>
  <c r="D199" i="1"/>
  <c r="E199" i="1"/>
  <c r="D200" i="1"/>
  <c r="E200" i="1"/>
  <c r="G200" i="1" s="1"/>
  <c r="I200" i="1" s="1"/>
  <c r="J200" i="1" s="1"/>
  <c r="D201" i="1"/>
  <c r="E201" i="1"/>
  <c r="D202" i="1"/>
  <c r="E202" i="1"/>
  <c r="D203" i="1"/>
  <c r="E203" i="1"/>
  <c r="D204" i="1"/>
  <c r="E204" i="1"/>
  <c r="G204" i="1" s="1"/>
  <c r="I204" i="1" s="1"/>
  <c r="D205" i="1"/>
  <c r="E205" i="1"/>
  <c r="D206" i="1"/>
  <c r="E206" i="1"/>
  <c r="F206" i="1" s="1"/>
  <c r="H206" i="1" s="1"/>
  <c r="D207" i="1"/>
  <c r="E207" i="1"/>
  <c r="D208" i="1"/>
  <c r="E208" i="1"/>
  <c r="G208" i="1" s="1"/>
  <c r="I208" i="1" s="1"/>
  <c r="J208" i="1" s="1"/>
  <c r="D209" i="1"/>
  <c r="E209" i="1"/>
  <c r="D210" i="1"/>
  <c r="E210" i="1"/>
  <c r="F210" i="1" s="1"/>
  <c r="H210" i="1" s="1"/>
  <c r="D211" i="1"/>
  <c r="E211" i="1"/>
  <c r="D212" i="1"/>
  <c r="E212" i="1"/>
  <c r="D213" i="1"/>
  <c r="E213" i="1"/>
  <c r="D214" i="1"/>
  <c r="E214" i="1"/>
  <c r="D215" i="1"/>
  <c r="E215" i="1"/>
  <c r="D216" i="1"/>
  <c r="E216" i="1"/>
  <c r="F216" i="1" s="1"/>
  <c r="H216" i="1" s="1"/>
  <c r="D217" i="1"/>
  <c r="E217" i="1"/>
  <c r="D218" i="1"/>
  <c r="E218" i="1"/>
  <c r="D219" i="1"/>
  <c r="E219" i="1"/>
  <c r="D220" i="1"/>
  <c r="E220" i="1"/>
  <c r="D221" i="1"/>
  <c r="E221" i="1"/>
  <c r="D222" i="1"/>
  <c r="E222" i="1"/>
  <c r="F222" i="1" s="1"/>
  <c r="H222" i="1" s="1"/>
  <c r="D223" i="1"/>
  <c r="E223" i="1"/>
  <c r="D224" i="1"/>
  <c r="E224" i="1"/>
  <c r="G224" i="1" s="1"/>
  <c r="I224" i="1" s="1"/>
  <c r="D225" i="1"/>
  <c r="E225" i="1"/>
  <c r="D226" i="1"/>
  <c r="E226" i="1"/>
  <c r="F226" i="1" s="1"/>
  <c r="H226" i="1" s="1"/>
  <c r="D227" i="1"/>
  <c r="E227" i="1"/>
  <c r="D228" i="1"/>
  <c r="E228" i="1"/>
  <c r="G228" i="1" s="1"/>
  <c r="I228" i="1" s="1"/>
  <c r="D229" i="1"/>
  <c r="E229" i="1"/>
  <c r="D230" i="1"/>
  <c r="E230" i="1"/>
  <c r="D231" i="1"/>
  <c r="E231" i="1"/>
  <c r="D232" i="1"/>
  <c r="E232" i="1"/>
  <c r="G232" i="1" s="1"/>
  <c r="I232" i="1" s="1"/>
  <c r="J232" i="1" s="1"/>
  <c r="D233" i="1"/>
  <c r="E233" i="1"/>
  <c r="D234" i="1"/>
  <c r="E234" i="1"/>
  <c r="F234" i="1" s="1"/>
  <c r="H234" i="1" s="1"/>
  <c r="D235" i="1"/>
  <c r="E235" i="1"/>
  <c r="D236" i="1"/>
  <c r="E236" i="1"/>
  <c r="D237" i="1"/>
  <c r="E237" i="1"/>
  <c r="F237" i="1" s="1"/>
  <c r="H237" i="1" s="1"/>
  <c r="D238" i="1"/>
  <c r="E238" i="1"/>
  <c r="F238" i="1" s="1"/>
  <c r="H238" i="1" s="1"/>
  <c r="D239" i="1"/>
  <c r="E239" i="1"/>
  <c r="D240" i="1"/>
  <c r="E240" i="1"/>
  <c r="D241" i="1"/>
  <c r="E241" i="1"/>
  <c r="D242" i="1"/>
  <c r="E242" i="1"/>
  <c r="D243" i="1"/>
  <c r="E243" i="1"/>
  <c r="D244" i="1"/>
  <c r="E244" i="1"/>
  <c r="G244" i="1" s="1"/>
  <c r="I244" i="1" s="1"/>
  <c r="J244" i="1" s="1"/>
  <c r="D245" i="1"/>
  <c r="E245" i="1"/>
  <c r="D246" i="1"/>
  <c r="E246" i="1"/>
  <c r="D247" i="1"/>
  <c r="E247" i="1"/>
  <c r="D248" i="1"/>
  <c r="E248" i="1"/>
  <c r="G248" i="1" s="1"/>
  <c r="I248" i="1" s="1"/>
  <c r="D249" i="1"/>
  <c r="E249" i="1"/>
  <c r="D250" i="1"/>
  <c r="E250" i="1"/>
  <c r="D251" i="1"/>
  <c r="E251" i="1"/>
  <c r="D252" i="1"/>
  <c r="E252" i="1"/>
  <c r="F252" i="1" s="1"/>
  <c r="H252" i="1" s="1"/>
  <c r="D253" i="1"/>
  <c r="E253" i="1"/>
  <c r="G253" i="1" s="1"/>
  <c r="I253" i="1" s="1"/>
  <c r="D254" i="1"/>
  <c r="E254" i="1"/>
  <c r="D255" i="1"/>
  <c r="E255" i="1"/>
  <c r="D256" i="1"/>
  <c r="E256" i="1"/>
  <c r="F256" i="1" s="1"/>
  <c r="H256" i="1" s="1"/>
  <c r="D257" i="1"/>
  <c r="E257" i="1"/>
  <c r="D258" i="1"/>
  <c r="E258" i="1"/>
  <c r="D259" i="1"/>
  <c r="E259" i="1"/>
  <c r="G259" i="1" s="1"/>
  <c r="I259" i="1" s="1"/>
  <c r="D260" i="1"/>
  <c r="E260" i="1"/>
  <c r="F260" i="1" s="1"/>
  <c r="H260" i="1" s="1"/>
  <c r="D261" i="1"/>
  <c r="E261" i="1"/>
  <c r="G261" i="1" s="1"/>
  <c r="I261" i="1" s="1"/>
  <c r="D262" i="1"/>
  <c r="E262" i="1"/>
  <c r="F262" i="1" s="1"/>
  <c r="H262" i="1" s="1"/>
  <c r="D263" i="1"/>
  <c r="E263" i="1"/>
  <c r="G263" i="1" s="1"/>
  <c r="I263" i="1" s="1"/>
  <c r="D264" i="1"/>
  <c r="E264" i="1"/>
  <c r="D265" i="1"/>
  <c r="E265" i="1"/>
  <c r="G265" i="1" s="1"/>
  <c r="I265" i="1" s="1"/>
  <c r="D266" i="1"/>
  <c r="E266" i="1"/>
  <c r="F266" i="1" s="1"/>
  <c r="H266" i="1" s="1"/>
  <c r="D267" i="1"/>
  <c r="E267" i="1"/>
  <c r="G267" i="1" s="1"/>
  <c r="I267" i="1" s="1"/>
  <c r="J267" i="1" s="1"/>
  <c r="D268" i="1"/>
  <c r="E268" i="1"/>
  <c r="F268" i="1" s="1"/>
  <c r="H268" i="1" s="1"/>
  <c r="D269" i="1"/>
  <c r="E269" i="1"/>
  <c r="G269" i="1" s="1"/>
  <c r="I269" i="1" s="1"/>
  <c r="J269" i="1" s="1"/>
  <c r="D270" i="1"/>
  <c r="E270" i="1"/>
  <c r="D271" i="1"/>
  <c r="E271" i="1"/>
  <c r="G271" i="1" s="1"/>
  <c r="I271" i="1" s="1"/>
  <c r="D272" i="1"/>
  <c r="E272" i="1"/>
  <c r="D273" i="1"/>
  <c r="E273" i="1"/>
  <c r="G273" i="1" s="1"/>
  <c r="I273" i="1" s="1"/>
  <c r="D274" i="1"/>
  <c r="E274" i="1"/>
  <c r="F274" i="1" s="1"/>
  <c r="H274" i="1" s="1"/>
  <c r="D275" i="1"/>
  <c r="E275" i="1"/>
  <c r="G275" i="1" s="1"/>
  <c r="I275" i="1" s="1"/>
  <c r="D276" i="1"/>
  <c r="E276" i="1"/>
  <c r="D277" i="1"/>
  <c r="E277" i="1"/>
  <c r="G277" i="1" s="1"/>
  <c r="I277" i="1" s="1"/>
  <c r="D278" i="1"/>
  <c r="E278" i="1"/>
  <c r="F278" i="1" s="1"/>
  <c r="H278" i="1" s="1"/>
  <c r="D279" i="1"/>
  <c r="E279" i="1"/>
  <c r="D280" i="1"/>
  <c r="E280" i="1"/>
  <c r="D281" i="1"/>
  <c r="E281" i="1"/>
  <c r="D282" i="1"/>
  <c r="E282" i="1"/>
  <c r="G282" i="1" s="1"/>
  <c r="I282" i="1" s="1"/>
  <c r="D283" i="1"/>
  <c r="E283" i="1"/>
  <c r="D284" i="1"/>
  <c r="E284" i="1"/>
  <c r="G284" i="1" s="1"/>
  <c r="I284" i="1" s="1"/>
  <c r="D285" i="1"/>
  <c r="E285" i="1"/>
  <c r="G285" i="1" s="1"/>
  <c r="I285" i="1" s="1"/>
  <c r="D286" i="1"/>
  <c r="E286" i="1"/>
  <c r="G286" i="1" s="1"/>
  <c r="I286" i="1" s="1"/>
  <c r="D287" i="1"/>
  <c r="E287" i="1"/>
  <c r="D288" i="1"/>
  <c r="E288" i="1"/>
  <c r="D289" i="1"/>
  <c r="E289" i="1"/>
  <c r="D290" i="1"/>
  <c r="E290" i="1"/>
  <c r="G290" i="1" s="1"/>
  <c r="I290" i="1" s="1"/>
  <c r="J290" i="1" s="1"/>
  <c r="D291" i="1"/>
  <c r="E291" i="1"/>
  <c r="D292" i="1"/>
  <c r="E292" i="1"/>
  <c r="F292" i="1" s="1"/>
  <c r="H292" i="1" s="1"/>
  <c r="D293" i="1"/>
  <c r="E293" i="1"/>
  <c r="G293" i="1" s="1"/>
  <c r="I293" i="1" s="1"/>
  <c r="J293" i="1" s="1"/>
  <c r="D294" i="1"/>
  <c r="E294" i="1"/>
  <c r="G294" i="1" s="1"/>
  <c r="I294" i="1" s="1"/>
  <c r="D295" i="1"/>
  <c r="E295" i="1"/>
  <c r="D296" i="1"/>
  <c r="E296" i="1"/>
  <c r="D297" i="1"/>
  <c r="E297" i="1"/>
  <c r="D298" i="1"/>
  <c r="E298" i="1"/>
  <c r="G298" i="1" s="1"/>
  <c r="I298" i="1" s="1"/>
  <c r="D299" i="1"/>
  <c r="E299" i="1"/>
  <c r="D300" i="1"/>
  <c r="E300" i="1"/>
  <c r="F300" i="1" s="1"/>
  <c r="H300" i="1" s="1"/>
  <c r="D301" i="1"/>
  <c r="E301" i="1"/>
  <c r="G301" i="1" s="1"/>
  <c r="I301" i="1" s="1"/>
  <c r="J301" i="1" s="1"/>
  <c r="D302" i="1"/>
  <c r="E302" i="1"/>
  <c r="F302" i="1" s="1"/>
  <c r="H302" i="1" s="1"/>
  <c r="D303" i="1"/>
  <c r="E303" i="1"/>
  <c r="G303" i="1" s="1"/>
  <c r="I303" i="1" s="1"/>
  <c r="J303" i="1" s="1"/>
  <c r="D304" i="1"/>
  <c r="E304" i="1"/>
  <c r="G304" i="1" s="1"/>
  <c r="I304" i="1" s="1"/>
  <c r="J304" i="1" s="1"/>
  <c r="D305" i="1"/>
  <c r="E305" i="1"/>
  <c r="G305" i="1" s="1"/>
  <c r="I305" i="1" s="1"/>
  <c r="J305" i="1" s="1"/>
  <c r="D306" i="1"/>
  <c r="E306" i="1"/>
  <c r="F306" i="1" s="1"/>
  <c r="H306" i="1" s="1"/>
  <c r="D307" i="1"/>
  <c r="E307" i="1"/>
  <c r="D308" i="1"/>
  <c r="E308" i="1"/>
  <c r="D309" i="1"/>
  <c r="E309" i="1"/>
  <c r="G309" i="1" s="1"/>
  <c r="I309" i="1" s="1"/>
  <c r="D310" i="1"/>
  <c r="E310" i="1"/>
  <c r="D311" i="1"/>
  <c r="E311" i="1"/>
  <c r="G311" i="1" s="1"/>
  <c r="I311" i="1" s="1"/>
  <c r="D312" i="1"/>
  <c r="E312" i="1"/>
  <c r="F312" i="1" s="1"/>
  <c r="H312" i="1" s="1"/>
  <c r="D313" i="1"/>
  <c r="E313" i="1"/>
  <c r="G313" i="1" s="1"/>
  <c r="I313" i="1" s="1"/>
  <c r="J313" i="1" s="1"/>
  <c r="D314" i="1"/>
  <c r="E314" i="1"/>
  <c r="D315" i="1"/>
  <c r="E315" i="1"/>
  <c r="D316" i="1"/>
  <c r="E316" i="1"/>
  <c r="F316" i="1" s="1"/>
  <c r="H316" i="1" s="1"/>
  <c r="D317" i="1"/>
  <c r="E317" i="1"/>
  <c r="G317" i="1" s="1"/>
  <c r="I317" i="1" s="1"/>
  <c r="D318" i="1"/>
  <c r="E318" i="1"/>
  <c r="F318" i="1" s="1"/>
  <c r="H318" i="1" s="1"/>
  <c r="D319" i="1"/>
  <c r="E319" i="1"/>
  <c r="G319" i="1" s="1"/>
  <c r="I319" i="1" s="1"/>
  <c r="D320" i="1"/>
  <c r="E320" i="1"/>
  <c r="G320" i="1" s="1"/>
  <c r="I320" i="1" s="1"/>
  <c r="D321" i="1"/>
  <c r="E321" i="1"/>
  <c r="G321" i="1" s="1"/>
  <c r="I321" i="1" s="1"/>
  <c r="D322" i="1"/>
  <c r="E322" i="1"/>
  <c r="F322" i="1" s="1"/>
  <c r="H322" i="1" s="1"/>
  <c r="D323" i="1"/>
  <c r="E323" i="1"/>
  <c r="G323" i="1" s="1"/>
  <c r="I323" i="1" s="1"/>
  <c r="D324" i="1"/>
  <c r="E324" i="1"/>
  <c r="D325" i="1"/>
  <c r="E325" i="1"/>
  <c r="D326" i="1"/>
  <c r="E326" i="1"/>
  <c r="F326" i="1" s="1"/>
  <c r="H326" i="1" s="1"/>
  <c r="D327" i="1"/>
  <c r="E327" i="1"/>
  <c r="G327" i="1" s="1"/>
  <c r="I327" i="1" s="1"/>
  <c r="J327" i="1" s="1"/>
  <c r="D328" i="1"/>
  <c r="E328" i="1"/>
  <c r="D329" i="1"/>
  <c r="E329" i="1"/>
  <c r="D330" i="1"/>
  <c r="E330" i="1"/>
  <c r="F330" i="1" s="1"/>
  <c r="H330" i="1" s="1"/>
  <c r="D331" i="1"/>
  <c r="E331" i="1"/>
  <c r="G331" i="1" s="1"/>
  <c r="I331" i="1" s="1"/>
  <c r="D332" i="1"/>
  <c r="E332" i="1"/>
  <c r="D333" i="1"/>
  <c r="E333" i="1"/>
  <c r="D334" i="1"/>
  <c r="E334" i="1"/>
  <c r="F334" i="1" s="1"/>
  <c r="H334" i="1" s="1"/>
  <c r="D335" i="1"/>
  <c r="E335" i="1"/>
  <c r="F335" i="1" s="1"/>
  <c r="H335" i="1" s="1"/>
  <c r="D336" i="1"/>
  <c r="E336" i="1"/>
  <c r="F336" i="1" s="1"/>
  <c r="H336" i="1" s="1"/>
  <c r="D337" i="1"/>
  <c r="E337" i="1"/>
  <c r="D338" i="1"/>
  <c r="E338" i="1"/>
  <c r="G338" i="1" s="1"/>
  <c r="I338" i="1" s="1"/>
  <c r="J338" i="1" s="1"/>
  <c r="D339" i="1"/>
  <c r="E339" i="1"/>
  <c r="D340" i="1"/>
  <c r="E340" i="1"/>
  <c r="G340" i="1" s="1"/>
  <c r="I340" i="1" s="1"/>
  <c r="J340" i="1" s="1"/>
  <c r="D341" i="1"/>
  <c r="E341" i="1"/>
  <c r="D342" i="1"/>
  <c r="E342" i="1"/>
  <c r="G342" i="1" s="1"/>
  <c r="I342" i="1" s="1"/>
  <c r="D343" i="1"/>
  <c r="E343" i="1"/>
  <c r="D344" i="1"/>
  <c r="E344" i="1"/>
  <c r="G344" i="1" s="1"/>
  <c r="I344" i="1" s="1"/>
  <c r="D345" i="1"/>
  <c r="E345" i="1"/>
  <c r="D346" i="1"/>
  <c r="E346" i="1"/>
  <c r="G346" i="1" s="1"/>
  <c r="I346" i="1" s="1"/>
  <c r="D347" i="1"/>
  <c r="E347" i="1"/>
  <c r="D348" i="1"/>
  <c r="E348" i="1"/>
  <c r="D349" i="1"/>
  <c r="E349" i="1"/>
  <c r="D350" i="1"/>
  <c r="E350" i="1"/>
  <c r="G350" i="1" s="1"/>
  <c r="I350" i="1" s="1"/>
  <c r="J350" i="1" s="1"/>
  <c r="D351" i="1"/>
  <c r="E351" i="1"/>
  <c r="D352" i="1"/>
  <c r="E352" i="1"/>
  <c r="G352" i="1" s="1"/>
  <c r="I352" i="1" s="1"/>
  <c r="D353" i="1"/>
  <c r="E353" i="1"/>
  <c r="D354" i="1"/>
  <c r="E354" i="1"/>
  <c r="G354" i="1" s="1"/>
  <c r="I354" i="1" s="1"/>
  <c r="D355" i="1"/>
  <c r="E355" i="1"/>
  <c r="D356" i="1"/>
  <c r="E356" i="1"/>
  <c r="F356" i="1" s="1"/>
  <c r="H356" i="1" s="1"/>
  <c r="D357" i="1"/>
  <c r="E357" i="1"/>
  <c r="D358" i="1"/>
  <c r="E358" i="1"/>
  <c r="F358" i="1" s="1"/>
  <c r="H358" i="1" s="1"/>
  <c r="D359" i="1"/>
  <c r="E359" i="1"/>
  <c r="G359" i="1" s="1"/>
  <c r="I359" i="1" s="1"/>
  <c r="J359" i="1" s="1"/>
  <c r="D360" i="1"/>
  <c r="E360" i="1"/>
  <c r="G360" i="1" s="1"/>
  <c r="I360" i="1" s="1"/>
  <c r="J360" i="1" s="1"/>
  <c r="D361" i="1"/>
  <c r="E361" i="1"/>
  <c r="D362" i="1"/>
  <c r="E362" i="1"/>
  <c r="D363" i="1"/>
  <c r="E363" i="1"/>
  <c r="G363" i="1" s="1"/>
  <c r="I363" i="1" s="1"/>
  <c r="J363" i="1" s="1"/>
  <c r="D364" i="1"/>
  <c r="E364" i="1"/>
  <c r="G364" i="1" s="1"/>
  <c r="I364" i="1" s="1"/>
  <c r="D365" i="1"/>
  <c r="E365" i="1"/>
  <c r="D366" i="1"/>
  <c r="E366" i="1"/>
  <c r="F366" i="1" s="1"/>
  <c r="H366" i="1" s="1"/>
  <c r="D367" i="1"/>
  <c r="E367" i="1"/>
  <c r="G367" i="1" s="1"/>
  <c r="I367" i="1" s="1"/>
  <c r="D368" i="1"/>
  <c r="E368" i="1"/>
  <c r="F368" i="1" s="1"/>
  <c r="H368" i="1" s="1"/>
  <c r="D369" i="1"/>
  <c r="E369" i="1"/>
  <c r="D370" i="1"/>
  <c r="E370" i="1"/>
  <c r="G370" i="1" s="1"/>
  <c r="I370" i="1" s="1"/>
  <c r="D371" i="1"/>
  <c r="E371" i="1"/>
  <c r="D372" i="1"/>
  <c r="E372" i="1"/>
  <c r="F372" i="1" s="1"/>
  <c r="H372" i="1" s="1"/>
  <c r="D373" i="1"/>
  <c r="E373" i="1"/>
  <c r="D374" i="1"/>
  <c r="E374" i="1"/>
  <c r="F374" i="1" s="1"/>
  <c r="H374" i="1" s="1"/>
  <c r="D375" i="1"/>
  <c r="E375" i="1"/>
  <c r="G375" i="1" s="1"/>
  <c r="I375" i="1" s="1"/>
  <c r="J375" i="1" s="1"/>
  <c r="D376" i="1"/>
  <c r="E376" i="1"/>
  <c r="G376" i="1" s="1"/>
  <c r="I376" i="1" s="1"/>
  <c r="D377" i="1"/>
  <c r="E377" i="1"/>
  <c r="D378" i="1"/>
  <c r="E378" i="1"/>
  <c r="F378" i="1" s="1"/>
  <c r="H378" i="1" s="1"/>
  <c r="D379" i="1"/>
  <c r="E379" i="1"/>
  <c r="G379" i="1" s="1"/>
  <c r="I379" i="1" s="1"/>
  <c r="D380" i="1"/>
  <c r="E380" i="1"/>
  <c r="G380" i="1" s="1"/>
  <c r="I380" i="1" s="1"/>
  <c r="D381" i="1"/>
  <c r="E381" i="1"/>
  <c r="D382" i="1"/>
  <c r="E382" i="1"/>
  <c r="F382" i="1" s="1"/>
  <c r="H382" i="1" s="1"/>
  <c r="D383" i="1"/>
  <c r="E383" i="1"/>
  <c r="G383" i="1" s="1"/>
  <c r="I383" i="1" s="1"/>
  <c r="J383" i="1" s="1"/>
  <c r="D384" i="1"/>
  <c r="E384" i="1"/>
  <c r="F384" i="1" s="1"/>
  <c r="H384" i="1" s="1"/>
  <c r="D385" i="1"/>
  <c r="E385" i="1"/>
  <c r="D386" i="1"/>
  <c r="E386" i="1"/>
  <c r="D387" i="1"/>
  <c r="E387" i="1"/>
  <c r="D388" i="1"/>
  <c r="E388" i="1"/>
  <c r="G388" i="1" s="1"/>
  <c r="I388" i="1" s="1"/>
  <c r="D389" i="1"/>
  <c r="E389" i="1"/>
  <c r="D390" i="1"/>
  <c r="E390" i="1"/>
  <c r="G390" i="1" s="1"/>
  <c r="I390" i="1" s="1"/>
  <c r="D391" i="1"/>
  <c r="E391" i="1"/>
  <c r="D392" i="1"/>
  <c r="E392" i="1"/>
  <c r="F392" i="1" s="1"/>
  <c r="H392" i="1" s="1"/>
  <c r="D393" i="1"/>
  <c r="E393" i="1"/>
  <c r="D394" i="1"/>
  <c r="E394" i="1"/>
  <c r="G394" i="1" s="1"/>
  <c r="I394" i="1" s="1"/>
  <c r="J394" i="1" s="1"/>
  <c r="D395" i="1"/>
  <c r="E395" i="1"/>
  <c r="D396" i="1"/>
  <c r="E396" i="1"/>
  <c r="D397" i="1"/>
  <c r="E397" i="1"/>
  <c r="D398" i="1"/>
  <c r="E398" i="1"/>
  <c r="G398" i="1" s="1"/>
  <c r="I398" i="1" s="1"/>
  <c r="J398" i="1" s="1"/>
  <c r="D399" i="1"/>
  <c r="E399" i="1"/>
  <c r="D400" i="1"/>
  <c r="E400" i="1"/>
  <c r="D401" i="1"/>
  <c r="E401" i="1"/>
  <c r="D402" i="1"/>
  <c r="E402" i="1"/>
  <c r="G402" i="1" s="1"/>
  <c r="I402" i="1" s="1"/>
  <c r="D403" i="1"/>
  <c r="E403" i="1"/>
  <c r="G403" i="1" s="1"/>
  <c r="I403" i="1" s="1"/>
  <c r="D404" i="1"/>
  <c r="E404" i="1"/>
  <c r="G404" i="1" s="1"/>
  <c r="I404" i="1" s="1"/>
  <c r="D405" i="1"/>
  <c r="E405" i="1"/>
  <c r="D406" i="1"/>
  <c r="E406" i="1"/>
  <c r="F406" i="1" s="1"/>
  <c r="H406" i="1" s="1"/>
  <c r="D407" i="1"/>
  <c r="E407" i="1"/>
  <c r="G407" i="1" s="1"/>
  <c r="I407" i="1" s="1"/>
  <c r="J407" i="1" s="1"/>
  <c r="D408" i="1"/>
  <c r="E408" i="1"/>
  <c r="G408" i="1" s="1"/>
  <c r="I408" i="1" s="1"/>
  <c r="J408" i="1" s="1"/>
  <c r="D409" i="1"/>
  <c r="E409" i="1"/>
  <c r="D410" i="1"/>
  <c r="E410" i="1"/>
  <c r="G410" i="1" s="1"/>
  <c r="I410" i="1" s="1"/>
  <c r="J410" i="1" s="1"/>
  <c r="D411" i="1"/>
  <c r="E411" i="1"/>
  <c r="G411" i="1" s="1"/>
  <c r="I411" i="1" s="1"/>
  <c r="D412" i="1"/>
  <c r="E412" i="1"/>
  <c r="F412" i="1" s="1"/>
  <c r="H412" i="1" s="1"/>
  <c r="D413" i="1"/>
  <c r="E413" i="1"/>
  <c r="D414" i="1"/>
  <c r="E414" i="1"/>
  <c r="F414" i="1" s="1"/>
  <c r="H414" i="1" s="1"/>
  <c r="D415" i="1"/>
  <c r="E415" i="1"/>
  <c r="G415" i="1" s="1"/>
  <c r="I415" i="1" s="1"/>
  <c r="D416" i="1"/>
  <c r="E416" i="1"/>
  <c r="D417" i="1"/>
  <c r="E417" i="1"/>
  <c r="D418" i="1"/>
  <c r="E418" i="1"/>
  <c r="G418" i="1" s="1"/>
  <c r="I418" i="1" s="1"/>
  <c r="J418" i="1" s="1"/>
  <c r="D419" i="1"/>
  <c r="E419" i="1"/>
  <c r="G419" i="1" s="1"/>
  <c r="I419" i="1" s="1"/>
  <c r="J419" i="1" s="1"/>
  <c r="D420" i="1"/>
  <c r="E420" i="1"/>
  <c r="F420" i="1" s="1"/>
  <c r="H420" i="1" s="1"/>
  <c r="D421" i="1"/>
  <c r="E421" i="1"/>
  <c r="D422" i="1"/>
  <c r="E422" i="1"/>
  <c r="D423" i="1"/>
  <c r="E423" i="1"/>
  <c r="G423" i="1" s="1"/>
  <c r="I423" i="1" s="1"/>
  <c r="D424" i="1"/>
  <c r="E424" i="1"/>
  <c r="G424" i="1" s="1"/>
  <c r="I424" i="1" s="1"/>
  <c r="D425" i="1"/>
  <c r="E425" i="1"/>
  <c r="D426" i="1"/>
  <c r="E426" i="1"/>
  <c r="F426" i="1" s="1"/>
  <c r="H426" i="1" s="1"/>
  <c r="D427" i="1"/>
  <c r="E427" i="1"/>
  <c r="D428" i="1"/>
  <c r="E428" i="1"/>
  <c r="D429" i="1"/>
  <c r="E429" i="1"/>
  <c r="D430" i="1"/>
  <c r="E430" i="1"/>
  <c r="G430" i="1" s="1"/>
  <c r="I430" i="1" s="1"/>
  <c r="J430" i="1" s="1"/>
  <c r="D431" i="1"/>
  <c r="E431" i="1"/>
  <c r="D432" i="1"/>
  <c r="E432" i="1"/>
  <c r="G432" i="1" s="1"/>
  <c r="I432" i="1" s="1"/>
  <c r="J432" i="1" s="1"/>
  <c r="D433" i="1"/>
  <c r="E433" i="1"/>
  <c r="D434" i="1"/>
  <c r="E434" i="1"/>
  <c r="D435" i="1"/>
  <c r="E435" i="1"/>
  <c r="D436" i="1"/>
  <c r="E436" i="1"/>
  <c r="G436" i="1" s="1"/>
  <c r="I436" i="1" s="1"/>
  <c r="D437" i="1"/>
  <c r="E437" i="1"/>
  <c r="D438" i="1"/>
  <c r="E438" i="1"/>
  <c r="G438" i="1" s="1"/>
  <c r="I438" i="1" s="1"/>
  <c r="D439" i="1"/>
  <c r="E439" i="1"/>
  <c r="D440" i="1"/>
  <c r="E440" i="1"/>
  <c r="G440" i="1" s="1"/>
  <c r="I440" i="1" s="1"/>
  <c r="D441" i="1"/>
  <c r="E441" i="1"/>
  <c r="D442" i="1"/>
  <c r="E442" i="1"/>
  <c r="F442" i="1" s="1"/>
  <c r="H442" i="1" s="1"/>
  <c r="D443" i="1"/>
  <c r="E443" i="1"/>
  <c r="D444" i="1"/>
  <c r="E444" i="1"/>
  <c r="D445" i="1"/>
  <c r="E445" i="1"/>
  <c r="D446" i="1"/>
  <c r="E446" i="1"/>
  <c r="F446" i="1" s="1"/>
  <c r="H446" i="1" s="1"/>
  <c r="D447" i="1"/>
  <c r="E447" i="1"/>
  <c r="D448" i="1"/>
  <c r="E448" i="1"/>
  <c r="G448" i="1" s="1"/>
  <c r="I448" i="1" s="1"/>
  <c r="D449" i="1"/>
  <c r="E449" i="1"/>
  <c r="G449" i="1" s="1"/>
  <c r="I449" i="1" s="1"/>
  <c r="D450" i="1"/>
  <c r="E450" i="1"/>
  <c r="G450" i="1" s="1"/>
  <c r="I450" i="1" s="1"/>
  <c r="D451" i="1"/>
  <c r="E451" i="1"/>
  <c r="F451" i="1" s="1"/>
  <c r="H451" i="1" s="1"/>
  <c r="D452" i="1"/>
  <c r="E452" i="1"/>
  <c r="G452" i="1" s="1"/>
  <c r="I452" i="1" s="1"/>
  <c r="D453" i="1"/>
  <c r="E453" i="1"/>
  <c r="F453" i="1" s="1"/>
  <c r="H453" i="1" s="1"/>
  <c r="D454" i="1"/>
  <c r="E454" i="1"/>
  <c r="G454" i="1" s="1"/>
  <c r="I454" i="1" s="1"/>
  <c r="J454" i="1" s="1"/>
  <c r="D455" i="1"/>
  <c r="E455" i="1"/>
  <c r="F455" i="1" s="1"/>
  <c r="H455" i="1" s="1"/>
  <c r="D456" i="1"/>
  <c r="E456" i="1"/>
  <c r="G456" i="1" s="1"/>
  <c r="I456" i="1" s="1"/>
  <c r="J456" i="1" s="1"/>
  <c r="D457" i="1"/>
  <c r="E457" i="1"/>
  <c r="G457" i="1" s="1"/>
  <c r="I457" i="1" s="1"/>
  <c r="D458" i="1"/>
  <c r="E458" i="1"/>
  <c r="G458" i="1" s="1"/>
  <c r="I458" i="1" s="1"/>
  <c r="D459" i="1"/>
  <c r="E459" i="1"/>
  <c r="F459" i="1" s="1"/>
  <c r="H459" i="1" s="1"/>
  <c r="D460" i="1"/>
  <c r="E460" i="1"/>
  <c r="G460" i="1" s="1"/>
  <c r="I460" i="1" s="1"/>
  <c r="D461" i="1"/>
  <c r="E461" i="1"/>
  <c r="F461" i="1" s="1"/>
  <c r="H461" i="1" s="1"/>
  <c r="D462" i="1"/>
  <c r="E462" i="1"/>
  <c r="D463" i="1"/>
  <c r="E463" i="1"/>
  <c r="D464" i="1"/>
  <c r="E464" i="1"/>
  <c r="D465" i="1"/>
  <c r="E465" i="1"/>
  <c r="D466" i="1"/>
  <c r="E466" i="1"/>
  <c r="G466" i="1" s="1"/>
  <c r="I466" i="1" s="1"/>
  <c r="J466" i="1" s="1"/>
  <c r="D467" i="1"/>
  <c r="E467" i="1"/>
  <c r="F467" i="1" s="1"/>
  <c r="H467" i="1" s="1"/>
  <c r="D468" i="1"/>
  <c r="E468" i="1"/>
  <c r="G468" i="1" s="1"/>
  <c r="I468" i="1" s="1"/>
  <c r="J468" i="1" s="1"/>
  <c r="D469" i="1"/>
  <c r="E469" i="1"/>
  <c r="F469" i="1" s="1"/>
  <c r="H469" i="1" s="1"/>
  <c r="D470" i="1"/>
  <c r="E470" i="1"/>
  <c r="G470" i="1" s="1"/>
  <c r="I470" i="1" s="1"/>
  <c r="D471" i="1"/>
  <c r="E471" i="1"/>
  <c r="D472" i="1"/>
  <c r="E472" i="1"/>
  <c r="G472" i="1" s="1"/>
  <c r="I472" i="1" s="1"/>
  <c r="F472" i="1"/>
  <c r="H472" i="1" s="1"/>
  <c r="D473" i="1"/>
  <c r="E473" i="1"/>
  <c r="G473" i="1" s="1"/>
  <c r="I473" i="1" s="1"/>
  <c r="D474" i="1"/>
  <c r="E474" i="1"/>
  <c r="G474" i="1" s="1"/>
  <c r="I474" i="1" s="1"/>
  <c r="D475" i="1"/>
  <c r="E475" i="1"/>
  <c r="F475" i="1" s="1"/>
  <c r="H475" i="1" s="1"/>
  <c r="D476" i="1"/>
  <c r="E476" i="1"/>
  <c r="D477" i="1"/>
  <c r="E477" i="1"/>
  <c r="G477" i="1" s="1"/>
  <c r="I477" i="1" s="1"/>
  <c r="J477" i="1" s="1"/>
  <c r="D478" i="1"/>
  <c r="E478" i="1"/>
  <c r="G478" i="1" s="1"/>
  <c r="I478" i="1" s="1"/>
  <c r="J478" i="1" s="1"/>
  <c r="D479" i="1"/>
  <c r="E479" i="1"/>
  <c r="F479" i="1" s="1"/>
  <c r="H479" i="1" s="1"/>
  <c r="D480" i="1"/>
  <c r="E480" i="1"/>
  <c r="F480" i="1" s="1"/>
  <c r="H480" i="1" s="1"/>
  <c r="D481" i="1"/>
  <c r="E481" i="1"/>
  <c r="D482" i="1"/>
  <c r="E482" i="1"/>
  <c r="D483" i="1"/>
  <c r="E483" i="1"/>
  <c r="G483" i="1" s="1"/>
  <c r="I483" i="1" s="1"/>
  <c r="D484" i="1"/>
  <c r="E484" i="1"/>
  <c r="F484" i="1" s="1"/>
  <c r="H484" i="1" s="1"/>
  <c r="D485" i="1"/>
  <c r="E485" i="1"/>
  <c r="D486" i="1"/>
  <c r="E486" i="1"/>
  <c r="F486" i="1" s="1"/>
  <c r="H486" i="1" s="1"/>
  <c r="D487" i="1"/>
  <c r="E487" i="1"/>
  <c r="D488" i="1"/>
  <c r="E488" i="1"/>
  <c r="F488" i="1" s="1"/>
  <c r="H488" i="1" s="1"/>
  <c r="D489" i="1"/>
  <c r="E489" i="1"/>
  <c r="G489" i="1" s="1"/>
  <c r="I489" i="1" s="1"/>
  <c r="J489" i="1" s="1"/>
  <c r="D490" i="1"/>
  <c r="E490" i="1"/>
  <c r="D491" i="1"/>
  <c r="E491" i="1"/>
  <c r="F491" i="1" s="1"/>
  <c r="H491" i="1" s="1"/>
  <c r="D492" i="1"/>
  <c r="E492" i="1"/>
  <c r="D493" i="1"/>
  <c r="E493" i="1"/>
  <c r="D494" i="1"/>
  <c r="E494" i="1"/>
  <c r="G494" i="1" s="1"/>
  <c r="I494" i="1" s="1"/>
  <c r="D495" i="1"/>
  <c r="E495" i="1"/>
  <c r="F495" i="1" s="1"/>
  <c r="H495" i="1" s="1"/>
  <c r="D496" i="1"/>
  <c r="E496" i="1"/>
  <c r="D497" i="1"/>
  <c r="E497" i="1"/>
  <c r="D498" i="1"/>
  <c r="E498" i="1"/>
  <c r="D499" i="1"/>
  <c r="E499" i="1"/>
  <c r="G499" i="1" s="1"/>
  <c r="I499" i="1" s="1"/>
  <c r="J499" i="1" s="1"/>
  <c r="D500" i="1"/>
  <c r="E500" i="1"/>
  <c r="F500" i="1" s="1"/>
  <c r="H500" i="1" s="1"/>
  <c r="D501" i="1"/>
  <c r="E501" i="1"/>
  <c r="D502" i="1"/>
  <c r="E502" i="1"/>
  <c r="D503" i="1"/>
  <c r="E503" i="1"/>
  <c r="G503" i="1" s="1"/>
  <c r="I503" i="1" s="1"/>
  <c r="J503" i="1" s="1"/>
  <c r="D504" i="1"/>
  <c r="E504" i="1"/>
  <c r="F504" i="1" s="1"/>
  <c r="H504" i="1" s="1"/>
  <c r="D505" i="1"/>
  <c r="E505" i="1"/>
  <c r="G505" i="1" s="1"/>
  <c r="I505" i="1" s="1"/>
  <c r="D506" i="1"/>
  <c r="E506" i="1"/>
  <c r="D507" i="1"/>
  <c r="E507" i="1"/>
  <c r="G507" i="1" s="1"/>
  <c r="I507" i="1" s="1"/>
  <c r="D508" i="1"/>
  <c r="E508" i="1"/>
  <c r="D509" i="1"/>
  <c r="E509" i="1"/>
  <c r="G509" i="1" s="1"/>
  <c r="I509" i="1" s="1"/>
  <c r="D510" i="1"/>
  <c r="E510" i="1"/>
  <c r="F510" i="1" s="1"/>
  <c r="H510" i="1" s="1"/>
  <c r="D511" i="1"/>
  <c r="E511" i="1"/>
  <c r="F511" i="1" s="1"/>
  <c r="H511" i="1" s="1"/>
  <c r="D512" i="1"/>
  <c r="E512" i="1"/>
  <c r="D513" i="1"/>
  <c r="E513" i="1"/>
  <c r="D514" i="1"/>
  <c r="E514" i="1"/>
  <c r="G514" i="1" s="1"/>
  <c r="I514" i="1" s="1"/>
  <c r="J514" i="1" s="1"/>
  <c r="D515" i="1"/>
  <c r="E515" i="1"/>
  <c r="D516" i="1"/>
  <c r="E516" i="1"/>
  <c r="G516" i="1" s="1"/>
  <c r="I516" i="1" s="1"/>
  <c r="D517" i="1"/>
  <c r="E517" i="1"/>
  <c r="D518" i="1"/>
  <c r="E518" i="1"/>
  <c r="G518" i="1" s="1"/>
  <c r="I518" i="1" s="1"/>
  <c r="D519" i="1"/>
  <c r="E519" i="1"/>
  <c r="D520" i="1"/>
  <c r="E520" i="1"/>
  <c r="G520" i="1" s="1"/>
  <c r="I520" i="1" s="1"/>
  <c r="D521" i="1"/>
  <c r="E521" i="1"/>
  <c r="D522" i="1"/>
  <c r="E522" i="1"/>
  <c r="F522" i="1" s="1"/>
  <c r="H522" i="1" s="1"/>
  <c r="D523" i="1"/>
  <c r="E523" i="1"/>
  <c r="F523" i="1" s="1"/>
  <c r="H523" i="1" s="1"/>
  <c r="D524" i="1"/>
  <c r="E524" i="1"/>
  <c r="G524" i="1" s="1"/>
  <c r="I524" i="1" s="1"/>
  <c r="J524" i="1" s="1"/>
  <c r="D525" i="1"/>
  <c r="E525" i="1"/>
  <c r="D526" i="1"/>
  <c r="E526" i="1"/>
  <c r="F526" i="1" s="1"/>
  <c r="H526" i="1" s="1"/>
  <c r="D527" i="1"/>
  <c r="E527" i="1"/>
  <c r="F527" i="1" s="1"/>
  <c r="H527" i="1" s="1"/>
  <c r="D528" i="1"/>
  <c r="E528" i="1"/>
  <c r="D529" i="1"/>
  <c r="E529" i="1"/>
  <c r="D530" i="1"/>
  <c r="E530" i="1"/>
  <c r="D531" i="1"/>
  <c r="E531" i="1"/>
  <c r="G531" i="1" s="1"/>
  <c r="I531" i="1" s="1"/>
  <c r="D532" i="1"/>
  <c r="E532" i="1"/>
  <c r="F532" i="1" s="1"/>
  <c r="H532" i="1" s="1"/>
  <c r="D533" i="1"/>
  <c r="E533" i="1"/>
  <c r="F533" i="1" s="1"/>
  <c r="H533" i="1" s="1"/>
  <c r="D534" i="1"/>
  <c r="E534" i="1"/>
  <c r="F534" i="1" s="1"/>
  <c r="H534" i="1" s="1"/>
  <c r="D535" i="1"/>
  <c r="E535" i="1"/>
  <c r="F535" i="1" s="1"/>
  <c r="H535" i="1" s="1"/>
  <c r="D536" i="1"/>
  <c r="E536" i="1"/>
  <c r="G536" i="1" s="1"/>
  <c r="I536" i="1" s="1"/>
  <c r="J536" i="1" s="1"/>
  <c r="D537" i="1"/>
  <c r="E537" i="1"/>
  <c r="F537" i="1" s="1"/>
  <c r="H537" i="1" s="1"/>
  <c r="D538" i="1"/>
  <c r="E538" i="1"/>
  <c r="D539" i="1"/>
  <c r="E539" i="1"/>
  <c r="G539" i="1" s="1"/>
  <c r="I539" i="1" s="1"/>
  <c r="D540" i="1"/>
  <c r="E540" i="1"/>
  <c r="F540" i="1" s="1"/>
  <c r="H540" i="1" s="1"/>
  <c r="D541" i="1"/>
  <c r="E541" i="1"/>
  <c r="F541" i="1" s="1"/>
  <c r="H541" i="1" s="1"/>
  <c r="D542" i="1"/>
  <c r="E542" i="1"/>
  <c r="F542" i="1" s="1"/>
  <c r="H542" i="1" s="1"/>
  <c r="D543" i="1"/>
  <c r="E543" i="1"/>
  <c r="F543" i="1" s="1"/>
  <c r="H543" i="1" s="1"/>
  <c r="D544" i="1"/>
  <c r="E544" i="1"/>
  <c r="G544" i="1" s="1"/>
  <c r="I544" i="1" s="1"/>
  <c r="D545" i="1"/>
  <c r="E545" i="1"/>
  <c r="F545" i="1" s="1"/>
  <c r="H545" i="1" s="1"/>
  <c r="D546" i="1"/>
  <c r="E546" i="1"/>
  <c r="D547" i="1"/>
  <c r="E547" i="1"/>
  <c r="G547" i="1" s="1"/>
  <c r="I547" i="1" s="1"/>
  <c r="J547" i="1" s="1"/>
  <c r="D548" i="1"/>
  <c r="E548" i="1"/>
  <c r="G548" i="1" s="1"/>
  <c r="I548" i="1" s="1"/>
  <c r="J548" i="1" s="1"/>
  <c r="D549" i="1"/>
  <c r="E549" i="1"/>
  <c r="F549" i="1" s="1"/>
  <c r="H549" i="1" s="1"/>
  <c r="D550" i="1"/>
  <c r="E550" i="1"/>
  <c r="F550" i="1" s="1"/>
  <c r="H550" i="1" s="1"/>
  <c r="D551" i="1"/>
  <c r="E551" i="1"/>
  <c r="D552" i="1"/>
  <c r="E552" i="1"/>
  <c r="G552" i="1" s="1"/>
  <c r="I552" i="1" s="1"/>
  <c r="D553" i="1"/>
  <c r="E553" i="1"/>
  <c r="F553" i="1" s="1"/>
  <c r="H553" i="1" s="1"/>
  <c r="D554" i="1"/>
  <c r="E554" i="1"/>
  <c r="F554" i="1" s="1"/>
  <c r="H554" i="1" s="1"/>
  <c r="D555" i="1"/>
  <c r="E555" i="1"/>
  <c r="G555" i="1" s="1"/>
  <c r="I555" i="1" s="1"/>
  <c r="D556" i="1"/>
  <c r="E556" i="1"/>
  <c r="F556" i="1" s="1"/>
  <c r="H556" i="1" s="1"/>
  <c r="D557" i="1"/>
  <c r="E557" i="1"/>
  <c r="F557" i="1" s="1"/>
  <c r="H557" i="1" s="1"/>
  <c r="D558" i="1"/>
  <c r="E558" i="1"/>
  <c r="F558" i="1" s="1"/>
  <c r="H558" i="1" s="1"/>
  <c r="D559" i="1"/>
  <c r="E559" i="1"/>
  <c r="D560" i="1"/>
  <c r="E560" i="1"/>
  <c r="G560" i="1" s="1"/>
  <c r="I560" i="1" s="1"/>
  <c r="J560" i="1" s="1"/>
  <c r="D561" i="1"/>
  <c r="E561" i="1"/>
  <c r="D562" i="1"/>
  <c r="E562" i="1"/>
  <c r="F562" i="1" s="1"/>
  <c r="H562" i="1" s="1"/>
  <c r="D563" i="1"/>
  <c r="E563" i="1"/>
  <c r="G563" i="1" s="1"/>
  <c r="I563" i="1" s="1"/>
  <c r="D564" i="1"/>
  <c r="E564" i="1"/>
  <c r="F564" i="1" s="1"/>
  <c r="H564" i="1" s="1"/>
  <c r="D565" i="1"/>
  <c r="E565" i="1"/>
  <c r="F565" i="1" s="1"/>
  <c r="H565" i="1" s="1"/>
  <c r="D566" i="1"/>
  <c r="E566" i="1"/>
  <c r="G566" i="1" s="1"/>
  <c r="I566" i="1" s="1"/>
  <c r="D567" i="1"/>
  <c r="E567" i="1"/>
  <c r="F567" i="1" s="1"/>
  <c r="H567" i="1" s="1"/>
  <c r="D568" i="1"/>
  <c r="E568" i="1"/>
  <c r="G568" i="1" s="1"/>
  <c r="I568" i="1" s="1"/>
  <c r="D569" i="1"/>
  <c r="E569" i="1"/>
  <c r="F569" i="1" s="1"/>
  <c r="H569" i="1" s="1"/>
  <c r="D570" i="1"/>
  <c r="E570" i="1"/>
  <c r="F570" i="1" s="1"/>
  <c r="H570" i="1" s="1"/>
  <c r="D571" i="1"/>
  <c r="E571" i="1"/>
  <c r="G571" i="1" s="1"/>
  <c r="I571" i="1" s="1"/>
  <c r="J571" i="1" s="1"/>
  <c r="D572" i="1"/>
  <c r="E572" i="1"/>
  <c r="G572" i="1" s="1"/>
  <c r="I572" i="1" s="1"/>
  <c r="J572" i="1" s="1"/>
  <c r="D573" i="1"/>
  <c r="E573" i="1"/>
  <c r="F573" i="1" s="1"/>
  <c r="H573" i="1" s="1"/>
  <c r="D574" i="1"/>
  <c r="E574" i="1"/>
  <c r="F574" i="1" s="1"/>
  <c r="H574" i="1" s="1"/>
  <c r="D575" i="1"/>
  <c r="E575" i="1"/>
  <c r="F575" i="1" s="1"/>
  <c r="H575" i="1" s="1"/>
  <c r="D576" i="1"/>
  <c r="E576" i="1"/>
  <c r="G576" i="1" s="1"/>
  <c r="I576" i="1" s="1"/>
  <c r="D577" i="1"/>
  <c r="E577" i="1"/>
  <c r="G577" i="1" s="1"/>
  <c r="I577" i="1" s="1"/>
  <c r="D578" i="1"/>
  <c r="E578" i="1"/>
  <c r="F578" i="1" s="1"/>
  <c r="H578" i="1" s="1"/>
  <c r="D579" i="1"/>
  <c r="E579" i="1"/>
  <c r="G579" i="1" s="1"/>
  <c r="I579" i="1" s="1"/>
  <c r="D580" i="1"/>
  <c r="E580" i="1"/>
  <c r="F580" i="1" s="1"/>
  <c r="H580" i="1" s="1"/>
  <c r="D581" i="1"/>
  <c r="E581" i="1"/>
  <c r="F581" i="1" s="1"/>
  <c r="H581" i="1" s="1"/>
  <c r="D582" i="1"/>
  <c r="E582" i="1"/>
  <c r="F582" i="1" s="1"/>
  <c r="H582" i="1" s="1"/>
  <c r="D583" i="1"/>
  <c r="E583" i="1"/>
  <c r="G583" i="1" s="1"/>
  <c r="I583" i="1" s="1"/>
  <c r="J583" i="1" s="1"/>
  <c r="D584" i="1"/>
  <c r="E584" i="1"/>
  <c r="G584" i="1" s="1"/>
  <c r="I584" i="1" s="1"/>
  <c r="J584" i="1" s="1"/>
  <c r="D585" i="1"/>
  <c r="E585" i="1"/>
  <c r="G585" i="1" s="1"/>
  <c r="I585" i="1" s="1"/>
  <c r="J585" i="1" s="1"/>
  <c r="D586" i="1"/>
  <c r="E586" i="1"/>
  <c r="F586" i="1" s="1"/>
  <c r="H586" i="1" s="1"/>
  <c r="D587" i="1"/>
  <c r="E587" i="1"/>
  <c r="G587" i="1" s="1"/>
  <c r="I587" i="1" s="1"/>
  <c r="D588" i="1"/>
  <c r="E588" i="1"/>
  <c r="F588" i="1" s="1"/>
  <c r="H588" i="1" s="1"/>
  <c r="D589" i="1"/>
  <c r="E589" i="1"/>
  <c r="F589" i="1" s="1"/>
  <c r="H589" i="1" s="1"/>
  <c r="D590" i="1"/>
  <c r="E590" i="1"/>
  <c r="F590" i="1" s="1"/>
  <c r="H590" i="1" s="1"/>
  <c r="D591" i="1"/>
  <c r="E591" i="1"/>
  <c r="F591" i="1" s="1"/>
  <c r="H591" i="1" s="1"/>
  <c r="D592" i="1"/>
  <c r="E592" i="1"/>
  <c r="G592" i="1" s="1"/>
  <c r="I592" i="1" s="1"/>
  <c r="D593" i="1"/>
  <c r="E593" i="1"/>
  <c r="F593" i="1" s="1"/>
  <c r="H593" i="1" s="1"/>
  <c r="D594" i="1"/>
  <c r="E594" i="1"/>
  <c r="F594" i="1" s="1"/>
  <c r="H594" i="1" s="1"/>
  <c r="D595" i="1"/>
  <c r="E595" i="1"/>
  <c r="G595" i="1" s="1"/>
  <c r="I595" i="1" s="1"/>
  <c r="J595" i="1" s="1"/>
  <c r="D596" i="1"/>
  <c r="E596" i="1"/>
  <c r="F596" i="1" s="1"/>
  <c r="H596" i="1" s="1"/>
  <c r="D597" i="1"/>
  <c r="E597" i="1"/>
  <c r="F597" i="1" s="1"/>
  <c r="H597" i="1" s="1"/>
  <c r="D598" i="1"/>
  <c r="E598" i="1"/>
  <c r="G598" i="1" s="1"/>
  <c r="I598" i="1" s="1"/>
  <c r="D599" i="1"/>
  <c r="E599" i="1"/>
  <c r="G599" i="1" s="1"/>
  <c r="I599" i="1" s="1"/>
  <c r="D600" i="1"/>
  <c r="E600" i="1"/>
  <c r="G600" i="1" s="1"/>
  <c r="I600" i="1" s="1"/>
  <c r="D601" i="1"/>
  <c r="E601" i="1"/>
  <c r="F601" i="1" s="1"/>
  <c r="H601" i="1" s="1"/>
  <c r="D602" i="1"/>
  <c r="E602" i="1"/>
  <c r="F602" i="1" s="1"/>
  <c r="H602" i="1" s="1"/>
  <c r="D603" i="1"/>
  <c r="E603" i="1"/>
  <c r="G603" i="1" s="1"/>
  <c r="I603" i="1" s="1"/>
  <c r="D604" i="1"/>
  <c r="E604" i="1"/>
  <c r="G604" i="1" s="1"/>
  <c r="I604" i="1" s="1"/>
  <c r="J604" i="1" s="1"/>
  <c r="D605" i="1"/>
  <c r="E605" i="1"/>
  <c r="F605" i="1" s="1"/>
  <c r="H605" i="1" s="1"/>
  <c r="D606" i="1"/>
  <c r="E606" i="1"/>
  <c r="G606" i="1" s="1"/>
  <c r="I606" i="1" s="1"/>
  <c r="J606" i="1" s="1"/>
  <c r="D607" i="1"/>
  <c r="E607" i="1"/>
  <c r="G607" i="1" s="1"/>
  <c r="I607" i="1" s="1"/>
  <c r="J607" i="1" s="1"/>
  <c r="D608" i="1"/>
  <c r="E608" i="1"/>
  <c r="G608" i="1" s="1"/>
  <c r="I608" i="1" s="1"/>
  <c r="J608" i="1" s="1"/>
  <c r="D609" i="1"/>
  <c r="E609" i="1"/>
  <c r="G609" i="1" s="1"/>
  <c r="I609" i="1" s="1"/>
  <c r="D610" i="1"/>
  <c r="E610" i="1"/>
  <c r="F610" i="1" s="1"/>
  <c r="H610" i="1" s="1"/>
  <c r="D611" i="1"/>
  <c r="E611" i="1"/>
  <c r="G611" i="1" s="1"/>
  <c r="I611" i="1" s="1"/>
  <c r="D612" i="1"/>
  <c r="E612" i="1"/>
  <c r="G612" i="1" s="1"/>
  <c r="I612" i="1" s="1"/>
  <c r="D613" i="1"/>
  <c r="E613" i="1"/>
  <c r="F613" i="1" s="1"/>
  <c r="H613" i="1" s="1"/>
  <c r="D614" i="1"/>
  <c r="E614" i="1"/>
  <c r="F614" i="1" s="1"/>
  <c r="H614" i="1" s="1"/>
  <c r="D615" i="1"/>
  <c r="E615" i="1"/>
  <c r="F615" i="1" s="1"/>
  <c r="H615" i="1" s="1"/>
  <c r="D616" i="1"/>
  <c r="E616" i="1"/>
  <c r="G616" i="1" s="1"/>
  <c r="I616" i="1" s="1"/>
  <c r="J616" i="1" s="1"/>
  <c r="D617" i="1"/>
  <c r="E617" i="1"/>
  <c r="G617" i="1" s="1"/>
  <c r="I617" i="1" s="1"/>
  <c r="J617" i="1" s="1"/>
  <c r="D618" i="1"/>
  <c r="E618" i="1"/>
  <c r="F618" i="1" s="1"/>
  <c r="H618" i="1" s="1"/>
  <c r="D619" i="1"/>
  <c r="E619" i="1"/>
  <c r="G619" i="1" s="1"/>
  <c r="I619" i="1" s="1"/>
  <c r="J619" i="1" s="1"/>
  <c r="D620" i="1"/>
  <c r="E620" i="1"/>
  <c r="F620" i="1" s="1"/>
  <c r="H620" i="1" s="1"/>
  <c r="D621" i="1"/>
  <c r="E621" i="1"/>
  <c r="F621" i="1" s="1"/>
  <c r="H621" i="1" s="1"/>
  <c r="D622" i="1"/>
  <c r="E622" i="1"/>
  <c r="F622" i="1" s="1"/>
  <c r="H622" i="1" s="1"/>
  <c r="D623" i="1"/>
  <c r="E623" i="1"/>
  <c r="G623" i="1" s="1"/>
  <c r="I623" i="1" s="1"/>
  <c r="D624" i="1"/>
  <c r="E624" i="1"/>
  <c r="G624" i="1" s="1"/>
  <c r="I624" i="1" s="1"/>
  <c r="D625" i="1"/>
  <c r="E625" i="1"/>
  <c r="F625" i="1" s="1"/>
  <c r="H625" i="1" s="1"/>
  <c r="D626" i="1"/>
  <c r="E626" i="1"/>
  <c r="F626" i="1" s="1"/>
  <c r="H626" i="1" s="1"/>
  <c r="D627" i="1"/>
  <c r="E627" i="1"/>
  <c r="G627" i="1" s="1"/>
  <c r="I627" i="1" s="1"/>
  <c r="D628" i="1"/>
  <c r="E628" i="1"/>
  <c r="F628" i="1" s="1"/>
  <c r="H628" i="1" s="1"/>
  <c r="D629" i="1"/>
  <c r="E629" i="1"/>
  <c r="F629" i="1" s="1"/>
  <c r="H629" i="1" s="1"/>
  <c r="D630" i="1"/>
  <c r="E630" i="1"/>
  <c r="F630" i="1" s="1"/>
  <c r="H630" i="1" s="1"/>
  <c r="D631" i="1"/>
  <c r="E631" i="1"/>
  <c r="G631" i="1" s="1"/>
  <c r="I631" i="1" s="1"/>
  <c r="J631" i="1" s="1"/>
  <c r="D632" i="1"/>
  <c r="E632" i="1"/>
  <c r="F632" i="1" s="1"/>
  <c r="H632" i="1" s="1"/>
  <c r="D633" i="1"/>
  <c r="E633" i="1"/>
  <c r="F633" i="1" s="1"/>
  <c r="H633" i="1" s="1"/>
  <c r="D634" i="1"/>
  <c r="E634" i="1"/>
  <c r="F634" i="1" s="1"/>
  <c r="H634" i="1" s="1"/>
  <c r="D635" i="1"/>
  <c r="E635" i="1"/>
  <c r="G635" i="1" s="1"/>
  <c r="I635" i="1" s="1"/>
  <c r="D636" i="1"/>
  <c r="E636" i="1"/>
  <c r="F636" i="1" s="1"/>
  <c r="H636" i="1" s="1"/>
  <c r="D637" i="1"/>
  <c r="E637" i="1"/>
  <c r="F637" i="1" s="1"/>
  <c r="H637" i="1" s="1"/>
  <c r="D638" i="1"/>
  <c r="E638" i="1"/>
  <c r="F638" i="1" s="1"/>
  <c r="H638" i="1" s="1"/>
  <c r="D639" i="1"/>
  <c r="E639" i="1"/>
  <c r="G639" i="1" s="1"/>
  <c r="I639" i="1" s="1"/>
  <c r="J639" i="1" s="1"/>
  <c r="D640" i="1"/>
  <c r="E640" i="1"/>
  <c r="F640" i="1" s="1"/>
  <c r="H640" i="1" s="1"/>
  <c r="D641" i="1"/>
  <c r="E641" i="1"/>
  <c r="F641" i="1" s="1"/>
  <c r="H641" i="1" s="1"/>
  <c r="D642" i="1"/>
  <c r="E642" i="1"/>
  <c r="F642" i="1" s="1"/>
  <c r="H642" i="1" s="1"/>
  <c r="D643" i="1"/>
  <c r="E643" i="1"/>
  <c r="G643" i="1" s="1"/>
  <c r="I643" i="1" s="1"/>
  <c r="J643" i="1" s="1"/>
  <c r="D644" i="1"/>
  <c r="E644" i="1"/>
  <c r="F644" i="1" s="1"/>
  <c r="H644" i="1" s="1"/>
  <c r="D645" i="1"/>
  <c r="E645" i="1"/>
  <c r="F645" i="1" s="1"/>
  <c r="H645" i="1" s="1"/>
  <c r="D646" i="1"/>
  <c r="E646" i="1"/>
  <c r="F646" i="1" s="1"/>
  <c r="H646" i="1" s="1"/>
  <c r="D647" i="1"/>
  <c r="E647" i="1"/>
  <c r="G647" i="1" s="1"/>
  <c r="I647" i="1" s="1"/>
  <c r="D648" i="1"/>
  <c r="E648" i="1"/>
  <c r="F648" i="1" s="1"/>
  <c r="H648" i="1" s="1"/>
  <c r="D649" i="1"/>
  <c r="E649" i="1"/>
  <c r="F649" i="1" s="1"/>
  <c r="H649" i="1" s="1"/>
  <c r="D650" i="1"/>
  <c r="E650" i="1"/>
  <c r="F650" i="1" s="1"/>
  <c r="H650" i="1" s="1"/>
  <c r="D651" i="1"/>
  <c r="E651" i="1"/>
  <c r="G651" i="1" s="1"/>
  <c r="I651" i="1" s="1"/>
  <c r="J651" i="1" s="1"/>
  <c r="D652" i="1"/>
  <c r="E652" i="1"/>
  <c r="F652" i="1" s="1"/>
  <c r="H652" i="1" s="1"/>
  <c r="D653" i="1"/>
  <c r="E653" i="1"/>
  <c r="F653" i="1" s="1"/>
  <c r="H653" i="1" s="1"/>
  <c r="D654" i="1"/>
  <c r="E654" i="1"/>
  <c r="F654" i="1" s="1"/>
  <c r="H654" i="1" s="1"/>
  <c r="D655" i="1"/>
  <c r="E655" i="1"/>
  <c r="G655" i="1" s="1"/>
  <c r="I655" i="1" s="1"/>
  <c r="J655" i="1" s="1"/>
  <c r="D656" i="1"/>
  <c r="E656" i="1"/>
  <c r="F656" i="1" s="1"/>
  <c r="H656" i="1" s="1"/>
  <c r="G656" i="1"/>
  <c r="I656" i="1" s="1"/>
  <c r="D657" i="1"/>
  <c r="E657" i="1"/>
  <c r="F657" i="1" s="1"/>
  <c r="H657" i="1" s="1"/>
  <c r="D658" i="1"/>
  <c r="E658" i="1"/>
  <c r="F658" i="1" s="1"/>
  <c r="H658" i="1" s="1"/>
  <c r="D659" i="1"/>
  <c r="E659" i="1"/>
  <c r="G659" i="1" s="1"/>
  <c r="I659" i="1" s="1"/>
  <c r="D660" i="1"/>
  <c r="E660" i="1"/>
  <c r="F660" i="1" s="1"/>
  <c r="H660" i="1" s="1"/>
  <c r="D661" i="1"/>
  <c r="E661" i="1"/>
  <c r="F661" i="1" s="1"/>
  <c r="H661" i="1" s="1"/>
  <c r="D662" i="1"/>
  <c r="E662" i="1"/>
  <c r="F662" i="1" s="1"/>
  <c r="H662" i="1" s="1"/>
  <c r="D663" i="1"/>
  <c r="E663" i="1"/>
  <c r="G663" i="1" s="1"/>
  <c r="I663" i="1" s="1"/>
  <c r="J663" i="1" s="1"/>
  <c r="D664" i="1"/>
  <c r="E664" i="1"/>
  <c r="F664" i="1" s="1"/>
  <c r="H664" i="1" s="1"/>
  <c r="D665" i="1"/>
  <c r="E665" i="1"/>
  <c r="F665" i="1" s="1"/>
  <c r="H665" i="1" s="1"/>
  <c r="D666" i="1"/>
  <c r="E666" i="1"/>
  <c r="F666" i="1" s="1"/>
  <c r="H666" i="1" s="1"/>
  <c r="D667" i="1"/>
  <c r="E667" i="1"/>
  <c r="G667" i="1" s="1"/>
  <c r="I667" i="1" s="1"/>
  <c r="D668" i="1"/>
  <c r="E668" i="1"/>
  <c r="F668" i="1" s="1"/>
  <c r="H668" i="1" s="1"/>
  <c r="D669" i="1"/>
  <c r="E669" i="1"/>
  <c r="F669" i="1" s="1"/>
  <c r="H669" i="1" s="1"/>
  <c r="D670" i="1"/>
  <c r="E670" i="1"/>
  <c r="F670" i="1" s="1"/>
  <c r="H670" i="1" s="1"/>
  <c r="D671" i="1"/>
  <c r="E671" i="1"/>
  <c r="G671" i="1" s="1"/>
  <c r="I671" i="1" s="1"/>
  <c r="D672" i="1"/>
  <c r="E672" i="1"/>
  <c r="F672" i="1" s="1"/>
  <c r="H672" i="1" s="1"/>
  <c r="D673" i="1"/>
  <c r="E673" i="1"/>
  <c r="F673" i="1" s="1"/>
  <c r="H673" i="1" s="1"/>
  <c r="D674" i="1"/>
  <c r="E674" i="1"/>
  <c r="F674" i="1" s="1"/>
  <c r="H674" i="1" s="1"/>
  <c r="D675" i="1"/>
  <c r="E675" i="1"/>
  <c r="G675" i="1" s="1"/>
  <c r="I675" i="1" s="1"/>
  <c r="J675" i="1" s="1"/>
  <c r="D676" i="1"/>
  <c r="E676" i="1"/>
  <c r="F676" i="1" s="1"/>
  <c r="H676" i="1" s="1"/>
  <c r="D677" i="1"/>
  <c r="E677" i="1"/>
  <c r="F677" i="1" s="1"/>
  <c r="H677" i="1" s="1"/>
  <c r="D678" i="1"/>
  <c r="E678" i="1"/>
  <c r="F678" i="1" s="1"/>
  <c r="H678" i="1" s="1"/>
  <c r="D679" i="1"/>
  <c r="E679" i="1"/>
  <c r="G679" i="1" s="1"/>
  <c r="I679" i="1" s="1"/>
  <c r="D680" i="1"/>
  <c r="E680" i="1"/>
  <c r="F680" i="1" s="1"/>
  <c r="H680" i="1" s="1"/>
  <c r="D681" i="1"/>
  <c r="E681" i="1"/>
  <c r="F681" i="1" s="1"/>
  <c r="H681" i="1" s="1"/>
  <c r="D682" i="1"/>
  <c r="E682" i="1"/>
  <c r="F682" i="1" s="1"/>
  <c r="H682" i="1" s="1"/>
  <c r="D683" i="1"/>
  <c r="E683" i="1"/>
  <c r="G683" i="1" s="1"/>
  <c r="I683" i="1" s="1"/>
  <c r="D684" i="1"/>
  <c r="E684" i="1"/>
  <c r="F684" i="1" s="1"/>
  <c r="H684" i="1" s="1"/>
  <c r="D685" i="1"/>
  <c r="E685" i="1"/>
  <c r="F685" i="1" s="1"/>
  <c r="H685" i="1" s="1"/>
  <c r="D686" i="1"/>
  <c r="E686" i="1"/>
  <c r="F686" i="1" s="1"/>
  <c r="H686" i="1" s="1"/>
  <c r="D687" i="1"/>
  <c r="E687" i="1"/>
  <c r="G687" i="1" s="1"/>
  <c r="I687" i="1" s="1"/>
  <c r="J687" i="1" s="1"/>
  <c r="D688" i="1"/>
  <c r="E688" i="1"/>
  <c r="F688" i="1" s="1"/>
  <c r="H688" i="1" s="1"/>
  <c r="D689" i="1"/>
  <c r="E689" i="1"/>
  <c r="F689" i="1" s="1"/>
  <c r="H689" i="1" s="1"/>
  <c r="D690" i="1"/>
  <c r="E690" i="1"/>
  <c r="F690" i="1" s="1"/>
  <c r="H690" i="1" s="1"/>
  <c r="D691" i="1"/>
  <c r="E691" i="1"/>
  <c r="G691" i="1" s="1"/>
  <c r="I691" i="1" s="1"/>
  <c r="D692" i="1"/>
  <c r="E692" i="1"/>
  <c r="F692" i="1" s="1"/>
  <c r="H692" i="1" s="1"/>
  <c r="D693" i="1"/>
  <c r="E693" i="1"/>
  <c r="F693" i="1" s="1"/>
  <c r="H693" i="1" s="1"/>
  <c r="D694" i="1"/>
  <c r="E694" i="1"/>
  <c r="F694" i="1" s="1"/>
  <c r="H694" i="1" s="1"/>
  <c r="D695" i="1"/>
  <c r="E695" i="1"/>
  <c r="G695" i="1" s="1"/>
  <c r="I695" i="1" s="1"/>
  <c r="D696" i="1"/>
  <c r="E696" i="1"/>
  <c r="F696" i="1" s="1"/>
  <c r="H696" i="1" s="1"/>
  <c r="D697" i="1"/>
  <c r="E697" i="1"/>
  <c r="F697" i="1" s="1"/>
  <c r="H697" i="1" s="1"/>
  <c r="D698" i="1"/>
  <c r="E698" i="1"/>
  <c r="F698" i="1" s="1"/>
  <c r="H698" i="1" s="1"/>
  <c r="D699" i="1"/>
  <c r="E699" i="1"/>
  <c r="G699" i="1" s="1"/>
  <c r="I699" i="1" s="1"/>
  <c r="J699" i="1" s="1"/>
  <c r="D700" i="1"/>
  <c r="E700" i="1"/>
  <c r="F700" i="1" s="1"/>
  <c r="H700" i="1" s="1"/>
  <c r="D701" i="1"/>
  <c r="E701" i="1"/>
  <c r="F701" i="1" s="1"/>
  <c r="H701" i="1" s="1"/>
  <c r="D702" i="1"/>
  <c r="E702" i="1"/>
  <c r="F702" i="1" s="1"/>
  <c r="H702" i="1" s="1"/>
  <c r="D703" i="1"/>
  <c r="E703" i="1"/>
  <c r="G703" i="1" s="1"/>
  <c r="I703" i="1" s="1"/>
  <c r="D704" i="1"/>
  <c r="E704" i="1"/>
  <c r="F704" i="1" s="1"/>
  <c r="H704" i="1" s="1"/>
  <c r="D705" i="1"/>
  <c r="E705" i="1"/>
  <c r="G705" i="1" s="1"/>
  <c r="I705" i="1" s="1"/>
  <c r="D706" i="1"/>
  <c r="E706" i="1"/>
  <c r="F706" i="1" s="1"/>
  <c r="H706" i="1" s="1"/>
  <c r="D707" i="1"/>
  <c r="E707" i="1"/>
  <c r="G707" i="1" s="1"/>
  <c r="I707" i="1" s="1"/>
  <c r="D708" i="1"/>
  <c r="E708" i="1"/>
  <c r="F708" i="1" s="1"/>
  <c r="H708" i="1" s="1"/>
  <c r="D709" i="1"/>
  <c r="E709" i="1"/>
  <c r="G709" i="1" s="1"/>
  <c r="I709" i="1" s="1"/>
  <c r="J709" i="1" s="1"/>
  <c r="D710" i="1"/>
  <c r="E710" i="1"/>
  <c r="F710" i="1" s="1"/>
  <c r="H710" i="1" s="1"/>
  <c r="D711" i="1"/>
  <c r="E711" i="1"/>
  <c r="G711" i="1" s="1"/>
  <c r="I711" i="1" s="1"/>
  <c r="J711" i="1" s="1"/>
  <c r="D712" i="1"/>
  <c r="E712" i="1"/>
  <c r="F712" i="1" s="1"/>
  <c r="H712" i="1" s="1"/>
  <c r="D713" i="1"/>
  <c r="E713" i="1"/>
  <c r="G713" i="1" s="1"/>
  <c r="I713" i="1" s="1"/>
  <c r="J713" i="1" s="1"/>
  <c r="D714" i="1"/>
  <c r="E714" i="1"/>
  <c r="F714" i="1" s="1"/>
  <c r="H714" i="1" s="1"/>
  <c r="D715" i="1"/>
  <c r="E715" i="1"/>
  <c r="G715" i="1" s="1"/>
  <c r="I715" i="1" s="1"/>
  <c r="D716" i="1"/>
  <c r="E716" i="1"/>
  <c r="F716" i="1" s="1"/>
  <c r="H716" i="1" s="1"/>
  <c r="D717" i="1"/>
  <c r="E717" i="1"/>
  <c r="G717" i="1" s="1"/>
  <c r="I717" i="1" s="1"/>
  <c r="D718" i="1"/>
  <c r="E718" i="1"/>
  <c r="F718" i="1" s="1"/>
  <c r="H718" i="1" s="1"/>
  <c r="D719" i="1"/>
  <c r="E719" i="1"/>
  <c r="G719" i="1" s="1"/>
  <c r="I719" i="1" s="1"/>
  <c r="D720" i="1"/>
  <c r="E720" i="1"/>
  <c r="F720" i="1" s="1"/>
  <c r="H720" i="1" s="1"/>
  <c r="D721" i="1"/>
  <c r="E721" i="1"/>
  <c r="G721" i="1" s="1"/>
  <c r="I721" i="1" s="1"/>
  <c r="J721" i="1" s="1"/>
  <c r="D722" i="1"/>
  <c r="E722" i="1"/>
  <c r="F722" i="1" s="1"/>
  <c r="H722" i="1" s="1"/>
  <c r="D723" i="1"/>
  <c r="E723" i="1"/>
  <c r="G723" i="1" s="1"/>
  <c r="I723" i="1" s="1"/>
  <c r="J723" i="1" s="1"/>
  <c r="D724" i="1"/>
  <c r="E724" i="1"/>
  <c r="F724" i="1" s="1"/>
  <c r="H724" i="1" s="1"/>
  <c r="D725" i="1"/>
  <c r="E725" i="1"/>
  <c r="G725" i="1" s="1"/>
  <c r="I725" i="1" s="1"/>
  <c r="J725" i="1" s="1"/>
  <c r="D726" i="1"/>
  <c r="E726" i="1"/>
  <c r="F726" i="1" s="1"/>
  <c r="H726" i="1" s="1"/>
  <c r="D727" i="1"/>
  <c r="E727" i="1"/>
  <c r="G727" i="1" s="1"/>
  <c r="I727" i="1" s="1"/>
  <c r="D728" i="1"/>
  <c r="E728" i="1"/>
  <c r="F728" i="1" s="1"/>
  <c r="H728" i="1" s="1"/>
  <c r="D729" i="1"/>
  <c r="E729" i="1"/>
  <c r="G729" i="1" s="1"/>
  <c r="I729" i="1" s="1"/>
  <c r="D730" i="1"/>
  <c r="E730" i="1"/>
  <c r="F730" i="1" s="1"/>
  <c r="H730" i="1" s="1"/>
  <c r="D731" i="1"/>
  <c r="E731" i="1"/>
  <c r="G731" i="1" s="1"/>
  <c r="I731" i="1" s="1"/>
  <c r="D732" i="1"/>
  <c r="E732" i="1"/>
  <c r="F732" i="1" s="1"/>
  <c r="H732" i="1" s="1"/>
  <c r="D733" i="1"/>
  <c r="E733" i="1"/>
  <c r="G733" i="1" s="1"/>
  <c r="I733" i="1" s="1"/>
  <c r="J733" i="1" s="1"/>
  <c r="D734" i="1"/>
  <c r="E734" i="1"/>
  <c r="F734" i="1" s="1"/>
  <c r="H734" i="1" s="1"/>
  <c r="D735" i="1"/>
  <c r="E735" i="1"/>
  <c r="G735" i="1" s="1"/>
  <c r="I735" i="1" s="1"/>
  <c r="J735" i="1" s="1"/>
  <c r="D736" i="1"/>
  <c r="E736" i="1"/>
  <c r="F736" i="1" s="1"/>
  <c r="H736" i="1" s="1"/>
  <c r="D737" i="1"/>
  <c r="E737" i="1"/>
  <c r="G737" i="1" s="1"/>
  <c r="I737" i="1" s="1"/>
  <c r="D738" i="1"/>
  <c r="E738" i="1"/>
  <c r="F738" i="1" s="1"/>
  <c r="H738" i="1" s="1"/>
  <c r="D739" i="1"/>
  <c r="E739" i="1"/>
  <c r="G739" i="1" s="1"/>
  <c r="I739" i="1" s="1"/>
  <c r="D740" i="1"/>
  <c r="E740" i="1"/>
  <c r="F740" i="1" s="1"/>
  <c r="H740" i="1" s="1"/>
  <c r="D741" i="1"/>
  <c r="E741" i="1"/>
  <c r="G741" i="1" s="1"/>
  <c r="I741" i="1" s="1"/>
  <c r="D742" i="1"/>
  <c r="E742" i="1"/>
  <c r="F742" i="1" s="1"/>
  <c r="H742" i="1" s="1"/>
  <c r="D743" i="1"/>
  <c r="E743" i="1"/>
  <c r="G743" i="1" s="1"/>
  <c r="I743" i="1" s="1"/>
  <c r="D744" i="1"/>
  <c r="E744" i="1"/>
  <c r="F744" i="1" s="1"/>
  <c r="H744" i="1" s="1"/>
  <c r="D745" i="1"/>
  <c r="E745" i="1"/>
  <c r="G745" i="1" s="1"/>
  <c r="I745" i="1" s="1"/>
  <c r="J745" i="1" s="1"/>
  <c r="D746" i="1"/>
  <c r="E746" i="1"/>
  <c r="F746" i="1" s="1"/>
  <c r="H746" i="1" s="1"/>
  <c r="D747" i="1"/>
  <c r="E747" i="1"/>
  <c r="G747" i="1" s="1"/>
  <c r="I747" i="1" s="1"/>
  <c r="J747" i="1" s="1"/>
  <c r="D748" i="1"/>
  <c r="E748" i="1"/>
  <c r="F748" i="1" s="1"/>
  <c r="H748" i="1" s="1"/>
  <c r="D749" i="1"/>
  <c r="E749" i="1"/>
  <c r="G749" i="1" s="1"/>
  <c r="I749" i="1" s="1"/>
  <c r="D750" i="1"/>
  <c r="E750" i="1"/>
  <c r="F750" i="1" s="1"/>
  <c r="H750" i="1" s="1"/>
  <c r="D751" i="1"/>
  <c r="E751" i="1"/>
  <c r="G751" i="1" s="1"/>
  <c r="I751" i="1" s="1"/>
  <c r="D752" i="1"/>
  <c r="E752" i="1"/>
  <c r="F752" i="1" s="1"/>
  <c r="H752" i="1" s="1"/>
  <c r="G752" i="1"/>
  <c r="I752" i="1" s="1"/>
  <c r="D753" i="1"/>
  <c r="E753" i="1"/>
  <c r="G753" i="1" s="1"/>
  <c r="I753" i="1" s="1"/>
  <c r="D754" i="1"/>
  <c r="E754" i="1"/>
  <c r="F754" i="1" s="1"/>
  <c r="H754" i="1" s="1"/>
  <c r="D755" i="1"/>
  <c r="E755" i="1"/>
  <c r="G755" i="1" s="1"/>
  <c r="I755" i="1" s="1"/>
  <c r="D756" i="1"/>
  <c r="E756" i="1"/>
  <c r="F756" i="1" s="1"/>
  <c r="H756" i="1" s="1"/>
  <c r="E38" i="1"/>
  <c r="G38" i="1" s="1"/>
  <c r="E39" i="1"/>
  <c r="G39" i="1" s="1"/>
  <c r="E40" i="1"/>
  <c r="F40" i="1" s="1"/>
  <c r="E41" i="1"/>
  <c r="G41" i="1" s="1"/>
  <c r="E42" i="1"/>
  <c r="F42" i="1" s="1"/>
  <c r="E43" i="1"/>
  <c r="F43" i="1" s="1"/>
  <c r="E44" i="1"/>
  <c r="F44" i="1" s="1"/>
  <c r="H44" i="1" s="1"/>
  <c r="E45" i="1"/>
  <c r="G45" i="1" s="1"/>
  <c r="I45" i="1" s="1"/>
  <c r="J45" i="1" s="1"/>
  <c r="E46" i="1"/>
  <c r="F46" i="1" s="1"/>
  <c r="H46" i="1" s="1"/>
  <c r="E47" i="1"/>
  <c r="F47" i="1" s="1"/>
  <c r="H47" i="1" s="1"/>
  <c r="E48" i="1"/>
  <c r="F48" i="1" s="1"/>
  <c r="H48" i="1" s="1"/>
  <c r="E49" i="1"/>
  <c r="G49" i="1" s="1"/>
  <c r="E50" i="1"/>
  <c r="F50" i="1" s="1"/>
  <c r="E51" i="1"/>
  <c r="F51" i="1" s="1"/>
  <c r="E52" i="1"/>
  <c r="F52" i="1" s="1"/>
  <c r="E53" i="1"/>
  <c r="G53" i="1" s="1"/>
  <c r="E54" i="1"/>
  <c r="F54" i="1" s="1"/>
  <c r="E55" i="1"/>
  <c r="F55" i="1" s="1"/>
  <c r="E56" i="1"/>
  <c r="F56" i="1" s="1"/>
  <c r="H56" i="1" s="1"/>
  <c r="E57" i="1"/>
  <c r="G57" i="1" s="1"/>
  <c r="I57" i="1" s="1"/>
  <c r="J57" i="1" s="1"/>
  <c r="E58" i="1"/>
  <c r="F58" i="1" s="1"/>
  <c r="H58" i="1" s="1"/>
  <c r="E59" i="1"/>
  <c r="F59" i="1" s="1"/>
  <c r="H59" i="1" s="1"/>
  <c r="E60" i="1"/>
  <c r="F60" i="1" s="1"/>
  <c r="H60" i="1" s="1"/>
  <c r="E61" i="1"/>
  <c r="G61" i="1" s="1"/>
  <c r="E62" i="1"/>
  <c r="F62" i="1" s="1"/>
  <c r="E63" i="1"/>
  <c r="F63" i="1" s="1"/>
  <c r="E37" i="1"/>
  <c r="G37" i="1" s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G688" i="1" l="1"/>
  <c r="I688" i="1" s="1"/>
  <c r="J688" i="1" s="1"/>
  <c r="F627" i="1"/>
  <c r="H627" i="1" s="1"/>
  <c r="F354" i="1"/>
  <c r="H354" i="1" s="1"/>
  <c r="F729" i="1"/>
  <c r="H729" i="1" s="1"/>
  <c r="G672" i="1"/>
  <c r="I672" i="1" s="1"/>
  <c r="G574" i="1"/>
  <c r="I574" i="1" s="1"/>
  <c r="F284" i="1"/>
  <c r="H284" i="1" s="1"/>
  <c r="G640" i="1"/>
  <c r="I640" i="1" s="1"/>
  <c r="J640" i="1" s="1"/>
  <c r="G378" i="1"/>
  <c r="I378" i="1" s="1"/>
  <c r="F745" i="1"/>
  <c r="H745" i="1" s="1"/>
  <c r="G696" i="1"/>
  <c r="I696" i="1" s="1"/>
  <c r="G664" i="1"/>
  <c r="I664" i="1" s="1"/>
  <c r="J664" i="1" s="1"/>
  <c r="G632" i="1"/>
  <c r="I632" i="1" s="1"/>
  <c r="F623" i="1"/>
  <c r="H623" i="1" s="1"/>
  <c r="G210" i="1"/>
  <c r="I210" i="1" s="1"/>
  <c r="J210" i="1" s="1"/>
  <c r="G680" i="1"/>
  <c r="I680" i="1" s="1"/>
  <c r="G648" i="1"/>
  <c r="I648" i="1" s="1"/>
  <c r="F430" i="1"/>
  <c r="H430" i="1" s="1"/>
  <c r="F367" i="1"/>
  <c r="H367" i="1" s="1"/>
  <c r="F749" i="1"/>
  <c r="H749" i="1" s="1"/>
  <c r="G736" i="1"/>
  <c r="I736" i="1" s="1"/>
  <c r="J736" i="1" s="1"/>
  <c r="F703" i="1"/>
  <c r="H703" i="1" s="1"/>
  <c r="F687" i="1"/>
  <c r="H687" i="1" s="1"/>
  <c r="F671" i="1"/>
  <c r="H671" i="1" s="1"/>
  <c r="F655" i="1"/>
  <c r="H655" i="1" s="1"/>
  <c r="F639" i="1"/>
  <c r="H639" i="1" s="1"/>
  <c r="G575" i="1"/>
  <c r="I575" i="1" s="1"/>
  <c r="F410" i="1"/>
  <c r="H410" i="1" s="1"/>
  <c r="F364" i="1"/>
  <c r="H364" i="1" s="1"/>
  <c r="G335" i="1"/>
  <c r="I335" i="1" s="1"/>
  <c r="F128" i="1"/>
  <c r="H128" i="1" s="1"/>
  <c r="G582" i="1"/>
  <c r="I582" i="1" s="1"/>
  <c r="J582" i="1" s="1"/>
  <c r="F544" i="1"/>
  <c r="H544" i="1" s="1"/>
  <c r="F695" i="1"/>
  <c r="H695" i="1" s="1"/>
  <c r="F679" i="1"/>
  <c r="H679" i="1" s="1"/>
  <c r="F663" i="1"/>
  <c r="H663" i="1" s="1"/>
  <c r="F647" i="1"/>
  <c r="H647" i="1" s="1"/>
  <c r="F631" i="1"/>
  <c r="H631" i="1" s="1"/>
  <c r="F624" i="1"/>
  <c r="H624" i="1" s="1"/>
  <c r="G615" i="1"/>
  <c r="I615" i="1" s="1"/>
  <c r="G557" i="1"/>
  <c r="I557" i="1" s="1"/>
  <c r="G504" i="1"/>
  <c r="I504" i="1" s="1"/>
  <c r="F483" i="1"/>
  <c r="H483" i="1" s="1"/>
  <c r="F370" i="1"/>
  <c r="H370" i="1" s="1"/>
  <c r="F303" i="1"/>
  <c r="H303" i="1" s="1"/>
  <c r="G266" i="1"/>
  <c r="I266" i="1" s="1"/>
  <c r="J266" i="1" s="1"/>
  <c r="G139" i="1"/>
  <c r="I139" i="1" s="1"/>
  <c r="J139" i="1" s="1"/>
  <c r="F755" i="1"/>
  <c r="H755" i="1" s="1"/>
  <c r="F717" i="1"/>
  <c r="H717" i="1" s="1"/>
  <c r="F699" i="1"/>
  <c r="H699" i="1" s="1"/>
  <c r="F691" i="1"/>
  <c r="H691" i="1" s="1"/>
  <c r="F683" i="1"/>
  <c r="H683" i="1" s="1"/>
  <c r="F675" i="1"/>
  <c r="H675" i="1" s="1"/>
  <c r="F667" i="1"/>
  <c r="H667" i="1" s="1"/>
  <c r="F659" i="1"/>
  <c r="H659" i="1" s="1"/>
  <c r="F651" i="1"/>
  <c r="H651" i="1" s="1"/>
  <c r="F643" i="1"/>
  <c r="H643" i="1" s="1"/>
  <c r="F635" i="1"/>
  <c r="H635" i="1" s="1"/>
  <c r="F595" i="1"/>
  <c r="H595" i="1" s="1"/>
  <c r="F572" i="1"/>
  <c r="H572" i="1" s="1"/>
  <c r="F520" i="1"/>
  <c r="H520" i="1" s="1"/>
  <c r="G488" i="1"/>
  <c r="I488" i="1" s="1"/>
  <c r="J488" i="1" s="1"/>
  <c r="G446" i="1"/>
  <c r="I446" i="1" s="1"/>
  <c r="G392" i="1"/>
  <c r="I392" i="1" s="1"/>
  <c r="F344" i="1"/>
  <c r="H344" i="1" s="1"/>
  <c r="F321" i="1"/>
  <c r="H321" i="1" s="1"/>
  <c r="G260" i="1"/>
  <c r="I260" i="1" s="1"/>
  <c r="F170" i="1"/>
  <c r="H170" i="1" s="1"/>
  <c r="F733" i="1"/>
  <c r="H733" i="1" s="1"/>
  <c r="G720" i="1"/>
  <c r="I720" i="1" s="1"/>
  <c r="F713" i="1"/>
  <c r="H713" i="1" s="1"/>
  <c r="G700" i="1"/>
  <c r="I700" i="1" s="1"/>
  <c r="J700" i="1" s="1"/>
  <c r="G692" i="1"/>
  <c r="I692" i="1" s="1"/>
  <c r="G684" i="1"/>
  <c r="I684" i="1" s="1"/>
  <c r="G676" i="1"/>
  <c r="I676" i="1" s="1"/>
  <c r="J676" i="1" s="1"/>
  <c r="G668" i="1"/>
  <c r="I668" i="1" s="1"/>
  <c r="G660" i="1"/>
  <c r="I660" i="1" s="1"/>
  <c r="G652" i="1"/>
  <c r="I652" i="1" s="1"/>
  <c r="J652" i="1" s="1"/>
  <c r="G644" i="1"/>
  <c r="I644" i="1" s="1"/>
  <c r="G636" i="1"/>
  <c r="I636" i="1" s="1"/>
  <c r="G628" i="1"/>
  <c r="I628" i="1" s="1"/>
  <c r="J628" i="1" s="1"/>
  <c r="F566" i="1"/>
  <c r="H566" i="1" s="1"/>
  <c r="G565" i="1"/>
  <c r="I565" i="1" s="1"/>
  <c r="G554" i="1"/>
  <c r="I554" i="1" s="1"/>
  <c r="F531" i="1"/>
  <c r="H531" i="1" s="1"/>
  <c r="F516" i="1"/>
  <c r="H516" i="1" s="1"/>
  <c r="F440" i="1"/>
  <c r="H440" i="1" s="1"/>
  <c r="F388" i="1"/>
  <c r="H388" i="1" s="1"/>
  <c r="F232" i="1"/>
  <c r="H232" i="1" s="1"/>
  <c r="G177" i="1"/>
  <c r="I177" i="1" s="1"/>
  <c r="G101" i="1"/>
  <c r="I101" i="1" s="1"/>
  <c r="G704" i="1"/>
  <c r="I704" i="1" s="1"/>
  <c r="G701" i="1"/>
  <c r="I701" i="1" s="1"/>
  <c r="J701" i="1" s="1"/>
  <c r="G697" i="1"/>
  <c r="I697" i="1" s="1"/>
  <c r="G693" i="1"/>
  <c r="I693" i="1" s="1"/>
  <c r="G689" i="1"/>
  <c r="I689" i="1" s="1"/>
  <c r="J689" i="1" s="1"/>
  <c r="G685" i="1"/>
  <c r="I685" i="1" s="1"/>
  <c r="G681" i="1"/>
  <c r="I681" i="1" s="1"/>
  <c r="G677" i="1"/>
  <c r="I677" i="1" s="1"/>
  <c r="J677" i="1" s="1"/>
  <c r="G673" i="1"/>
  <c r="I673" i="1" s="1"/>
  <c r="G669" i="1"/>
  <c r="I669" i="1" s="1"/>
  <c r="G665" i="1"/>
  <c r="I665" i="1" s="1"/>
  <c r="J665" i="1" s="1"/>
  <c r="G661" i="1"/>
  <c r="I661" i="1" s="1"/>
  <c r="G657" i="1"/>
  <c r="I657" i="1" s="1"/>
  <c r="G653" i="1"/>
  <c r="I653" i="1" s="1"/>
  <c r="J653" i="1" s="1"/>
  <c r="G649" i="1"/>
  <c r="I649" i="1" s="1"/>
  <c r="G645" i="1"/>
  <c r="I645" i="1" s="1"/>
  <c r="G641" i="1"/>
  <c r="I641" i="1" s="1"/>
  <c r="J641" i="1" s="1"/>
  <c r="G637" i="1"/>
  <c r="I637" i="1" s="1"/>
  <c r="G633" i="1"/>
  <c r="I633" i="1" s="1"/>
  <c r="G629" i="1"/>
  <c r="I629" i="1" s="1"/>
  <c r="J629" i="1" s="1"/>
  <c r="G625" i="1"/>
  <c r="I625" i="1" s="1"/>
  <c r="F568" i="1"/>
  <c r="H568" i="1" s="1"/>
  <c r="G556" i="1"/>
  <c r="I556" i="1" s="1"/>
  <c r="G545" i="1"/>
  <c r="I545" i="1" s="1"/>
  <c r="F518" i="1"/>
  <c r="H518" i="1" s="1"/>
  <c r="F499" i="1"/>
  <c r="H499" i="1" s="1"/>
  <c r="G426" i="1"/>
  <c r="I426" i="1" s="1"/>
  <c r="F376" i="1"/>
  <c r="H376" i="1" s="1"/>
  <c r="F363" i="1"/>
  <c r="H363" i="1" s="1"/>
  <c r="F352" i="1"/>
  <c r="H352" i="1" s="1"/>
  <c r="G316" i="1"/>
  <c r="I316" i="1" s="1"/>
  <c r="J316" i="1" s="1"/>
  <c r="G300" i="1"/>
  <c r="I300" i="1" s="1"/>
  <c r="G278" i="1"/>
  <c r="I278" i="1" s="1"/>
  <c r="J278" i="1" s="1"/>
  <c r="F261" i="1"/>
  <c r="H261" i="1" s="1"/>
  <c r="F204" i="1"/>
  <c r="H204" i="1" s="1"/>
  <c r="F154" i="1"/>
  <c r="H154" i="1" s="1"/>
  <c r="G131" i="1"/>
  <c r="I131" i="1" s="1"/>
  <c r="G97" i="1"/>
  <c r="I97" i="1" s="1"/>
  <c r="G596" i="1"/>
  <c r="I596" i="1" s="1"/>
  <c r="J596" i="1" s="1"/>
  <c r="G292" i="1"/>
  <c r="I292" i="1" s="1"/>
  <c r="J292" i="1" s="1"/>
  <c r="F735" i="1"/>
  <c r="H735" i="1" s="1"/>
  <c r="G732" i="1"/>
  <c r="I732" i="1" s="1"/>
  <c r="F723" i="1"/>
  <c r="H723" i="1" s="1"/>
  <c r="G618" i="1"/>
  <c r="I618" i="1" s="1"/>
  <c r="J618" i="1" s="1"/>
  <c r="F599" i="1"/>
  <c r="H599" i="1" s="1"/>
  <c r="F585" i="1"/>
  <c r="H585" i="1" s="1"/>
  <c r="F563" i="1"/>
  <c r="H563" i="1" s="1"/>
  <c r="G562" i="1"/>
  <c r="I562" i="1" s="1"/>
  <c r="F539" i="1"/>
  <c r="H539" i="1" s="1"/>
  <c r="G526" i="1"/>
  <c r="I526" i="1" s="1"/>
  <c r="J526" i="1" s="1"/>
  <c r="F514" i="1"/>
  <c r="H514" i="1" s="1"/>
  <c r="F503" i="1"/>
  <c r="H503" i="1" s="1"/>
  <c r="F478" i="1"/>
  <c r="H478" i="1" s="1"/>
  <c r="F457" i="1"/>
  <c r="H457" i="1" s="1"/>
  <c r="F448" i="1"/>
  <c r="H448" i="1" s="1"/>
  <c r="F438" i="1"/>
  <c r="H438" i="1" s="1"/>
  <c r="G406" i="1"/>
  <c r="I406" i="1" s="1"/>
  <c r="J406" i="1" s="1"/>
  <c r="G384" i="1"/>
  <c r="I384" i="1" s="1"/>
  <c r="J384" i="1" s="1"/>
  <c r="G368" i="1"/>
  <c r="I368" i="1" s="1"/>
  <c r="F340" i="1"/>
  <c r="H340" i="1" s="1"/>
  <c r="F323" i="1"/>
  <c r="H323" i="1" s="1"/>
  <c r="F320" i="1"/>
  <c r="H320" i="1" s="1"/>
  <c r="F304" i="1"/>
  <c r="H304" i="1" s="1"/>
  <c r="F228" i="1"/>
  <c r="H228" i="1" s="1"/>
  <c r="G176" i="1"/>
  <c r="I176" i="1" s="1"/>
  <c r="J176" i="1" s="1"/>
  <c r="G113" i="1"/>
  <c r="I113" i="1" s="1"/>
  <c r="F72" i="1"/>
  <c r="H72" i="1" s="1"/>
  <c r="G567" i="1"/>
  <c r="I567" i="1" s="1"/>
  <c r="G564" i="1"/>
  <c r="I564" i="1" s="1"/>
  <c r="G535" i="1"/>
  <c r="I535" i="1" s="1"/>
  <c r="J535" i="1" s="1"/>
  <c r="G532" i="1"/>
  <c r="I532" i="1" s="1"/>
  <c r="G469" i="1"/>
  <c r="I469" i="1" s="1"/>
  <c r="G467" i="1"/>
  <c r="I467" i="1" s="1"/>
  <c r="J467" i="1" s="1"/>
  <c r="G453" i="1"/>
  <c r="I453" i="1" s="1"/>
  <c r="J453" i="1" s="1"/>
  <c r="F432" i="1"/>
  <c r="H432" i="1" s="1"/>
  <c r="G414" i="1"/>
  <c r="I414" i="1" s="1"/>
  <c r="F404" i="1"/>
  <c r="H404" i="1" s="1"/>
  <c r="F390" i="1"/>
  <c r="H390" i="1" s="1"/>
  <c r="G374" i="1"/>
  <c r="I374" i="1" s="1"/>
  <c r="J374" i="1" s="1"/>
  <c r="F346" i="1"/>
  <c r="H346" i="1" s="1"/>
  <c r="G336" i="1"/>
  <c r="I336" i="1" s="1"/>
  <c r="J336" i="1" s="1"/>
  <c r="G318" i="1"/>
  <c r="I318" i="1" s="1"/>
  <c r="G312" i="1"/>
  <c r="I312" i="1" s="1"/>
  <c r="F305" i="1"/>
  <c r="H305" i="1" s="1"/>
  <c r="F298" i="1"/>
  <c r="H298" i="1" s="1"/>
  <c r="F290" i="1"/>
  <c r="H290" i="1" s="1"/>
  <c r="G252" i="1"/>
  <c r="I252" i="1" s="1"/>
  <c r="G234" i="1"/>
  <c r="I234" i="1" s="1"/>
  <c r="J234" i="1" s="1"/>
  <c r="G222" i="1"/>
  <c r="I222" i="1" s="1"/>
  <c r="J222" i="1" s="1"/>
  <c r="G198" i="1"/>
  <c r="I198" i="1" s="1"/>
  <c r="J198" i="1" s="1"/>
  <c r="G187" i="1"/>
  <c r="I187" i="1" s="1"/>
  <c r="J187" i="1" s="1"/>
  <c r="F178" i="1"/>
  <c r="H178" i="1" s="1"/>
  <c r="G164" i="1"/>
  <c r="I164" i="1" s="1"/>
  <c r="J164" i="1" s="1"/>
  <c r="G107" i="1"/>
  <c r="I107" i="1" s="1"/>
  <c r="G93" i="1"/>
  <c r="I93" i="1" s="1"/>
  <c r="J93" i="1" s="1"/>
  <c r="F751" i="1"/>
  <c r="H751" i="1" s="1"/>
  <c r="G748" i="1"/>
  <c r="I748" i="1" s="1"/>
  <c r="J748" i="1" s="1"/>
  <c r="F739" i="1"/>
  <c r="H739" i="1" s="1"/>
  <c r="F719" i="1"/>
  <c r="H719" i="1" s="1"/>
  <c r="G716" i="1"/>
  <c r="I716" i="1" s="1"/>
  <c r="F707" i="1"/>
  <c r="H707" i="1" s="1"/>
  <c r="F617" i="1"/>
  <c r="H617" i="1" s="1"/>
  <c r="G586" i="1"/>
  <c r="I586" i="1" s="1"/>
  <c r="F583" i="1"/>
  <c r="H583" i="1" s="1"/>
  <c r="G580" i="1"/>
  <c r="I580" i="1" s="1"/>
  <c r="F560" i="1"/>
  <c r="H560" i="1" s="1"/>
  <c r="F548" i="1"/>
  <c r="H548" i="1" s="1"/>
  <c r="F536" i="1"/>
  <c r="H536" i="1" s="1"/>
  <c r="G527" i="1"/>
  <c r="I527" i="1" s="1"/>
  <c r="F524" i="1"/>
  <c r="H524" i="1" s="1"/>
  <c r="F507" i="1"/>
  <c r="H507" i="1" s="1"/>
  <c r="F494" i="1"/>
  <c r="H494" i="1" s="1"/>
  <c r="G480" i="1"/>
  <c r="I480" i="1" s="1"/>
  <c r="J480" i="1" s="1"/>
  <c r="F477" i="1"/>
  <c r="H477" i="1" s="1"/>
  <c r="F470" i="1"/>
  <c r="H470" i="1" s="1"/>
  <c r="F468" i="1"/>
  <c r="H468" i="1" s="1"/>
  <c r="F466" i="1"/>
  <c r="H466" i="1" s="1"/>
  <c r="G455" i="1"/>
  <c r="I455" i="1" s="1"/>
  <c r="J455" i="1" s="1"/>
  <c r="F452" i="1"/>
  <c r="H452" i="1" s="1"/>
  <c r="G442" i="1"/>
  <c r="I442" i="1" s="1"/>
  <c r="J442" i="1" s="1"/>
  <c r="G412" i="1"/>
  <c r="I412" i="1" s="1"/>
  <c r="F394" i="1"/>
  <c r="H394" i="1" s="1"/>
  <c r="F380" i="1"/>
  <c r="H380" i="1" s="1"/>
  <c r="G372" i="1"/>
  <c r="I372" i="1" s="1"/>
  <c r="J372" i="1" s="1"/>
  <c r="G358" i="1"/>
  <c r="I358" i="1" s="1"/>
  <c r="F331" i="1"/>
  <c r="H331" i="1" s="1"/>
  <c r="F319" i="1"/>
  <c r="H319" i="1" s="1"/>
  <c r="F313" i="1"/>
  <c r="H313" i="1" s="1"/>
  <c r="F311" i="1"/>
  <c r="H311" i="1" s="1"/>
  <c r="G306" i="1"/>
  <c r="I306" i="1" s="1"/>
  <c r="G302" i="1"/>
  <c r="I302" i="1" s="1"/>
  <c r="J302" i="1" s="1"/>
  <c r="F294" i="1"/>
  <c r="H294" i="1" s="1"/>
  <c r="F286" i="1"/>
  <c r="H286" i="1" s="1"/>
  <c r="G274" i="1"/>
  <c r="I274" i="1" s="1"/>
  <c r="F253" i="1"/>
  <c r="H253" i="1" s="1"/>
  <c r="F244" i="1"/>
  <c r="H244" i="1" s="1"/>
  <c r="G237" i="1"/>
  <c r="I237" i="1" s="1"/>
  <c r="G216" i="1"/>
  <c r="I216" i="1" s="1"/>
  <c r="G194" i="1"/>
  <c r="I194" i="1" s="1"/>
  <c r="G185" i="1"/>
  <c r="I185" i="1" s="1"/>
  <c r="J185" i="1" s="1"/>
  <c r="G160" i="1"/>
  <c r="I160" i="1" s="1"/>
  <c r="G147" i="1"/>
  <c r="I147" i="1" s="1"/>
  <c r="G115" i="1"/>
  <c r="I115" i="1" s="1"/>
  <c r="J115" i="1" s="1"/>
  <c r="G110" i="1"/>
  <c r="I110" i="1" s="1"/>
  <c r="F538" i="1"/>
  <c r="H538" i="1" s="1"/>
  <c r="G538" i="1"/>
  <c r="I538" i="1" s="1"/>
  <c r="J538" i="1" s="1"/>
  <c r="G502" i="1"/>
  <c r="I502" i="1" s="1"/>
  <c r="J502" i="1" s="1"/>
  <c r="F502" i="1"/>
  <c r="H502" i="1" s="1"/>
  <c r="F270" i="1"/>
  <c r="H270" i="1" s="1"/>
  <c r="G270" i="1"/>
  <c r="I270" i="1" s="1"/>
  <c r="J270" i="1" s="1"/>
  <c r="G240" i="1"/>
  <c r="I240" i="1" s="1"/>
  <c r="F240" i="1"/>
  <c r="H240" i="1" s="1"/>
  <c r="F212" i="1"/>
  <c r="H212" i="1" s="1"/>
  <c r="G212" i="1"/>
  <c r="I212" i="1" s="1"/>
  <c r="F190" i="1"/>
  <c r="H190" i="1" s="1"/>
  <c r="G190" i="1"/>
  <c r="I190" i="1" s="1"/>
  <c r="F156" i="1"/>
  <c r="H156" i="1" s="1"/>
  <c r="G156" i="1"/>
  <c r="I156" i="1" s="1"/>
  <c r="F561" i="1"/>
  <c r="H561" i="1" s="1"/>
  <c r="G561" i="1"/>
  <c r="I561" i="1" s="1"/>
  <c r="J561" i="1" s="1"/>
  <c r="G559" i="1"/>
  <c r="I559" i="1" s="1"/>
  <c r="J559" i="1" s="1"/>
  <c r="F559" i="1"/>
  <c r="H559" i="1" s="1"/>
  <c r="F519" i="1"/>
  <c r="H519" i="1" s="1"/>
  <c r="G519" i="1"/>
  <c r="I519" i="1" s="1"/>
  <c r="F496" i="1"/>
  <c r="H496" i="1" s="1"/>
  <c r="G496" i="1"/>
  <c r="I496" i="1" s="1"/>
  <c r="G487" i="1"/>
  <c r="I487" i="1" s="1"/>
  <c r="F487" i="1"/>
  <c r="H487" i="1" s="1"/>
  <c r="G464" i="1"/>
  <c r="I464" i="1" s="1"/>
  <c r="J464" i="1" s="1"/>
  <c r="F464" i="1"/>
  <c r="H464" i="1" s="1"/>
  <c r="G462" i="1"/>
  <c r="I462" i="1" s="1"/>
  <c r="F462" i="1"/>
  <c r="H462" i="1" s="1"/>
  <c r="F400" i="1"/>
  <c r="H400" i="1" s="1"/>
  <c r="G400" i="1"/>
  <c r="I400" i="1" s="1"/>
  <c r="F314" i="1"/>
  <c r="H314" i="1" s="1"/>
  <c r="G314" i="1"/>
  <c r="I314" i="1" s="1"/>
  <c r="J314" i="1" s="1"/>
  <c r="G289" i="1"/>
  <c r="I289" i="1" s="1"/>
  <c r="J289" i="1" s="1"/>
  <c r="F289" i="1"/>
  <c r="H289" i="1" s="1"/>
  <c r="G287" i="1"/>
  <c r="I287" i="1" s="1"/>
  <c r="F287" i="1"/>
  <c r="H287" i="1" s="1"/>
  <c r="F118" i="1"/>
  <c r="H118" i="1" s="1"/>
  <c r="G118" i="1"/>
  <c r="I118" i="1" s="1"/>
  <c r="J118" i="1" s="1"/>
  <c r="F104" i="1"/>
  <c r="H104" i="1" s="1"/>
  <c r="G104" i="1"/>
  <c r="I104" i="1" s="1"/>
  <c r="J104" i="1" s="1"/>
  <c r="G92" i="1"/>
  <c r="I92" i="1" s="1"/>
  <c r="J92" i="1" s="1"/>
  <c r="F92" i="1"/>
  <c r="H92" i="1" s="1"/>
  <c r="G512" i="1"/>
  <c r="I512" i="1" s="1"/>
  <c r="J512" i="1" s="1"/>
  <c r="F512" i="1"/>
  <c r="H512" i="1" s="1"/>
  <c r="G51" i="1"/>
  <c r="G756" i="1"/>
  <c r="I756" i="1" s="1"/>
  <c r="J756" i="1" s="1"/>
  <c r="F753" i="1"/>
  <c r="H753" i="1" s="1"/>
  <c r="F743" i="1"/>
  <c r="H743" i="1" s="1"/>
  <c r="G740" i="1"/>
  <c r="I740" i="1" s="1"/>
  <c r="F737" i="1"/>
  <c r="H737" i="1" s="1"/>
  <c r="F727" i="1"/>
  <c r="H727" i="1" s="1"/>
  <c r="G724" i="1"/>
  <c r="I724" i="1" s="1"/>
  <c r="J724" i="1" s="1"/>
  <c r="F721" i="1"/>
  <c r="H721" i="1" s="1"/>
  <c r="F711" i="1"/>
  <c r="H711" i="1" s="1"/>
  <c r="G708" i="1"/>
  <c r="I708" i="1" s="1"/>
  <c r="F705" i="1"/>
  <c r="H705" i="1" s="1"/>
  <c r="G621" i="1"/>
  <c r="I621" i="1" s="1"/>
  <c r="G614" i="1"/>
  <c r="I614" i="1" s="1"/>
  <c r="F609" i="1"/>
  <c r="H609" i="1" s="1"/>
  <c r="F606" i="1"/>
  <c r="H606" i="1" s="1"/>
  <c r="G593" i="1"/>
  <c r="I593" i="1" s="1"/>
  <c r="J593" i="1" s="1"/>
  <c r="G588" i="1"/>
  <c r="I588" i="1" s="1"/>
  <c r="F577" i="1"/>
  <c r="H577" i="1" s="1"/>
  <c r="G540" i="1"/>
  <c r="I540" i="1" s="1"/>
  <c r="F530" i="1"/>
  <c r="H530" i="1" s="1"/>
  <c r="G530" i="1"/>
  <c r="I530" i="1" s="1"/>
  <c r="G479" i="1"/>
  <c r="I479" i="1" s="1"/>
  <c r="J479" i="1" s="1"/>
  <c r="G471" i="1"/>
  <c r="I471" i="1" s="1"/>
  <c r="F471" i="1"/>
  <c r="H471" i="1" s="1"/>
  <c r="G428" i="1"/>
  <c r="I428" i="1" s="1"/>
  <c r="F428" i="1"/>
  <c r="H428" i="1" s="1"/>
  <c r="F396" i="1"/>
  <c r="H396" i="1" s="1"/>
  <c r="G396" i="1"/>
  <c r="I396" i="1" s="1"/>
  <c r="J396" i="1" s="1"/>
  <c r="F348" i="1"/>
  <c r="H348" i="1" s="1"/>
  <c r="G348" i="1"/>
  <c r="I348" i="1" s="1"/>
  <c r="J348" i="1" s="1"/>
  <c r="F328" i="1"/>
  <c r="H328" i="1" s="1"/>
  <c r="G328" i="1"/>
  <c r="I328" i="1" s="1"/>
  <c r="J328" i="1" s="1"/>
  <c r="F310" i="1"/>
  <c r="H310" i="1" s="1"/>
  <c r="G310" i="1"/>
  <c r="I310" i="1" s="1"/>
  <c r="F202" i="1"/>
  <c r="H202" i="1" s="1"/>
  <c r="G202" i="1"/>
  <c r="I202" i="1" s="1"/>
  <c r="F182" i="1"/>
  <c r="H182" i="1" s="1"/>
  <c r="G182" i="1"/>
  <c r="I182" i="1" s="1"/>
  <c r="F168" i="1"/>
  <c r="H168" i="1" s="1"/>
  <c r="G168" i="1"/>
  <c r="I168" i="1" s="1"/>
  <c r="G551" i="1"/>
  <c r="I551" i="1" s="1"/>
  <c r="F551" i="1"/>
  <c r="H551" i="1" s="1"/>
  <c r="F498" i="1"/>
  <c r="H498" i="1" s="1"/>
  <c r="G498" i="1"/>
  <c r="I498" i="1" s="1"/>
  <c r="G493" i="1"/>
  <c r="I493" i="1" s="1"/>
  <c r="F493" i="1"/>
  <c r="H493" i="1" s="1"/>
  <c r="G444" i="1"/>
  <c r="I444" i="1" s="1"/>
  <c r="J444" i="1" s="1"/>
  <c r="F444" i="1"/>
  <c r="H444" i="1" s="1"/>
  <c r="F416" i="1"/>
  <c r="H416" i="1" s="1"/>
  <c r="G416" i="1"/>
  <c r="I416" i="1" s="1"/>
  <c r="G386" i="1"/>
  <c r="I386" i="1" s="1"/>
  <c r="J386" i="1" s="1"/>
  <c r="F386" i="1"/>
  <c r="H386" i="1" s="1"/>
  <c r="F39" i="1"/>
  <c r="F747" i="1"/>
  <c r="H747" i="1" s="1"/>
  <c r="G744" i="1"/>
  <c r="I744" i="1" s="1"/>
  <c r="J744" i="1" s="1"/>
  <c r="F741" i="1"/>
  <c r="H741" i="1" s="1"/>
  <c r="F731" i="1"/>
  <c r="H731" i="1" s="1"/>
  <c r="G728" i="1"/>
  <c r="I728" i="1" s="1"/>
  <c r="F725" i="1"/>
  <c r="H725" i="1" s="1"/>
  <c r="F715" i="1"/>
  <c r="H715" i="1" s="1"/>
  <c r="G712" i="1"/>
  <c r="I712" i="1" s="1"/>
  <c r="J712" i="1" s="1"/>
  <c r="F709" i="1"/>
  <c r="H709" i="1" s="1"/>
  <c r="F612" i="1"/>
  <c r="H612" i="1" s="1"/>
  <c r="F607" i="1"/>
  <c r="H607" i="1" s="1"/>
  <c r="F604" i="1"/>
  <c r="H604" i="1" s="1"/>
  <c r="F603" i="1"/>
  <c r="H603" i="1" s="1"/>
  <c r="G594" i="1"/>
  <c r="I594" i="1" s="1"/>
  <c r="J594" i="1" s="1"/>
  <c r="G589" i="1"/>
  <c r="I589" i="1" s="1"/>
  <c r="F546" i="1"/>
  <c r="H546" i="1" s="1"/>
  <c r="G546" i="1"/>
  <c r="I546" i="1" s="1"/>
  <c r="J546" i="1" s="1"/>
  <c r="G543" i="1"/>
  <c r="I543" i="1" s="1"/>
  <c r="G528" i="1"/>
  <c r="I528" i="1" s="1"/>
  <c r="F528" i="1"/>
  <c r="H528" i="1" s="1"/>
  <c r="F515" i="1"/>
  <c r="H515" i="1" s="1"/>
  <c r="G515" i="1"/>
  <c r="I515" i="1" s="1"/>
  <c r="J515" i="1" s="1"/>
  <c r="G501" i="1"/>
  <c r="I501" i="1" s="1"/>
  <c r="J501" i="1" s="1"/>
  <c r="F501" i="1"/>
  <c r="H501" i="1" s="1"/>
  <c r="G486" i="1"/>
  <c r="I486" i="1" s="1"/>
  <c r="G485" i="1"/>
  <c r="I485" i="1" s="1"/>
  <c r="F485" i="1"/>
  <c r="H485" i="1" s="1"/>
  <c r="F482" i="1"/>
  <c r="H482" i="1" s="1"/>
  <c r="G482" i="1"/>
  <c r="I482" i="1" s="1"/>
  <c r="F465" i="1"/>
  <c r="H465" i="1" s="1"/>
  <c r="G465" i="1"/>
  <c r="I465" i="1" s="1"/>
  <c r="J465" i="1" s="1"/>
  <c r="F463" i="1"/>
  <c r="H463" i="1" s="1"/>
  <c r="G463" i="1"/>
  <c r="I463" i="1" s="1"/>
  <c r="F434" i="1"/>
  <c r="H434" i="1" s="1"/>
  <c r="G434" i="1"/>
  <c r="I434" i="1" s="1"/>
  <c r="F422" i="1"/>
  <c r="H422" i="1" s="1"/>
  <c r="G422" i="1"/>
  <c r="I422" i="1" s="1"/>
  <c r="F362" i="1"/>
  <c r="H362" i="1" s="1"/>
  <c r="G362" i="1"/>
  <c r="I362" i="1" s="1"/>
  <c r="J362" i="1" s="1"/>
  <c r="F308" i="1"/>
  <c r="H308" i="1" s="1"/>
  <c r="G308" i="1"/>
  <c r="I308" i="1" s="1"/>
  <c r="F288" i="1"/>
  <c r="H288" i="1" s="1"/>
  <c r="G288" i="1"/>
  <c r="I288" i="1" s="1"/>
  <c r="G257" i="1"/>
  <c r="I257" i="1" s="1"/>
  <c r="J257" i="1" s="1"/>
  <c r="F257" i="1"/>
  <c r="H257" i="1" s="1"/>
  <c r="F218" i="1"/>
  <c r="H218" i="1" s="1"/>
  <c r="G218" i="1"/>
  <c r="I218" i="1" s="1"/>
  <c r="F112" i="1"/>
  <c r="H112" i="1" s="1"/>
  <c r="G112" i="1"/>
  <c r="I112" i="1" s="1"/>
  <c r="G100" i="1"/>
  <c r="I100" i="1" s="1"/>
  <c r="F100" i="1"/>
  <c r="H100" i="1" s="1"/>
  <c r="F473" i="1"/>
  <c r="H473" i="1" s="1"/>
  <c r="F456" i="1"/>
  <c r="H456" i="1" s="1"/>
  <c r="F454" i="1"/>
  <c r="H454" i="1" s="1"/>
  <c r="F449" i="1"/>
  <c r="H449" i="1" s="1"/>
  <c r="F436" i="1"/>
  <c r="H436" i="1" s="1"/>
  <c r="F418" i="1"/>
  <c r="H418" i="1" s="1"/>
  <c r="F408" i="1"/>
  <c r="H408" i="1" s="1"/>
  <c r="F402" i="1"/>
  <c r="H402" i="1" s="1"/>
  <c r="F398" i="1"/>
  <c r="H398" i="1" s="1"/>
  <c r="F383" i="1"/>
  <c r="H383" i="1" s="1"/>
  <c r="G382" i="1"/>
  <c r="I382" i="1" s="1"/>
  <c r="F379" i="1"/>
  <c r="H379" i="1" s="1"/>
  <c r="F375" i="1"/>
  <c r="H375" i="1" s="1"/>
  <c r="F350" i="1"/>
  <c r="H350" i="1" s="1"/>
  <c r="F338" i="1"/>
  <c r="H338" i="1" s="1"/>
  <c r="G322" i="1"/>
  <c r="I322" i="1" s="1"/>
  <c r="G268" i="1"/>
  <c r="I268" i="1" s="1"/>
  <c r="J268" i="1" s="1"/>
  <c r="G262" i="1"/>
  <c r="I262" i="1" s="1"/>
  <c r="F248" i="1"/>
  <c r="H248" i="1" s="1"/>
  <c r="G238" i="1"/>
  <c r="I238" i="1" s="1"/>
  <c r="G226" i="1"/>
  <c r="I226" i="1" s="1"/>
  <c r="G206" i="1"/>
  <c r="I206" i="1" s="1"/>
  <c r="F196" i="1"/>
  <c r="H196" i="1" s="1"/>
  <c r="G172" i="1"/>
  <c r="I172" i="1" s="1"/>
  <c r="F162" i="1"/>
  <c r="H162" i="1" s="1"/>
  <c r="G152" i="1"/>
  <c r="I152" i="1" s="1"/>
  <c r="J152" i="1" s="1"/>
  <c r="F129" i="1"/>
  <c r="H129" i="1" s="1"/>
  <c r="G126" i="1"/>
  <c r="I126" i="1" s="1"/>
  <c r="J126" i="1" s="1"/>
  <c r="F114" i="1"/>
  <c r="H114" i="1" s="1"/>
  <c r="F96" i="1"/>
  <c r="H96" i="1" s="1"/>
  <c r="F68" i="1"/>
  <c r="H68" i="1" s="1"/>
  <c r="F280" i="1"/>
  <c r="H280" i="1" s="1"/>
  <c r="G280" i="1"/>
  <c r="I280" i="1" s="1"/>
  <c r="J280" i="1" s="1"/>
  <c r="G251" i="1"/>
  <c r="I251" i="1" s="1"/>
  <c r="F251" i="1"/>
  <c r="H251" i="1" s="1"/>
  <c r="F249" i="1"/>
  <c r="H249" i="1" s="1"/>
  <c r="G249" i="1"/>
  <c r="I249" i="1" s="1"/>
  <c r="F242" i="1"/>
  <c r="H242" i="1" s="1"/>
  <c r="G242" i="1"/>
  <c r="I242" i="1" s="1"/>
  <c r="F230" i="1"/>
  <c r="H230" i="1" s="1"/>
  <c r="G230" i="1"/>
  <c r="I230" i="1" s="1"/>
  <c r="F214" i="1"/>
  <c r="H214" i="1" s="1"/>
  <c r="G214" i="1"/>
  <c r="I214" i="1" s="1"/>
  <c r="F189" i="1"/>
  <c r="H189" i="1" s="1"/>
  <c r="G189" i="1"/>
  <c r="I189" i="1" s="1"/>
  <c r="G174" i="1"/>
  <c r="I174" i="1" s="1"/>
  <c r="J174" i="1" s="1"/>
  <c r="F174" i="1"/>
  <c r="H174" i="1" s="1"/>
  <c r="F144" i="1"/>
  <c r="H144" i="1" s="1"/>
  <c r="G144" i="1"/>
  <c r="I144" i="1" s="1"/>
  <c r="G130" i="1"/>
  <c r="I130" i="1" s="1"/>
  <c r="J130" i="1" s="1"/>
  <c r="F130" i="1"/>
  <c r="H130" i="1" s="1"/>
  <c r="G109" i="1"/>
  <c r="I109" i="1" s="1"/>
  <c r="F109" i="1"/>
  <c r="H109" i="1" s="1"/>
  <c r="F90" i="1"/>
  <c r="H90" i="1" s="1"/>
  <c r="G90" i="1"/>
  <c r="I90" i="1" s="1"/>
  <c r="F86" i="1"/>
  <c r="H86" i="1" s="1"/>
  <c r="G86" i="1"/>
  <c r="I86" i="1" s="1"/>
  <c r="F82" i="1"/>
  <c r="H82" i="1" s="1"/>
  <c r="G82" i="1"/>
  <c r="I82" i="1" s="1"/>
  <c r="J82" i="1" s="1"/>
  <c r="F78" i="1"/>
  <c r="H78" i="1" s="1"/>
  <c r="G78" i="1"/>
  <c r="I78" i="1" s="1"/>
  <c r="F74" i="1"/>
  <c r="H74" i="1" s="1"/>
  <c r="G74" i="1"/>
  <c r="I74" i="1" s="1"/>
  <c r="F65" i="1"/>
  <c r="H65" i="1" s="1"/>
  <c r="G65" i="1"/>
  <c r="I65" i="1" s="1"/>
  <c r="G395" i="1"/>
  <c r="I395" i="1" s="1"/>
  <c r="J395" i="1" s="1"/>
  <c r="F395" i="1"/>
  <c r="H395" i="1" s="1"/>
  <c r="G387" i="1"/>
  <c r="I387" i="1" s="1"/>
  <c r="F387" i="1"/>
  <c r="H387" i="1" s="1"/>
  <c r="F296" i="1"/>
  <c r="H296" i="1" s="1"/>
  <c r="G296" i="1"/>
  <c r="I296" i="1" s="1"/>
  <c r="G255" i="1"/>
  <c r="I255" i="1" s="1"/>
  <c r="J255" i="1" s="1"/>
  <c r="F255" i="1"/>
  <c r="H255" i="1" s="1"/>
  <c r="F245" i="1"/>
  <c r="H245" i="1" s="1"/>
  <c r="G245" i="1"/>
  <c r="I245" i="1" s="1"/>
  <c r="J245" i="1" s="1"/>
  <c r="G236" i="1"/>
  <c r="I236" i="1" s="1"/>
  <c r="F236" i="1"/>
  <c r="H236" i="1" s="1"/>
  <c r="F220" i="1"/>
  <c r="H220" i="1" s="1"/>
  <c r="G220" i="1"/>
  <c r="I220" i="1" s="1"/>
  <c r="J220" i="1" s="1"/>
  <c r="F179" i="1"/>
  <c r="H179" i="1" s="1"/>
  <c r="G179" i="1"/>
  <c r="I179" i="1" s="1"/>
  <c r="G150" i="1"/>
  <c r="I150" i="1" s="1"/>
  <c r="J150" i="1" s="1"/>
  <c r="F150" i="1"/>
  <c r="H150" i="1" s="1"/>
  <c r="F142" i="1"/>
  <c r="H142" i="1" s="1"/>
  <c r="G142" i="1"/>
  <c r="I142" i="1" s="1"/>
  <c r="G133" i="1"/>
  <c r="I133" i="1" s="1"/>
  <c r="F133" i="1"/>
  <c r="H133" i="1" s="1"/>
  <c r="F124" i="1"/>
  <c r="H124" i="1" s="1"/>
  <c r="G124" i="1"/>
  <c r="I124" i="1" s="1"/>
  <c r="G122" i="1"/>
  <c r="I122" i="1" s="1"/>
  <c r="F122" i="1"/>
  <c r="H122" i="1" s="1"/>
  <c r="F70" i="1"/>
  <c r="H70" i="1" s="1"/>
  <c r="G70" i="1"/>
  <c r="I70" i="1" s="1"/>
  <c r="J70" i="1" s="1"/>
  <c r="G620" i="1"/>
  <c r="I620" i="1" s="1"/>
  <c r="J620" i="1" s="1"/>
  <c r="G591" i="1"/>
  <c r="I591" i="1" s="1"/>
  <c r="G522" i="1"/>
  <c r="I522" i="1" s="1"/>
  <c r="G510" i="1"/>
  <c r="I510" i="1" s="1"/>
  <c r="G495" i="1"/>
  <c r="I495" i="1" s="1"/>
  <c r="G491" i="1"/>
  <c r="I491" i="1" s="1"/>
  <c r="J491" i="1" s="1"/>
  <c r="G475" i="1"/>
  <c r="I475" i="1" s="1"/>
  <c r="G461" i="1"/>
  <c r="I461" i="1" s="1"/>
  <c r="G459" i="1"/>
  <c r="I459" i="1" s="1"/>
  <c r="G451" i="1"/>
  <c r="I451" i="1" s="1"/>
  <c r="G420" i="1"/>
  <c r="I420" i="1" s="1"/>
  <c r="J420" i="1" s="1"/>
  <c r="G371" i="1"/>
  <c r="I371" i="1" s="1"/>
  <c r="J371" i="1" s="1"/>
  <c r="F371" i="1"/>
  <c r="H371" i="1" s="1"/>
  <c r="F359" i="1"/>
  <c r="H359" i="1" s="1"/>
  <c r="G281" i="1"/>
  <c r="I281" i="1" s="1"/>
  <c r="J281" i="1" s="1"/>
  <c r="F281" i="1"/>
  <c r="H281" i="1" s="1"/>
  <c r="G279" i="1"/>
  <c r="I279" i="1" s="1"/>
  <c r="J279" i="1" s="1"/>
  <c r="F279" i="1"/>
  <c r="H279" i="1" s="1"/>
  <c r="F276" i="1"/>
  <c r="H276" i="1" s="1"/>
  <c r="G276" i="1"/>
  <c r="I276" i="1" s="1"/>
  <c r="F264" i="1"/>
  <c r="H264" i="1" s="1"/>
  <c r="G264" i="1"/>
  <c r="I264" i="1" s="1"/>
  <c r="F259" i="1"/>
  <c r="H259" i="1" s="1"/>
  <c r="G256" i="1"/>
  <c r="I256" i="1" s="1"/>
  <c r="J256" i="1" s="1"/>
  <c r="F250" i="1"/>
  <c r="H250" i="1" s="1"/>
  <c r="G250" i="1"/>
  <c r="I250" i="1" s="1"/>
  <c r="F241" i="1"/>
  <c r="H241" i="1" s="1"/>
  <c r="G241" i="1"/>
  <c r="I241" i="1" s="1"/>
  <c r="G158" i="1"/>
  <c r="I158" i="1" s="1"/>
  <c r="F158" i="1"/>
  <c r="H158" i="1" s="1"/>
  <c r="F45" i="1"/>
  <c r="H45" i="1" s="1"/>
  <c r="G754" i="1"/>
  <c r="I754" i="1" s="1"/>
  <c r="G750" i="1"/>
  <c r="I750" i="1" s="1"/>
  <c r="G746" i="1"/>
  <c r="I746" i="1" s="1"/>
  <c r="J746" i="1" s="1"/>
  <c r="G742" i="1"/>
  <c r="I742" i="1" s="1"/>
  <c r="G738" i="1"/>
  <c r="I738" i="1" s="1"/>
  <c r="G734" i="1"/>
  <c r="I734" i="1" s="1"/>
  <c r="J734" i="1" s="1"/>
  <c r="G730" i="1"/>
  <c r="I730" i="1" s="1"/>
  <c r="G726" i="1"/>
  <c r="I726" i="1" s="1"/>
  <c r="G722" i="1"/>
  <c r="I722" i="1" s="1"/>
  <c r="J722" i="1" s="1"/>
  <c r="G718" i="1"/>
  <c r="I718" i="1" s="1"/>
  <c r="G714" i="1"/>
  <c r="I714" i="1" s="1"/>
  <c r="G710" i="1"/>
  <c r="I710" i="1" s="1"/>
  <c r="J710" i="1" s="1"/>
  <c r="G706" i="1"/>
  <c r="I706" i="1" s="1"/>
  <c r="F600" i="1"/>
  <c r="H600" i="1" s="1"/>
  <c r="F598" i="1"/>
  <c r="H598" i="1" s="1"/>
  <c r="G597" i="1"/>
  <c r="I597" i="1" s="1"/>
  <c r="F592" i="1"/>
  <c r="H592" i="1" s="1"/>
  <c r="F571" i="1"/>
  <c r="H571" i="1" s="1"/>
  <c r="G553" i="1"/>
  <c r="I553" i="1" s="1"/>
  <c r="F552" i="1"/>
  <c r="H552" i="1" s="1"/>
  <c r="F547" i="1"/>
  <c r="H547" i="1" s="1"/>
  <c r="G537" i="1"/>
  <c r="I537" i="1" s="1"/>
  <c r="J537" i="1" s="1"/>
  <c r="G523" i="1"/>
  <c r="I523" i="1" s="1"/>
  <c r="J523" i="1" s="1"/>
  <c r="G511" i="1"/>
  <c r="I511" i="1" s="1"/>
  <c r="J511" i="1" s="1"/>
  <c r="F509" i="1"/>
  <c r="H509" i="1" s="1"/>
  <c r="F474" i="1"/>
  <c r="H474" i="1" s="1"/>
  <c r="F460" i="1"/>
  <c r="H460" i="1" s="1"/>
  <c r="F458" i="1"/>
  <c r="H458" i="1" s="1"/>
  <c r="F450" i="1"/>
  <c r="H450" i="1" s="1"/>
  <c r="F424" i="1"/>
  <c r="H424" i="1" s="1"/>
  <c r="G399" i="1"/>
  <c r="I399" i="1" s="1"/>
  <c r="F399" i="1"/>
  <c r="H399" i="1" s="1"/>
  <c r="G391" i="1"/>
  <c r="I391" i="1" s="1"/>
  <c r="F391" i="1"/>
  <c r="H391" i="1" s="1"/>
  <c r="G366" i="1"/>
  <c r="I366" i="1" s="1"/>
  <c r="F360" i="1"/>
  <c r="H360" i="1" s="1"/>
  <c r="G356" i="1"/>
  <c r="I356" i="1" s="1"/>
  <c r="G355" i="1"/>
  <c r="I355" i="1" s="1"/>
  <c r="F355" i="1"/>
  <c r="H355" i="1" s="1"/>
  <c r="F342" i="1"/>
  <c r="H342" i="1" s="1"/>
  <c r="F327" i="1"/>
  <c r="H327" i="1" s="1"/>
  <c r="G297" i="1"/>
  <c r="I297" i="1" s="1"/>
  <c r="F297" i="1"/>
  <c r="H297" i="1" s="1"/>
  <c r="G295" i="1"/>
  <c r="I295" i="1" s="1"/>
  <c r="F295" i="1"/>
  <c r="H295" i="1" s="1"/>
  <c r="F282" i="1"/>
  <c r="H282" i="1" s="1"/>
  <c r="F246" i="1"/>
  <c r="H246" i="1" s="1"/>
  <c r="G246" i="1"/>
  <c r="I246" i="1" s="1"/>
  <c r="J246" i="1" s="1"/>
  <c r="F224" i="1"/>
  <c r="H224" i="1" s="1"/>
  <c r="F208" i="1"/>
  <c r="H208" i="1" s="1"/>
  <c r="F200" i="1"/>
  <c r="H200" i="1" s="1"/>
  <c r="F192" i="1"/>
  <c r="H192" i="1" s="1"/>
  <c r="F186" i="1"/>
  <c r="H186" i="1" s="1"/>
  <c r="G166" i="1"/>
  <c r="I166" i="1" s="1"/>
  <c r="F166" i="1"/>
  <c r="H166" i="1" s="1"/>
  <c r="F136" i="1"/>
  <c r="H136" i="1" s="1"/>
  <c r="G136" i="1"/>
  <c r="I136" i="1" s="1"/>
  <c r="F134" i="1"/>
  <c r="H134" i="1" s="1"/>
  <c r="G134" i="1"/>
  <c r="I134" i="1" s="1"/>
  <c r="G121" i="1"/>
  <c r="I121" i="1" s="1"/>
  <c r="F121" i="1"/>
  <c r="H121" i="1" s="1"/>
  <c r="F119" i="1"/>
  <c r="H119" i="1" s="1"/>
  <c r="F254" i="1"/>
  <c r="H254" i="1" s="1"/>
  <c r="G254" i="1"/>
  <c r="I254" i="1" s="1"/>
  <c r="J254" i="1" s="1"/>
  <c r="G149" i="1"/>
  <c r="I149" i="1" s="1"/>
  <c r="J149" i="1" s="1"/>
  <c r="F149" i="1"/>
  <c r="H149" i="1" s="1"/>
  <c r="F145" i="1"/>
  <c r="H145" i="1" s="1"/>
  <c r="G145" i="1"/>
  <c r="I145" i="1" s="1"/>
  <c r="G120" i="1"/>
  <c r="I120" i="1" s="1"/>
  <c r="F120" i="1"/>
  <c r="H120" i="1" s="1"/>
  <c r="F89" i="1"/>
  <c r="H89" i="1" s="1"/>
  <c r="G89" i="1"/>
  <c r="I89" i="1" s="1"/>
  <c r="F85" i="1"/>
  <c r="H85" i="1" s="1"/>
  <c r="G85" i="1"/>
  <c r="I85" i="1" s="1"/>
  <c r="F81" i="1"/>
  <c r="H81" i="1" s="1"/>
  <c r="G81" i="1"/>
  <c r="I81" i="1" s="1"/>
  <c r="J81" i="1" s="1"/>
  <c r="F77" i="1"/>
  <c r="H77" i="1" s="1"/>
  <c r="G77" i="1"/>
  <c r="I77" i="1" s="1"/>
  <c r="F73" i="1"/>
  <c r="H73" i="1" s="1"/>
  <c r="G73" i="1"/>
  <c r="I73" i="1" s="1"/>
  <c r="F66" i="1"/>
  <c r="H66" i="1" s="1"/>
  <c r="G66" i="1"/>
  <c r="I66" i="1" s="1"/>
  <c r="F272" i="1"/>
  <c r="H272" i="1" s="1"/>
  <c r="G272" i="1"/>
  <c r="I272" i="1" s="1"/>
  <c r="F258" i="1"/>
  <c r="H258" i="1" s="1"/>
  <c r="G258" i="1"/>
  <c r="I258" i="1" s="1"/>
  <c r="J258" i="1" s="1"/>
  <c r="F181" i="1"/>
  <c r="H181" i="1" s="1"/>
  <c r="G181" i="1"/>
  <c r="I181" i="1" s="1"/>
  <c r="G141" i="1"/>
  <c r="I141" i="1" s="1"/>
  <c r="J141" i="1" s="1"/>
  <c r="F141" i="1"/>
  <c r="H141" i="1" s="1"/>
  <c r="F137" i="1"/>
  <c r="H137" i="1" s="1"/>
  <c r="G137" i="1"/>
  <c r="I137" i="1" s="1"/>
  <c r="G135" i="1"/>
  <c r="I135" i="1" s="1"/>
  <c r="F135" i="1"/>
  <c r="H135" i="1" s="1"/>
  <c r="F123" i="1"/>
  <c r="H123" i="1" s="1"/>
  <c r="G123" i="1"/>
  <c r="I123" i="1" s="1"/>
  <c r="F69" i="1"/>
  <c r="H69" i="1" s="1"/>
  <c r="G69" i="1"/>
  <c r="I69" i="1" s="1"/>
  <c r="J69" i="1" s="1"/>
  <c r="G183" i="1"/>
  <c r="I183" i="1" s="1"/>
  <c r="F146" i="1"/>
  <c r="H146" i="1" s="1"/>
  <c r="F143" i="1"/>
  <c r="H143" i="1" s="1"/>
  <c r="F138" i="1"/>
  <c r="H138" i="1" s="1"/>
  <c r="F125" i="1"/>
  <c r="H125" i="1" s="1"/>
  <c r="G105" i="1"/>
  <c r="I105" i="1" s="1"/>
  <c r="J105" i="1" s="1"/>
  <c r="F103" i="1"/>
  <c r="H103" i="1" s="1"/>
  <c r="G102" i="1"/>
  <c r="I102" i="1" s="1"/>
  <c r="G98" i="1"/>
  <c r="I98" i="1" s="1"/>
  <c r="G94" i="1"/>
  <c r="I94" i="1" s="1"/>
  <c r="J94" i="1" s="1"/>
  <c r="F88" i="1"/>
  <c r="H88" i="1" s="1"/>
  <c r="F84" i="1"/>
  <c r="H84" i="1" s="1"/>
  <c r="F80" i="1"/>
  <c r="H80" i="1" s="1"/>
  <c r="F76" i="1"/>
  <c r="H76" i="1" s="1"/>
  <c r="G445" i="1"/>
  <c r="I445" i="1" s="1"/>
  <c r="J445" i="1" s="1"/>
  <c r="F445" i="1"/>
  <c r="H445" i="1" s="1"/>
  <c r="G437" i="1"/>
  <c r="I437" i="1" s="1"/>
  <c r="F437" i="1"/>
  <c r="H437" i="1" s="1"/>
  <c r="G433" i="1"/>
  <c r="I433" i="1" s="1"/>
  <c r="J433" i="1" s="1"/>
  <c r="F433" i="1"/>
  <c r="H433" i="1" s="1"/>
  <c r="G425" i="1"/>
  <c r="I425" i="1" s="1"/>
  <c r="F425" i="1"/>
  <c r="H425" i="1" s="1"/>
  <c r="F95" i="1"/>
  <c r="H95" i="1" s="1"/>
  <c r="G95" i="1"/>
  <c r="I95" i="1" s="1"/>
  <c r="J95" i="1" s="1"/>
  <c r="F521" i="1"/>
  <c r="H521" i="1" s="1"/>
  <c r="G521" i="1"/>
  <c r="I521" i="1" s="1"/>
  <c r="F508" i="1"/>
  <c r="H508" i="1" s="1"/>
  <c r="G508" i="1"/>
  <c r="I508" i="1" s="1"/>
  <c r="F506" i="1"/>
  <c r="H506" i="1" s="1"/>
  <c r="G506" i="1"/>
  <c r="I506" i="1" s="1"/>
  <c r="G381" i="1"/>
  <c r="I381" i="1" s="1"/>
  <c r="F381" i="1"/>
  <c r="H381" i="1" s="1"/>
  <c r="G365" i="1"/>
  <c r="I365" i="1" s="1"/>
  <c r="F365" i="1"/>
  <c r="H365" i="1" s="1"/>
  <c r="F233" i="1"/>
  <c r="H233" i="1" s="1"/>
  <c r="G233" i="1"/>
  <c r="I233" i="1" s="1"/>
  <c r="J233" i="1" s="1"/>
  <c r="F184" i="1"/>
  <c r="H184" i="1" s="1"/>
  <c r="G184" i="1"/>
  <c r="I184" i="1" s="1"/>
  <c r="J184" i="1" s="1"/>
  <c r="G55" i="1"/>
  <c r="G50" i="1"/>
  <c r="G702" i="1"/>
  <c r="I702" i="1" s="1"/>
  <c r="G698" i="1"/>
  <c r="I698" i="1" s="1"/>
  <c r="J698" i="1" s="1"/>
  <c r="G694" i="1"/>
  <c r="I694" i="1" s="1"/>
  <c r="G690" i="1"/>
  <c r="I690" i="1" s="1"/>
  <c r="J690" i="1" s="1"/>
  <c r="G686" i="1"/>
  <c r="I686" i="1" s="1"/>
  <c r="J686" i="1" s="1"/>
  <c r="G682" i="1"/>
  <c r="I682" i="1" s="1"/>
  <c r="G678" i="1"/>
  <c r="I678" i="1" s="1"/>
  <c r="J678" i="1" s="1"/>
  <c r="G674" i="1"/>
  <c r="I674" i="1" s="1"/>
  <c r="J674" i="1" s="1"/>
  <c r="G670" i="1"/>
  <c r="I670" i="1" s="1"/>
  <c r="G666" i="1"/>
  <c r="I666" i="1" s="1"/>
  <c r="J666" i="1" s="1"/>
  <c r="G662" i="1"/>
  <c r="I662" i="1" s="1"/>
  <c r="G658" i="1"/>
  <c r="I658" i="1" s="1"/>
  <c r="G654" i="1"/>
  <c r="I654" i="1" s="1"/>
  <c r="J654" i="1" s="1"/>
  <c r="G650" i="1"/>
  <c r="I650" i="1" s="1"/>
  <c r="G646" i="1"/>
  <c r="I646" i="1" s="1"/>
  <c r="G642" i="1"/>
  <c r="I642" i="1" s="1"/>
  <c r="J642" i="1" s="1"/>
  <c r="G638" i="1"/>
  <c r="I638" i="1" s="1"/>
  <c r="G634" i="1"/>
  <c r="I634" i="1" s="1"/>
  <c r="G630" i="1"/>
  <c r="I630" i="1" s="1"/>
  <c r="J630" i="1" s="1"/>
  <c r="G626" i="1"/>
  <c r="I626" i="1" s="1"/>
  <c r="G622" i="1"/>
  <c r="I622" i="1" s="1"/>
  <c r="F611" i="1"/>
  <c r="H611" i="1" s="1"/>
  <c r="F608" i="1"/>
  <c r="H608" i="1" s="1"/>
  <c r="G605" i="1"/>
  <c r="I605" i="1" s="1"/>
  <c r="J605" i="1" s="1"/>
  <c r="G602" i="1"/>
  <c r="I602" i="1" s="1"/>
  <c r="G601" i="1"/>
  <c r="I601" i="1" s="1"/>
  <c r="G590" i="1"/>
  <c r="I590" i="1" s="1"/>
  <c r="F579" i="1"/>
  <c r="H579" i="1" s="1"/>
  <c r="F576" i="1"/>
  <c r="H576" i="1" s="1"/>
  <c r="G573" i="1"/>
  <c r="I573" i="1" s="1"/>
  <c r="J573" i="1" s="1"/>
  <c r="G570" i="1"/>
  <c r="I570" i="1" s="1"/>
  <c r="J570" i="1" s="1"/>
  <c r="G569" i="1"/>
  <c r="I569" i="1" s="1"/>
  <c r="J569" i="1" s="1"/>
  <c r="G558" i="1"/>
  <c r="I558" i="1" s="1"/>
  <c r="J558" i="1" s="1"/>
  <c r="G550" i="1"/>
  <c r="I550" i="1" s="1"/>
  <c r="J550" i="1" s="1"/>
  <c r="G549" i="1"/>
  <c r="I549" i="1" s="1"/>
  <c r="J549" i="1" s="1"/>
  <c r="G542" i="1"/>
  <c r="I542" i="1" s="1"/>
  <c r="G541" i="1"/>
  <c r="I541" i="1" s="1"/>
  <c r="G534" i="1"/>
  <c r="I534" i="1" s="1"/>
  <c r="J534" i="1" s="1"/>
  <c r="G533" i="1"/>
  <c r="I533" i="1" s="1"/>
  <c r="F525" i="1"/>
  <c r="H525" i="1" s="1"/>
  <c r="G525" i="1"/>
  <c r="I525" i="1" s="1"/>
  <c r="J525" i="1" s="1"/>
  <c r="G497" i="1"/>
  <c r="I497" i="1" s="1"/>
  <c r="F497" i="1"/>
  <c r="H497" i="1" s="1"/>
  <c r="F492" i="1"/>
  <c r="H492" i="1" s="1"/>
  <c r="G492" i="1"/>
  <c r="I492" i="1" s="1"/>
  <c r="F490" i="1"/>
  <c r="H490" i="1" s="1"/>
  <c r="G490" i="1"/>
  <c r="I490" i="1" s="1"/>
  <c r="J490" i="1" s="1"/>
  <c r="G481" i="1"/>
  <c r="I481" i="1" s="1"/>
  <c r="F481" i="1"/>
  <c r="H481" i="1" s="1"/>
  <c r="G447" i="1"/>
  <c r="I447" i="1" s="1"/>
  <c r="F447" i="1"/>
  <c r="H447" i="1" s="1"/>
  <c r="G443" i="1"/>
  <c r="I443" i="1" s="1"/>
  <c r="J443" i="1" s="1"/>
  <c r="F443" i="1"/>
  <c r="H443" i="1" s="1"/>
  <c r="G439" i="1"/>
  <c r="I439" i="1" s="1"/>
  <c r="F439" i="1"/>
  <c r="H439" i="1" s="1"/>
  <c r="G435" i="1"/>
  <c r="I435" i="1" s="1"/>
  <c r="F435" i="1"/>
  <c r="H435" i="1" s="1"/>
  <c r="G431" i="1"/>
  <c r="I431" i="1" s="1"/>
  <c r="J431" i="1" s="1"/>
  <c r="F431" i="1"/>
  <c r="H431" i="1" s="1"/>
  <c r="G427" i="1"/>
  <c r="I427" i="1" s="1"/>
  <c r="F427" i="1"/>
  <c r="H427" i="1" s="1"/>
  <c r="F517" i="1"/>
  <c r="H517" i="1" s="1"/>
  <c r="G517" i="1"/>
  <c r="I517" i="1" s="1"/>
  <c r="G441" i="1"/>
  <c r="I441" i="1" s="1"/>
  <c r="J441" i="1" s="1"/>
  <c r="F441" i="1"/>
  <c r="H441" i="1" s="1"/>
  <c r="G429" i="1"/>
  <c r="I429" i="1" s="1"/>
  <c r="J429" i="1" s="1"/>
  <c r="F429" i="1"/>
  <c r="H429" i="1" s="1"/>
  <c r="F61" i="1"/>
  <c r="F619" i="1"/>
  <c r="H619" i="1" s="1"/>
  <c r="F616" i="1"/>
  <c r="H616" i="1" s="1"/>
  <c r="G613" i="1"/>
  <c r="I613" i="1" s="1"/>
  <c r="G610" i="1"/>
  <c r="I610" i="1" s="1"/>
  <c r="F587" i="1"/>
  <c r="H587" i="1" s="1"/>
  <c r="F584" i="1"/>
  <c r="H584" i="1" s="1"/>
  <c r="G581" i="1"/>
  <c r="I581" i="1" s="1"/>
  <c r="J581" i="1" s="1"/>
  <c r="G578" i="1"/>
  <c r="I578" i="1" s="1"/>
  <c r="F555" i="1"/>
  <c r="H555" i="1" s="1"/>
  <c r="F529" i="1"/>
  <c r="H529" i="1" s="1"/>
  <c r="G529" i="1"/>
  <c r="I529" i="1" s="1"/>
  <c r="F513" i="1"/>
  <c r="H513" i="1" s="1"/>
  <c r="G513" i="1"/>
  <c r="I513" i="1" s="1"/>
  <c r="J513" i="1" s="1"/>
  <c r="F476" i="1"/>
  <c r="H476" i="1" s="1"/>
  <c r="G476" i="1"/>
  <c r="I476" i="1" s="1"/>
  <c r="J476" i="1" s="1"/>
  <c r="F505" i="1"/>
  <c r="H505" i="1" s="1"/>
  <c r="G500" i="1"/>
  <c r="I500" i="1" s="1"/>
  <c r="J500" i="1" s="1"/>
  <c r="F489" i="1"/>
  <c r="H489" i="1" s="1"/>
  <c r="G484" i="1"/>
  <c r="I484" i="1" s="1"/>
  <c r="G417" i="1"/>
  <c r="I417" i="1" s="1"/>
  <c r="F417" i="1"/>
  <c r="H417" i="1" s="1"/>
  <c r="G409" i="1"/>
  <c r="I409" i="1" s="1"/>
  <c r="J409" i="1" s="1"/>
  <c r="F409" i="1"/>
  <c r="H409" i="1" s="1"/>
  <c r="G401" i="1"/>
  <c r="I401" i="1" s="1"/>
  <c r="F401" i="1"/>
  <c r="H401" i="1" s="1"/>
  <c r="G397" i="1"/>
  <c r="I397" i="1" s="1"/>
  <c r="J397" i="1" s="1"/>
  <c r="F397" i="1"/>
  <c r="H397" i="1" s="1"/>
  <c r="G393" i="1"/>
  <c r="I393" i="1" s="1"/>
  <c r="F393" i="1"/>
  <c r="H393" i="1" s="1"/>
  <c r="G389" i="1"/>
  <c r="I389" i="1" s="1"/>
  <c r="F389" i="1"/>
  <c r="H389" i="1" s="1"/>
  <c r="G385" i="1"/>
  <c r="I385" i="1" s="1"/>
  <c r="J385" i="1" s="1"/>
  <c r="F385" i="1"/>
  <c r="H385" i="1" s="1"/>
  <c r="G369" i="1"/>
  <c r="I369" i="1" s="1"/>
  <c r="F369" i="1"/>
  <c r="H369" i="1" s="1"/>
  <c r="F332" i="1"/>
  <c r="H332" i="1" s="1"/>
  <c r="G332" i="1"/>
  <c r="I332" i="1" s="1"/>
  <c r="F201" i="1"/>
  <c r="H201" i="1" s="1"/>
  <c r="G201" i="1"/>
  <c r="I201" i="1" s="1"/>
  <c r="G373" i="1"/>
  <c r="I373" i="1" s="1"/>
  <c r="J373" i="1" s="1"/>
  <c r="F373" i="1"/>
  <c r="H373" i="1" s="1"/>
  <c r="G357" i="1"/>
  <c r="I357" i="1" s="1"/>
  <c r="F357" i="1"/>
  <c r="H357" i="1" s="1"/>
  <c r="F324" i="1"/>
  <c r="H324" i="1" s="1"/>
  <c r="G324" i="1"/>
  <c r="I324" i="1" s="1"/>
  <c r="J324" i="1" s="1"/>
  <c r="G421" i="1"/>
  <c r="I421" i="1" s="1"/>
  <c r="J421" i="1" s="1"/>
  <c r="F421" i="1"/>
  <c r="H421" i="1" s="1"/>
  <c r="G413" i="1"/>
  <c r="I413" i="1" s="1"/>
  <c r="F413" i="1"/>
  <c r="H413" i="1" s="1"/>
  <c r="G405" i="1"/>
  <c r="I405" i="1" s="1"/>
  <c r="F405" i="1"/>
  <c r="H405" i="1" s="1"/>
  <c r="G377" i="1"/>
  <c r="I377" i="1" s="1"/>
  <c r="F377" i="1"/>
  <c r="H377" i="1" s="1"/>
  <c r="G361" i="1"/>
  <c r="I361" i="1" s="1"/>
  <c r="J361" i="1" s="1"/>
  <c r="F361" i="1"/>
  <c r="H361" i="1" s="1"/>
  <c r="F423" i="1"/>
  <c r="H423" i="1" s="1"/>
  <c r="F419" i="1"/>
  <c r="H419" i="1" s="1"/>
  <c r="F415" i="1"/>
  <c r="H415" i="1" s="1"/>
  <c r="F411" i="1"/>
  <c r="H411" i="1" s="1"/>
  <c r="F407" i="1"/>
  <c r="H407" i="1" s="1"/>
  <c r="F403" i="1"/>
  <c r="H403" i="1" s="1"/>
  <c r="F333" i="1"/>
  <c r="H333" i="1" s="1"/>
  <c r="G333" i="1"/>
  <c r="I333" i="1" s="1"/>
  <c r="F325" i="1"/>
  <c r="H325" i="1" s="1"/>
  <c r="G325" i="1"/>
  <c r="I325" i="1" s="1"/>
  <c r="J325" i="1" s="1"/>
  <c r="G315" i="1"/>
  <c r="I315" i="1" s="1"/>
  <c r="J315" i="1" s="1"/>
  <c r="F315" i="1"/>
  <c r="H315" i="1" s="1"/>
  <c r="G307" i="1"/>
  <c r="I307" i="1" s="1"/>
  <c r="F307" i="1"/>
  <c r="H307" i="1" s="1"/>
  <c r="G299" i="1"/>
  <c r="I299" i="1" s="1"/>
  <c r="F299" i="1"/>
  <c r="H299" i="1" s="1"/>
  <c r="G291" i="1"/>
  <c r="I291" i="1" s="1"/>
  <c r="J291" i="1" s="1"/>
  <c r="F291" i="1"/>
  <c r="H291" i="1" s="1"/>
  <c r="G283" i="1"/>
  <c r="I283" i="1" s="1"/>
  <c r="F283" i="1"/>
  <c r="H283" i="1" s="1"/>
  <c r="F225" i="1"/>
  <c r="H225" i="1" s="1"/>
  <c r="G225" i="1"/>
  <c r="I225" i="1" s="1"/>
  <c r="F193" i="1"/>
  <c r="H193" i="1" s="1"/>
  <c r="G193" i="1"/>
  <c r="I193" i="1" s="1"/>
  <c r="F217" i="1"/>
  <c r="H217" i="1" s="1"/>
  <c r="G217" i="1"/>
  <c r="I217" i="1" s="1"/>
  <c r="F353" i="1"/>
  <c r="H353" i="1" s="1"/>
  <c r="G353" i="1"/>
  <c r="I353" i="1" s="1"/>
  <c r="F351" i="1"/>
  <c r="H351" i="1" s="1"/>
  <c r="G351" i="1"/>
  <c r="I351" i="1" s="1"/>
  <c r="J351" i="1" s="1"/>
  <c r="F349" i="1"/>
  <c r="H349" i="1" s="1"/>
  <c r="G349" i="1"/>
  <c r="I349" i="1" s="1"/>
  <c r="J349" i="1" s="1"/>
  <c r="F347" i="1"/>
  <c r="H347" i="1" s="1"/>
  <c r="G347" i="1"/>
  <c r="I347" i="1" s="1"/>
  <c r="F345" i="1"/>
  <c r="H345" i="1" s="1"/>
  <c r="G345" i="1"/>
  <c r="I345" i="1" s="1"/>
  <c r="F343" i="1"/>
  <c r="H343" i="1" s="1"/>
  <c r="G343" i="1"/>
  <c r="I343" i="1" s="1"/>
  <c r="F341" i="1"/>
  <c r="H341" i="1" s="1"/>
  <c r="G341" i="1"/>
  <c r="I341" i="1" s="1"/>
  <c r="F339" i="1"/>
  <c r="H339" i="1" s="1"/>
  <c r="G339" i="1"/>
  <c r="I339" i="1" s="1"/>
  <c r="J339" i="1" s="1"/>
  <c r="F337" i="1"/>
  <c r="H337" i="1" s="1"/>
  <c r="G337" i="1"/>
  <c r="I337" i="1" s="1"/>
  <c r="J337" i="1" s="1"/>
  <c r="F329" i="1"/>
  <c r="H329" i="1" s="1"/>
  <c r="G329" i="1"/>
  <c r="I329" i="1" s="1"/>
  <c r="F247" i="1"/>
  <c r="H247" i="1" s="1"/>
  <c r="G247" i="1"/>
  <c r="I247" i="1" s="1"/>
  <c r="F209" i="1"/>
  <c r="H209" i="1" s="1"/>
  <c r="G209" i="1"/>
  <c r="I209" i="1" s="1"/>
  <c r="J209" i="1" s="1"/>
  <c r="F235" i="1"/>
  <c r="H235" i="1" s="1"/>
  <c r="G235" i="1"/>
  <c r="I235" i="1" s="1"/>
  <c r="J235" i="1" s="1"/>
  <c r="F227" i="1"/>
  <c r="H227" i="1" s="1"/>
  <c r="G227" i="1"/>
  <c r="I227" i="1" s="1"/>
  <c r="F219" i="1"/>
  <c r="H219" i="1" s="1"/>
  <c r="G219" i="1"/>
  <c r="I219" i="1" s="1"/>
  <c r="J219" i="1" s="1"/>
  <c r="F211" i="1"/>
  <c r="H211" i="1" s="1"/>
  <c r="G211" i="1"/>
  <c r="I211" i="1" s="1"/>
  <c r="J211" i="1" s="1"/>
  <c r="F203" i="1"/>
  <c r="H203" i="1" s="1"/>
  <c r="G203" i="1"/>
  <c r="I203" i="1" s="1"/>
  <c r="F195" i="1"/>
  <c r="H195" i="1" s="1"/>
  <c r="G195" i="1"/>
  <c r="I195" i="1" s="1"/>
  <c r="F175" i="1"/>
  <c r="H175" i="1" s="1"/>
  <c r="G175" i="1"/>
  <c r="I175" i="1" s="1"/>
  <c r="J175" i="1" s="1"/>
  <c r="F171" i="1"/>
  <c r="H171" i="1" s="1"/>
  <c r="G171" i="1"/>
  <c r="I171" i="1" s="1"/>
  <c r="F167" i="1"/>
  <c r="H167" i="1" s="1"/>
  <c r="G167" i="1"/>
  <c r="I167" i="1" s="1"/>
  <c r="F163" i="1"/>
  <c r="H163" i="1" s="1"/>
  <c r="G163" i="1"/>
  <c r="I163" i="1" s="1"/>
  <c r="J163" i="1" s="1"/>
  <c r="F159" i="1"/>
  <c r="H159" i="1" s="1"/>
  <c r="G159" i="1"/>
  <c r="I159" i="1" s="1"/>
  <c r="F155" i="1"/>
  <c r="H155" i="1" s="1"/>
  <c r="G155" i="1"/>
  <c r="I155" i="1" s="1"/>
  <c r="F151" i="1"/>
  <c r="H151" i="1" s="1"/>
  <c r="G151" i="1"/>
  <c r="I151" i="1" s="1"/>
  <c r="J151" i="1" s="1"/>
  <c r="G127" i="1"/>
  <c r="I127" i="1" s="1"/>
  <c r="J127" i="1" s="1"/>
  <c r="F127" i="1"/>
  <c r="H127" i="1" s="1"/>
  <c r="G334" i="1"/>
  <c r="I334" i="1" s="1"/>
  <c r="G330" i="1"/>
  <c r="I330" i="1" s="1"/>
  <c r="G326" i="1"/>
  <c r="I326" i="1" s="1"/>
  <c r="J326" i="1" s="1"/>
  <c r="F317" i="1"/>
  <c r="H317" i="1" s="1"/>
  <c r="F309" i="1"/>
  <c r="H309" i="1" s="1"/>
  <c r="F301" i="1"/>
  <c r="H301" i="1" s="1"/>
  <c r="F293" i="1"/>
  <c r="H293" i="1" s="1"/>
  <c r="F285" i="1"/>
  <c r="H285" i="1" s="1"/>
  <c r="F277" i="1"/>
  <c r="H277" i="1" s="1"/>
  <c r="F275" i="1"/>
  <c r="H275" i="1" s="1"/>
  <c r="F273" i="1"/>
  <c r="H273" i="1" s="1"/>
  <c r="F271" i="1"/>
  <c r="H271" i="1" s="1"/>
  <c r="F269" i="1"/>
  <c r="H269" i="1" s="1"/>
  <c r="F267" i="1"/>
  <c r="H267" i="1" s="1"/>
  <c r="F265" i="1"/>
  <c r="H265" i="1" s="1"/>
  <c r="F263" i="1"/>
  <c r="H263" i="1" s="1"/>
  <c r="F239" i="1"/>
  <c r="H239" i="1" s="1"/>
  <c r="G239" i="1"/>
  <c r="I239" i="1" s="1"/>
  <c r="F229" i="1"/>
  <c r="H229" i="1" s="1"/>
  <c r="G229" i="1"/>
  <c r="I229" i="1" s="1"/>
  <c r="F221" i="1"/>
  <c r="H221" i="1" s="1"/>
  <c r="G221" i="1"/>
  <c r="I221" i="1" s="1"/>
  <c r="J221" i="1" s="1"/>
  <c r="F213" i="1"/>
  <c r="H213" i="1" s="1"/>
  <c r="G213" i="1"/>
  <c r="I213" i="1" s="1"/>
  <c r="F205" i="1"/>
  <c r="H205" i="1" s="1"/>
  <c r="G205" i="1"/>
  <c r="I205" i="1" s="1"/>
  <c r="F197" i="1"/>
  <c r="H197" i="1" s="1"/>
  <c r="G197" i="1"/>
  <c r="I197" i="1" s="1"/>
  <c r="J197" i="1" s="1"/>
  <c r="F188" i="1"/>
  <c r="H188" i="1" s="1"/>
  <c r="G188" i="1"/>
  <c r="I188" i="1" s="1"/>
  <c r="J188" i="1" s="1"/>
  <c r="F180" i="1"/>
  <c r="H180" i="1" s="1"/>
  <c r="G180" i="1"/>
  <c r="I180" i="1" s="1"/>
  <c r="F243" i="1"/>
  <c r="H243" i="1" s="1"/>
  <c r="G243" i="1"/>
  <c r="I243" i="1" s="1"/>
  <c r="J243" i="1" s="1"/>
  <c r="F231" i="1"/>
  <c r="H231" i="1" s="1"/>
  <c r="G231" i="1"/>
  <c r="I231" i="1" s="1"/>
  <c r="J231" i="1" s="1"/>
  <c r="F223" i="1"/>
  <c r="H223" i="1" s="1"/>
  <c r="G223" i="1"/>
  <c r="I223" i="1" s="1"/>
  <c r="J223" i="1" s="1"/>
  <c r="F215" i="1"/>
  <c r="H215" i="1" s="1"/>
  <c r="G215" i="1"/>
  <c r="I215" i="1" s="1"/>
  <c r="F207" i="1"/>
  <c r="H207" i="1" s="1"/>
  <c r="G207" i="1"/>
  <c r="I207" i="1" s="1"/>
  <c r="F199" i="1"/>
  <c r="H199" i="1" s="1"/>
  <c r="G199" i="1"/>
  <c r="I199" i="1" s="1"/>
  <c r="J199" i="1" s="1"/>
  <c r="F191" i="1"/>
  <c r="H191" i="1" s="1"/>
  <c r="G191" i="1"/>
  <c r="I191" i="1" s="1"/>
  <c r="F173" i="1"/>
  <c r="H173" i="1" s="1"/>
  <c r="G173" i="1"/>
  <c r="I173" i="1" s="1"/>
  <c r="J173" i="1" s="1"/>
  <c r="F169" i="1"/>
  <c r="H169" i="1" s="1"/>
  <c r="G169" i="1"/>
  <c r="I169" i="1" s="1"/>
  <c r="F165" i="1"/>
  <c r="H165" i="1" s="1"/>
  <c r="G165" i="1"/>
  <c r="I165" i="1" s="1"/>
  <c r="J165" i="1" s="1"/>
  <c r="F161" i="1"/>
  <c r="H161" i="1" s="1"/>
  <c r="G161" i="1"/>
  <c r="I161" i="1" s="1"/>
  <c r="J161" i="1" s="1"/>
  <c r="F157" i="1"/>
  <c r="H157" i="1" s="1"/>
  <c r="G157" i="1"/>
  <c r="I157" i="1" s="1"/>
  <c r="F153" i="1"/>
  <c r="H153" i="1" s="1"/>
  <c r="G153" i="1"/>
  <c r="I153" i="1" s="1"/>
  <c r="J153" i="1" s="1"/>
  <c r="F148" i="1"/>
  <c r="H148" i="1" s="1"/>
  <c r="G148" i="1"/>
  <c r="I148" i="1" s="1"/>
  <c r="F116" i="1"/>
  <c r="H116" i="1" s="1"/>
  <c r="G116" i="1"/>
  <c r="I116" i="1" s="1"/>
  <c r="J116" i="1" s="1"/>
  <c r="F108" i="1"/>
  <c r="H108" i="1" s="1"/>
  <c r="G108" i="1"/>
  <c r="I108" i="1" s="1"/>
  <c r="F140" i="1"/>
  <c r="H140" i="1" s="1"/>
  <c r="G140" i="1"/>
  <c r="I140" i="1" s="1"/>
  <c r="J140" i="1" s="1"/>
  <c r="F132" i="1"/>
  <c r="H132" i="1" s="1"/>
  <c r="G132" i="1"/>
  <c r="I132" i="1" s="1"/>
  <c r="G111" i="1"/>
  <c r="I111" i="1" s="1"/>
  <c r="F111" i="1"/>
  <c r="H111" i="1" s="1"/>
  <c r="G106" i="1"/>
  <c r="I106" i="1" s="1"/>
  <c r="J106" i="1" s="1"/>
  <c r="F106" i="1"/>
  <c r="H106" i="1" s="1"/>
  <c r="G117" i="1"/>
  <c r="I117" i="1" s="1"/>
  <c r="J117" i="1" s="1"/>
  <c r="F117" i="1"/>
  <c r="H117" i="1" s="1"/>
  <c r="F99" i="1"/>
  <c r="H99" i="1" s="1"/>
  <c r="G99" i="1"/>
  <c r="I99" i="1" s="1"/>
  <c r="F91" i="1"/>
  <c r="H91" i="1" s="1"/>
  <c r="G91" i="1"/>
  <c r="I91" i="1" s="1"/>
  <c r="J91" i="1" s="1"/>
  <c r="G87" i="1"/>
  <c r="I87" i="1" s="1"/>
  <c r="G83" i="1"/>
  <c r="I83" i="1" s="1"/>
  <c r="J83" i="1" s="1"/>
  <c r="G79" i="1"/>
  <c r="I79" i="1" s="1"/>
  <c r="J79" i="1" s="1"/>
  <c r="G75" i="1"/>
  <c r="I75" i="1" s="1"/>
  <c r="G71" i="1"/>
  <c r="I71" i="1" s="1"/>
  <c r="J71" i="1" s="1"/>
  <c r="G67" i="1"/>
  <c r="I67" i="1" s="1"/>
  <c r="G64" i="1"/>
  <c r="I64" i="1" s="1"/>
  <c r="G63" i="1"/>
  <c r="G62" i="1"/>
  <c r="F57" i="1"/>
  <c r="H57" i="1" s="1"/>
  <c r="G47" i="1"/>
  <c r="I47" i="1" s="1"/>
  <c r="J47" i="1" s="1"/>
  <c r="G46" i="1"/>
  <c r="I46" i="1" s="1"/>
  <c r="J46" i="1" s="1"/>
  <c r="F41" i="1"/>
  <c r="G59" i="1"/>
  <c r="I59" i="1" s="1"/>
  <c r="J59" i="1" s="1"/>
  <c r="G58" i="1"/>
  <c r="I58" i="1" s="1"/>
  <c r="J58" i="1" s="1"/>
  <c r="F53" i="1"/>
  <c r="G43" i="1"/>
  <c r="G42" i="1"/>
  <c r="G54" i="1"/>
  <c r="F49" i="1"/>
  <c r="F38" i="1"/>
  <c r="G60" i="1"/>
  <c r="I60" i="1" s="1"/>
  <c r="J60" i="1" s="1"/>
  <c r="G56" i="1"/>
  <c r="I56" i="1" s="1"/>
  <c r="J56" i="1" s="1"/>
  <c r="G52" i="1"/>
  <c r="G48" i="1"/>
  <c r="I48" i="1" s="1"/>
  <c r="J48" i="1" s="1"/>
  <c r="G44" i="1"/>
  <c r="I44" i="1" s="1"/>
  <c r="J44" i="1" s="1"/>
  <c r="G40" i="1"/>
  <c r="F37" i="1"/>
  <c r="G2" i="1"/>
  <c r="G3" i="1"/>
  <c r="G4" i="1"/>
  <c r="G5" i="1"/>
  <c r="G6" i="1"/>
  <c r="G7" i="1"/>
  <c r="G8" i="1"/>
  <c r="G9" i="1"/>
  <c r="I9" i="1" s="1"/>
  <c r="J9" i="1" s="1"/>
  <c r="G10" i="1"/>
  <c r="I10" i="1" s="1"/>
  <c r="J10" i="1" s="1"/>
  <c r="G11" i="1"/>
  <c r="I11" i="1" s="1"/>
  <c r="J11" i="1" s="1"/>
  <c r="G12" i="1"/>
  <c r="I12" i="1" s="1"/>
  <c r="J12" i="1" s="1"/>
  <c r="G13" i="1"/>
  <c r="I13" i="1" s="1"/>
  <c r="J13" i="1" s="1"/>
  <c r="G14" i="1"/>
  <c r="G15" i="1"/>
  <c r="G16" i="1"/>
  <c r="G17" i="1"/>
  <c r="G18" i="1"/>
  <c r="G19" i="1"/>
  <c r="G20" i="1"/>
  <c r="G21" i="1"/>
  <c r="I21" i="1" s="1"/>
  <c r="J21" i="1" s="1"/>
  <c r="G22" i="1"/>
  <c r="I22" i="1" s="1"/>
  <c r="J22" i="1" s="1"/>
  <c r="G23" i="1"/>
  <c r="I23" i="1" s="1"/>
  <c r="J23" i="1" s="1"/>
  <c r="G24" i="1"/>
  <c r="I24" i="1" s="1"/>
  <c r="J24" i="1" s="1"/>
  <c r="G25" i="1"/>
  <c r="I25" i="1" s="1"/>
  <c r="J25" i="1" s="1"/>
  <c r="G26" i="1"/>
  <c r="G27" i="1"/>
  <c r="G28" i="1"/>
  <c r="G29" i="1"/>
  <c r="G30" i="1"/>
  <c r="G31" i="1"/>
  <c r="G32" i="1"/>
  <c r="G33" i="1"/>
  <c r="I33" i="1" s="1"/>
  <c r="J33" i="1" s="1"/>
  <c r="G34" i="1"/>
  <c r="I34" i="1" s="1"/>
  <c r="J34" i="1" s="1"/>
  <c r="G35" i="1"/>
  <c r="I35" i="1" s="1"/>
  <c r="J35" i="1" s="1"/>
  <c r="G36" i="1"/>
  <c r="I36" i="1" s="1"/>
  <c r="J36" i="1" s="1"/>
  <c r="F2" i="1"/>
  <c r="F3" i="1"/>
  <c r="F4" i="1"/>
  <c r="F5" i="1"/>
  <c r="F6" i="1"/>
  <c r="F7" i="1"/>
  <c r="F8" i="1"/>
  <c r="F9" i="1"/>
  <c r="H9" i="1" s="1"/>
  <c r="F10" i="1"/>
  <c r="H10" i="1" s="1"/>
  <c r="F11" i="1"/>
  <c r="H11" i="1" s="1"/>
  <c r="F12" i="1"/>
  <c r="H12" i="1" s="1"/>
  <c r="F13" i="1"/>
  <c r="H13" i="1" s="1"/>
  <c r="F14" i="1"/>
  <c r="F15" i="1"/>
  <c r="F16" i="1"/>
  <c r="F17" i="1"/>
  <c r="F18" i="1"/>
  <c r="F19" i="1"/>
  <c r="F20" i="1"/>
  <c r="F21" i="1"/>
  <c r="H21" i="1" s="1"/>
  <c r="F22" i="1"/>
  <c r="H22" i="1" s="1"/>
  <c r="F23" i="1"/>
  <c r="H23" i="1" s="1"/>
  <c r="F24" i="1"/>
  <c r="H24" i="1" s="1"/>
  <c r="F25" i="1"/>
  <c r="H25" i="1" s="1"/>
  <c r="F26" i="1"/>
  <c r="F27" i="1"/>
  <c r="F28" i="1"/>
  <c r="F29" i="1"/>
  <c r="F30" i="1"/>
  <c r="F31" i="1"/>
  <c r="F32" i="1"/>
  <c r="F33" i="1"/>
  <c r="H33" i="1" s="1"/>
  <c r="F34" i="1"/>
  <c r="H34" i="1" s="1"/>
  <c r="F35" i="1"/>
  <c r="H35" i="1" s="1"/>
  <c r="F36" i="1"/>
  <c r="H36" i="1" s="1"/>
  <c r="C2" i="1"/>
  <c r="C3" i="1" l="1"/>
  <c r="I3" i="1" s="1"/>
  <c r="D2" i="1"/>
  <c r="I2" i="1"/>
  <c r="H2" i="1"/>
  <c r="H3" i="1" l="1"/>
  <c r="J3" i="1" s="1"/>
  <c r="C4" i="1"/>
  <c r="D3" i="1"/>
  <c r="C5" i="1" l="1"/>
  <c r="D4" i="1"/>
  <c r="I4" i="1"/>
  <c r="H4" i="1"/>
  <c r="J4" i="1" l="1"/>
  <c r="C6" i="1"/>
  <c r="D5" i="1"/>
  <c r="H5" i="1"/>
  <c r="I5" i="1"/>
  <c r="J5" i="1" l="1"/>
  <c r="C7" i="1"/>
  <c r="D6" i="1"/>
  <c r="I6" i="1"/>
  <c r="H6" i="1"/>
  <c r="J6" i="1" l="1"/>
  <c r="C8" i="1"/>
  <c r="D7" i="1"/>
  <c r="I7" i="1"/>
  <c r="H7" i="1"/>
  <c r="J7" i="1" l="1"/>
  <c r="C9" i="1"/>
  <c r="D8" i="1"/>
  <c r="I8" i="1"/>
  <c r="H8" i="1"/>
  <c r="J8" i="1" l="1"/>
  <c r="C10" i="1"/>
  <c r="D9" i="1"/>
  <c r="C11" i="1" l="1"/>
  <c r="D10" i="1"/>
  <c r="C12" i="1" l="1"/>
  <c r="D11" i="1"/>
  <c r="C13" i="1" l="1"/>
  <c r="D12" i="1"/>
  <c r="C14" i="1" l="1"/>
  <c r="D13" i="1"/>
  <c r="C15" i="1" l="1"/>
  <c r="D14" i="1"/>
  <c r="H14" i="1"/>
  <c r="I14" i="1"/>
  <c r="J14" i="1" s="1"/>
  <c r="C16" i="1" l="1"/>
  <c r="D15" i="1"/>
  <c r="H15" i="1"/>
  <c r="I15" i="1"/>
  <c r="J15" i="1" s="1"/>
  <c r="C17" i="1" l="1"/>
  <c r="D16" i="1"/>
  <c r="I16" i="1"/>
  <c r="J16" i="1" s="1"/>
  <c r="H16" i="1"/>
  <c r="C18" i="1" l="1"/>
  <c r="D17" i="1"/>
  <c r="H17" i="1"/>
  <c r="I17" i="1"/>
  <c r="J17" i="1" l="1"/>
  <c r="C19" i="1"/>
  <c r="D18" i="1"/>
  <c r="H18" i="1"/>
  <c r="I18" i="1"/>
  <c r="J18" i="1" s="1"/>
  <c r="C20" i="1" l="1"/>
  <c r="D19" i="1"/>
  <c r="I19" i="1"/>
  <c r="H19" i="1"/>
  <c r="J19" i="1" l="1"/>
  <c r="C21" i="1"/>
  <c r="D20" i="1"/>
  <c r="I20" i="1"/>
  <c r="H20" i="1"/>
  <c r="J20" i="1" l="1"/>
  <c r="C22" i="1"/>
  <c r="D21" i="1"/>
  <c r="C23" i="1" l="1"/>
  <c r="D22" i="1"/>
  <c r="C24" i="1" l="1"/>
  <c r="D23" i="1"/>
  <c r="C25" i="1" l="1"/>
  <c r="D24" i="1"/>
  <c r="C26" i="1" l="1"/>
  <c r="D25" i="1"/>
  <c r="C27" i="1" l="1"/>
  <c r="D26" i="1"/>
  <c r="I26" i="1"/>
  <c r="H26" i="1"/>
  <c r="J26" i="1" l="1"/>
  <c r="C28" i="1"/>
  <c r="D27" i="1"/>
  <c r="H27" i="1"/>
  <c r="I27" i="1"/>
  <c r="J27" i="1" s="1"/>
  <c r="C29" i="1" l="1"/>
  <c r="D28" i="1"/>
  <c r="I28" i="1"/>
  <c r="H28" i="1"/>
  <c r="J28" i="1" l="1"/>
  <c r="C30" i="1"/>
  <c r="D29" i="1"/>
  <c r="H29" i="1"/>
  <c r="I29" i="1"/>
  <c r="J29" i="1" l="1"/>
  <c r="C31" i="1"/>
  <c r="D30" i="1"/>
  <c r="I30" i="1"/>
  <c r="H30" i="1"/>
  <c r="J30" i="1" l="1"/>
  <c r="C32" i="1"/>
  <c r="D31" i="1"/>
  <c r="I31" i="1"/>
  <c r="H31" i="1"/>
  <c r="J31" i="1" l="1"/>
  <c r="C33" i="1"/>
  <c r="D32" i="1"/>
  <c r="I32" i="1"/>
  <c r="H32" i="1"/>
  <c r="J32" i="1" l="1"/>
  <c r="C34" i="1"/>
  <c r="D33" i="1"/>
  <c r="C35" i="1" l="1"/>
  <c r="D34" i="1"/>
  <c r="C36" i="1" l="1"/>
  <c r="D35" i="1"/>
  <c r="D36" i="1" l="1"/>
  <c r="C37" i="1"/>
  <c r="C38" i="1" s="1"/>
  <c r="C39" i="1" l="1"/>
  <c r="D38" i="1"/>
  <c r="I38" i="1"/>
  <c r="H38" i="1"/>
  <c r="D37" i="1"/>
  <c r="I37" i="1"/>
  <c r="H37" i="1"/>
  <c r="J38" i="1" l="1"/>
  <c r="J37" i="1"/>
  <c r="C40" i="1"/>
  <c r="D39" i="1"/>
  <c r="I39" i="1"/>
  <c r="H39" i="1"/>
  <c r="J39" i="1" l="1"/>
  <c r="C41" i="1"/>
  <c r="D40" i="1"/>
  <c r="H40" i="1"/>
  <c r="I40" i="1"/>
  <c r="J40" i="1" s="1"/>
  <c r="C42" i="1" l="1"/>
  <c r="D41" i="1"/>
  <c r="I41" i="1"/>
  <c r="H41" i="1"/>
  <c r="J41" i="1" l="1"/>
  <c r="C43" i="1"/>
  <c r="D42" i="1"/>
  <c r="H42" i="1"/>
  <c r="I42" i="1"/>
  <c r="J42" i="1" s="1"/>
  <c r="C44" i="1" l="1"/>
  <c r="D43" i="1"/>
  <c r="H43" i="1"/>
  <c r="I43" i="1"/>
  <c r="J43" i="1" s="1"/>
  <c r="C45" i="1" l="1"/>
  <c r="D44" i="1"/>
  <c r="C46" i="1" l="1"/>
  <c r="D45" i="1"/>
  <c r="C47" i="1" l="1"/>
  <c r="D46" i="1"/>
  <c r="C48" i="1" l="1"/>
  <c r="D47" i="1"/>
  <c r="C49" i="1" l="1"/>
  <c r="D48" i="1"/>
  <c r="C50" i="1" l="1"/>
  <c r="D49" i="1"/>
  <c r="I49" i="1"/>
  <c r="H49" i="1"/>
  <c r="J49" i="1" l="1"/>
  <c r="C51" i="1"/>
  <c r="D50" i="1"/>
  <c r="H50" i="1"/>
  <c r="I50" i="1"/>
  <c r="J50" i="1" s="1"/>
  <c r="C52" i="1" l="1"/>
  <c r="D51" i="1"/>
  <c r="H51" i="1"/>
  <c r="I51" i="1"/>
  <c r="J51" i="1" s="1"/>
  <c r="C53" i="1" l="1"/>
  <c r="D52" i="1"/>
  <c r="H52" i="1"/>
  <c r="I52" i="1"/>
  <c r="J52" i="1" s="1"/>
  <c r="C54" i="1" l="1"/>
  <c r="D53" i="1"/>
  <c r="I53" i="1"/>
  <c r="H53" i="1"/>
  <c r="J53" i="1" l="1"/>
  <c r="C55" i="1"/>
  <c r="D54" i="1"/>
  <c r="H54" i="1"/>
  <c r="I54" i="1"/>
  <c r="J54" i="1" s="1"/>
  <c r="C56" i="1" l="1"/>
  <c r="D55" i="1"/>
  <c r="I55" i="1"/>
  <c r="H55" i="1"/>
  <c r="J55" i="1" l="1"/>
  <c r="C57" i="1"/>
  <c r="D56" i="1"/>
  <c r="C58" i="1" l="1"/>
  <c r="D57" i="1"/>
  <c r="C59" i="1" l="1"/>
  <c r="D58" i="1"/>
  <c r="C60" i="1" l="1"/>
  <c r="D59" i="1"/>
  <c r="C61" i="1" l="1"/>
  <c r="D60" i="1"/>
  <c r="C62" i="1" l="1"/>
  <c r="D61" i="1"/>
  <c r="H61" i="1"/>
  <c r="I61" i="1"/>
  <c r="J61" i="1" s="1"/>
  <c r="C63" i="1" l="1"/>
  <c r="D62" i="1"/>
  <c r="H62" i="1"/>
  <c r="I62" i="1"/>
  <c r="J62" i="1" s="1"/>
  <c r="C64" i="1" l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537" i="1" s="1"/>
  <c r="C538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C549" i="1" s="1"/>
  <c r="C550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 s="1"/>
  <c r="C589" i="1" s="1"/>
  <c r="C590" i="1" s="1"/>
  <c r="C591" i="1" s="1"/>
  <c r="C592" i="1" s="1"/>
  <c r="C593" i="1" s="1"/>
  <c r="C594" i="1" s="1"/>
  <c r="C595" i="1" s="1"/>
  <c r="C596" i="1" s="1"/>
  <c r="C597" i="1" s="1"/>
  <c r="C598" i="1" s="1"/>
  <c r="C599" i="1" s="1"/>
  <c r="C600" i="1" s="1"/>
  <c r="C601" i="1" s="1"/>
  <c r="C602" i="1" s="1"/>
  <c r="C603" i="1" s="1"/>
  <c r="C604" i="1" s="1"/>
  <c r="C605" i="1" s="1"/>
  <c r="C606" i="1" s="1"/>
  <c r="C607" i="1" s="1"/>
  <c r="C608" i="1" s="1"/>
  <c r="C609" i="1" s="1"/>
  <c r="C610" i="1" s="1"/>
  <c r="C611" i="1" s="1"/>
  <c r="C612" i="1" s="1"/>
  <c r="C613" i="1" s="1"/>
  <c r="C614" i="1" s="1"/>
  <c r="C615" i="1" s="1"/>
  <c r="C616" i="1" s="1"/>
  <c r="C617" i="1" s="1"/>
  <c r="C618" i="1" s="1"/>
  <c r="C619" i="1" s="1"/>
  <c r="C620" i="1" s="1"/>
  <c r="C621" i="1" s="1"/>
  <c r="C622" i="1" s="1"/>
  <c r="C623" i="1" s="1"/>
  <c r="C624" i="1" s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 s="1"/>
  <c r="C640" i="1" s="1"/>
  <c r="C641" i="1" s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C658" i="1" s="1"/>
  <c r="C659" i="1" s="1"/>
  <c r="C660" i="1" s="1"/>
  <c r="C661" i="1" s="1"/>
  <c r="C662" i="1" s="1"/>
  <c r="C663" i="1" s="1"/>
  <c r="C664" i="1" s="1"/>
  <c r="C665" i="1" s="1"/>
  <c r="C666" i="1" s="1"/>
  <c r="C667" i="1" s="1"/>
  <c r="C668" i="1" s="1"/>
  <c r="C669" i="1" s="1"/>
  <c r="C670" i="1" s="1"/>
  <c r="C671" i="1" s="1"/>
  <c r="C672" i="1" s="1"/>
  <c r="C673" i="1" s="1"/>
  <c r="C674" i="1" s="1"/>
  <c r="C675" i="1" s="1"/>
  <c r="C676" i="1" s="1"/>
  <c r="C677" i="1" s="1"/>
  <c r="C678" i="1" s="1"/>
  <c r="C679" i="1" s="1"/>
  <c r="C680" i="1" s="1"/>
  <c r="C681" i="1" s="1"/>
  <c r="C682" i="1" s="1"/>
  <c r="C683" i="1" s="1"/>
  <c r="C684" i="1" s="1"/>
  <c r="C685" i="1" s="1"/>
  <c r="C686" i="1" s="1"/>
  <c r="C687" i="1" s="1"/>
  <c r="C688" i="1" s="1"/>
  <c r="C689" i="1" s="1"/>
  <c r="C690" i="1" s="1"/>
  <c r="C691" i="1" s="1"/>
  <c r="C692" i="1" s="1"/>
  <c r="C693" i="1" s="1"/>
  <c r="C694" i="1" s="1"/>
  <c r="C695" i="1" s="1"/>
  <c r="C696" i="1" s="1"/>
  <c r="C697" i="1" s="1"/>
  <c r="C698" i="1" s="1"/>
  <c r="C699" i="1" s="1"/>
  <c r="C700" i="1" s="1"/>
  <c r="C701" i="1" s="1"/>
  <c r="C702" i="1" s="1"/>
  <c r="C703" i="1" s="1"/>
  <c r="C704" i="1" s="1"/>
  <c r="C705" i="1" s="1"/>
  <c r="C706" i="1" s="1"/>
  <c r="C707" i="1" s="1"/>
  <c r="C708" i="1" s="1"/>
  <c r="C709" i="1" s="1"/>
  <c r="C710" i="1" s="1"/>
  <c r="C711" i="1" s="1"/>
  <c r="C712" i="1" s="1"/>
  <c r="C713" i="1" s="1"/>
  <c r="C714" i="1" s="1"/>
  <c r="C715" i="1" s="1"/>
  <c r="C716" i="1" s="1"/>
  <c r="C717" i="1" s="1"/>
  <c r="C718" i="1" s="1"/>
  <c r="C719" i="1" s="1"/>
  <c r="C720" i="1" s="1"/>
  <c r="C721" i="1" s="1"/>
  <c r="C722" i="1" s="1"/>
  <c r="C723" i="1" s="1"/>
  <c r="C724" i="1" s="1"/>
  <c r="C725" i="1" s="1"/>
  <c r="C726" i="1" s="1"/>
  <c r="C727" i="1" s="1"/>
  <c r="C728" i="1" s="1"/>
  <c r="C729" i="1" s="1"/>
  <c r="C730" i="1" s="1"/>
  <c r="C731" i="1" s="1"/>
  <c r="C732" i="1" s="1"/>
  <c r="C733" i="1" s="1"/>
  <c r="C734" i="1" s="1"/>
  <c r="C735" i="1" s="1"/>
  <c r="C736" i="1" s="1"/>
  <c r="C737" i="1" s="1"/>
  <c r="C738" i="1" s="1"/>
  <c r="C739" i="1" s="1"/>
  <c r="C740" i="1" s="1"/>
  <c r="C741" i="1" s="1"/>
  <c r="C742" i="1" s="1"/>
  <c r="C743" i="1" s="1"/>
  <c r="C744" i="1" s="1"/>
  <c r="C745" i="1" s="1"/>
  <c r="C746" i="1" s="1"/>
  <c r="C747" i="1" s="1"/>
  <c r="C748" i="1" s="1"/>
  <c r="C749" i="1" s="1"/>
  <c r="C750" i="1" s="1"/>
  <c r="C751" i="1" s="1"/>
  <c r="C752" i="1" s="1"/>
  <c r="C753" i="1" s="1"/>
  <c r="C754" i="1" s="1"/>
  <c r="C755" i="1" s="1"/>
  <c r="C756" i="1" s="1"/>
  <c r="D63" i="1"/>
  <c r="H63" i="1"/>
  <c r="I63" i="1"/>
  <c r="J63" i="1" l="1"/>
  <c r="J753" i="1"/>
  <c r="J224" i="1"/>
  <c r="J309" i="1"/>
  <c r="J119" i="1"/>
  <c r="J125" i="1"/>
  <c r="J458" i="1"/>
  <c r="J282" i="1"/>
  <c r="J579" i="1"/>
  <c r="J576" i="1"/>
  <c r="J342" i="1"/>
  <c r="J96" i="1"/>
  <c r="J424" i="1"/>
  <c r="J598" i="1"/>
  <c r="J379" i="1"/>
  <c r="J275" i="1"/>
  <c r="J715" i="1"/>
  <c r="J473" i="1"/>
  <c r="J452" i="1"/>
  <c r="J317" i="1"/>
  <c r="J403" i="1"/>
  <c r="J76" i="1"/>
  <c r="J555" i="1"/>
  <c r="J380" i="1"/>
  <c r="J271" i="1"/>
  <c r="J285" i="1"/>
  <c r="J611" i="1"/>
  <c r="J265" i="1"/>
  <c r="J751" i="1"/>
  <c r="J552" i="1"/>
  <c r="J727" i="1"/>
  <c r="J494" i="1"/>
  <c r="J311" i="1"/>
  <c r="J277" i="1"/>
  <c r="J609" i="1"/>
  <c r="J294" i="1"/>
  <c r="J286" i="1"/>
  <c r="J739" i="1"/>
  <c r="J319" i="1"/>
  <c r="J88" i="1"/>
  <c r="J263" i="1"/>
  <c r="J415" i="1"/>
  <c r="J460" i="1"/>
  <c r="J146" i="1"/>
  <c r="J600" i="1"/>
  <c r="J612" i="1"/>
  <c r="J449" i="1"/>
  <c r="J436" i="1"/>
  <c r="J719" i="1"/>
  <c r="J402" i="1"/>
  <c r="J705" i="1"/>
  <c r="J505" i="1"/>
  <c r="J592" i="1"/>
  <c r="J743" i="1"/>
  <c r="J731" i="1"/>
  <c r="J474" i="1"/>
  <c r="J587" i="1"/>
  <c r="J192" i="1"/>
  <c r="J248" i="1"/>
  <c r="J577" i="1"/>
  <c r="J741" i="1"/>
  <c r="J182" i="1"/>
  <c r="J658" i="1"/>
  <c r="J228" i="1"/>
  <c r="J556" i="1"/>
  <c r="J329" i="1"/>
  <c r="J589" i="1"/>
  <c r="J111" i="1"/>
  <c r="J626" i="1"/>
  <c r="J366" i="1"/>
  <c r="J486" i="1"/>
  <c r="J97" i="1"/>
  <c r="J423" i="1"/>
  <c r="J539" i="1"/>
  <c r="J704" i="1"/>
  <c r="J144" i="1"/>
  <c r="J137" i="1"/>
  <c r="J416" i="1"/>
  <c r="J98" i="1"/>
  <c r="J260" i="1"/>
  <c r="J588" i="1"/>
  <c r="J508" i="1"/>
  <c r="J107" i="1"/>
  <c r="J78" i="1"/>
  <c r="J427" i="1"/>
  <c r="J472" i="1"/>
  <c r="J284" i="1"/>
  <c r="J530" i="1"/>
  <c r="J597" i="1"/>
  <c r="J189" i="1"/>
  <c r="J471" i="1"/>
  <c r="J434" i="1"/>
  <c r="J355" i="1"/>
  <c r="J562" i="1"/>
  <c r="J531" i="1"/>
  <c r="J680" i="1"/>
  <c r="J565" i="1"/>
  <c r="J136" i="1"/>
  <c r="J283" i="1"/>
  <c r="J553" i="1"/>
  <c r="J448" i="1"/>
  <c r="J341" i="1"/>
  <c r="J414" i="1"/>
  <c r="J295" i="1"/>
  <c r="J345" i="1"/>
  <c r="J132" i="1"/>
  <c r="J615" i="1"/>
  <c r="J661" i="1"/>
  <c r="J601" i="1"/>
  <c r="J227" i="1"/>
  <c r="J157" i="1"/>
  <c r="J462" i="1"/>
  <c r="J718" i="1"/>
  <c r="J519" i="1"/>
  <c r="J752" i="1"/>
  <c r="J624" i="1"/>
  <c r="J392" i="1"/>
  <c r="J370" i="1"/>
  <c r="J250" i="1"/>
  <c r="J527" i="1"/>
  <c r="J148" i="1"/>
  <c r="J297" i="1"/>
  <c r="J261" i="1"/>
  <c r="J346" i="1"/>
  <c r="J240" i="1"/>
  <c r="J194" i="1"/>
  <c r="J123" i="1"/>
  <c r="J207" i="1"/>
  <c r="J599" i="1"/>
  <c r="J692" i="1"/>
  <c r="J147" i="1"/>
  <c r="J542" i="1"/>
  <c r="J306" i="1"/>
  <c r="J133" i="1"/>
  <c r="J578" i="1"/>
  <c r="J312" i="1"/>
  <c r="J575" i="1"/>
  <c r="J273" i="1"/>
  <c r="J323" i="1"/>
  <c r="J84" i="1"/>
  <c r="J274" i="1"/>
  <c r="J109" i="1"/>
  <c r="J590" i="1"/>
  <c r="J401" i="1"/>
  <c r="J178" i="1"/>
  <c r="J439" i="1"/>
  <c r="J206" i="1"/>
  <c r="J74" i="1"/>
  <c r="J399" i="1"/>
  <c r="J307" i="1"/>
  <c r="J551" i="1"/>
  <c r="J321" i="1"/>
  <c r="J64" i="1"/>
  <c r="J621" i="1"/>
  <c r="J694" i="1"/>
  <c r="J112" i="1"/>
  <c r="J135" i="1"/>
  <c r="J632" i="1"/>
  <c r="J504" i="1"/>
  <c r="J330" i="1"/>
  <c r="J171" i="1"/>
  <c r="J202" i="1"/>
  <c r="J145" i="1"/>
  <c r="J160" i="1"/>
  <c r="J648" i="1"/>
  <c r="J356" i="1"/>
  <c r="J352" i="1"/>
  <c r="J509" i="1"/>
  <c r="J586" i="1"/>
  <c r="J86" i="1"/>
  <c r="J73" i="1"/>
  <c r="J520" i="1"/>
  <c r="J298" i="1"/>
  <c r="J740" i="1"/>
  <c r="J493" i="1"/>
  <c r="J613" i="1"/>
  <c r="J541" i="1"/>
  <c r="J634" i="1"/>
  <c r="J354" i="1"/>
  <c r="J623" i="1"/>
  <c r="J215" i="1"/>
  <c r="J428" i="1"/>
  <c r="J259" i="1"/>
  <c r="J389" i="1"/>
  <c r="J87" i="1"/>
  <c r="J720" i="1"/>
  <c r="J567" i="1"/>
  <c r="J404" i="1"/>
  <c r="J272" i="1"/>
  <c r="J422" i="1"/>
  <c r="J120" i="1"/>
  <c r="J357" i="1"/>
  <c r="J154" i="1"/>
  <c r="J388" i="1"/>
  <c r="J522" i="1"/>
  <c r="J169" i="1"/>
  <c r="J67" i="1"/>
  <c r="J662" i="1"/>
  <c r="J159" i="1"/>
  <c r="J625" i="1"/>
  <c r="J450" i="1"/>
  <c r="J461" i="1"/>
  <c r="J497" i="1"/>
  <c r="J437" i="1"/>
  <c r="J155" i="1"/>
  <c r="J485" i="1"/>
  <c r="J417" i="1"/>
  <c r="J568" i="1"/>
  <c r="J236" i="1"/>
  <c r="J483" i="1"/>
  <c r="J204" i="1"/>
  <c r="J193" i="1"/>
  <c r="J714" i="1"/>
  <c r="J564" i="1"/>
  <c r="J693" i="1"/>
  <c r="J667" i="1"/>
  <c r="J262" i="1"/>
  <c r="J343" i="1"/>
  <c r="J540" i="1"/>
  <c r="J216" i="1"/>
  <c r="J203" i="1"/>
  <c r="J717" i="1"/>
  <c r="J659" i="1"/>
  <c r="J533" i="1"/>
  <c r="J190" i="1"/>
  <c r="J102" i="1"/>
  <c r="J288" i="1"/>
  <c r="J381" i="1"/>
  <c r="J134" i="1"/>
  <c r="J545" i="1"/>
  <c r="J365" i="1"/>
  <c r="J695" i="1"/>
  <c r="J331" i="1"/>
  <c r="J591" i="1"/>
  <c r="J237" i="1"/>
  <c r="J322" i="1"/>
  <c r="J729" i="1"/>
  <c r="J364" i="1"/>
  <c r="J217" i="1"/>
  <c r="J521" i="1"/>
  <c r="J66" i="1"/>
  <c r="J334" i="1"/>
  <c r="J264" i="1"/>
  <c r="J603" i="1"/>
  <c r="J238" i="1"/>
  <c r="J332" i="1"/>
  <c r="J387" i="1"/>
  <c r="J657" i="1"/>
  <c r="J75" i="1"/>
  <c r="J481" i="1"/>
  <c r="J239" i="1"/>
  <c r="J225" i="1"/>
  <c r="J226" i="1"/>
  <c r="J369" i="1"/>
  <c r="J368" i="1"/>
  <c r="J645" i="1"/>
  <c r="J438" i="1"/>
  <c r="J691" i="1"/>
  <c r="J287" i="1"/>
  <c r="J702" i="1"/>
  <c r="J358" i="1"/>
  <c r="J230" i="1"/>
  <c r="J113" i="1"/>
  <c r="J335" i="1"/>
  <c r="J638" i="1"/>
  <c r="J475" i="1"/>
  <c r="J142" i="1"/>
  <c r="J754" i="1"/>
  <c r="J672" i="1"/>
  <c r="J65" i="1"/>
  <c r="J90" i="1"/>
  <c r="J108" i="1"/>
  <c r="J614" i="1"/>
  <c r="J738" i="1"/>
  <c r="J382" i="1"/>
  <c r="J703" i="1"/>
  <c r="J737" i="1"/>
  <c r="J749" i="1"/>
  <c r="J376" i="1"/>
  <c r="J543" i="1"/>
  <c r="J742" i="1"/>
  <c r="J308" i="1"/>
  <c r="J391" i="1"/>
  <c r="J669" i="1"/>
  <c r="J707" i="1"/>
  <c r="J496" i="1"/>
  <c r="J682" i="1"/>
  <c r="J487" i="1"/>
  <c r="J393" i="1"/>
  <c r="J212" i="1"/>
  <c r="J635" i="1"/>
  <c r="J696" i="1"/>
  <c r="J708" i="1"/>
  <c r="J276" i="1"/>
  <c r="J650" i="1"/>
  <c r="J100" i="1"/>
  <c r="J218" i="1"/>
  <c r="J566" i="1"/>
  <c r="J557" i="1"/>
  <c r="J610" i="1"/>
  <c r="J673" i="1"/>
  <c r="J318" i="1"/>
  <c r="J85" i="1"/>
  <c r="J353" i="1"/>
  <c r="J242" i="1"/>
  <c r="J647" i="1"/>
  <c r="J378" i="1"/>
  <c r="J506" i="1"/>
  <c r="J750" i="1"/>
  <c r="J158" i="1"/>
  <c r="J251" i="1"/>
  <c r="J229" i="1"/>
  <c r="J101" i="1"/>
  <c r="J168" i="1"/>
  <c r="J495" i="1"/>
  <c r="J517" i="1"/>
  <c r="J191" i="1"/>
  <c r="J99" i="1"/>
  <c r="J89" i="1"/>
  <c r="J660" i="1"/>
  <c r="J563" i="1"/>
  <c r="J574" i="1"/>
  <c r="J529" i="1"/>
  <c r="J413" i="1"/>
  <c r="J390" i="1"/>
  <c r="J730" i="1"/>
  <c r="J156" i="1"/>
  <c r="J183" i="1"/>
  <c r="J684" i="1"/>
  <c r="J732" i="1"/>
  <c r="J498" i="1"/>
  <c r="J405" i="1"/>
  <c r="J435" i="1"/>
  <c r="J167" i="1"/>
  <c r="J532" i="1"/>
  <c r="J706" i="1"/>
  <c r="J457" i="1"/>
  <c r="J177" i="1"/>
  <c r="J679" i="1"/>
  <c r="J507" i="1"/>
  <c r="J181" i="1"/>
  <c r="J463" i="1"/>
  <c r="J602" i="1"/>
  <c r="J252" i="1"/>
  <c r="J426" i="1"/>
  <c r="J170" i="1"/>
  <c r="J247" i="1"/>
  <c r="J400" i="1"/>
  <c r="J122" i="1"/>
  <c r="J213" i="1"/>
  <c r="J440" i="1"/>
  <c r="J344" i="1"/>
  <c r="J726" i="1"/>
  <c r="J510" i="1"/>
  <c r="J451" i="1"/>
  <c r="J492" i="1"/>
  <c r="J728" i="1"/>
  <c r="J201" i="1"/>
  <c r="J131" i="1"/>
  <c r="J253" i="1"/>
  <c r="J367" i="1"/>
  <c r="J644" i="1"/>
  <c r="J299" i="1"/>
  <c r="J425" i="1"/>
  <c r="J121" i="1"/>
  <c r="J482" i="1"/>
  <c r="J671" i="1"/>
  <c r="J143" i="1"/>
  <c r="J670" i="1"/>
  <c r="J622" i="1"/>
  <c r="J412" i="1"/>
  <c r="J241" i="1"/>
  <c r="J300" i="1"/>
  <c r="J296" i="1"/>
  <c r="J180" i="1"/>
  <c r="J310" i="1"/>
  <c r="J124" i="1"/>
  <c r="J484" i="1"/>
  <c r="J469" i="1"/>
  <c r="J544" i="1"/>
  <c r="J668" i="1"/>
  <c r="J636" i="1"/>
  <c r="J516" i="1"/>
  <c r="J580" i="1"/>
  <c r="J347" i="1"/>
  <c r="J77" i="1"/>
  <c r="J411" i="1"/>
  <c r="J685" i="1"/>
  <c r="J683" i="1"/>
  <c r="J179" i="1"/>
  <c r="J205" i="1"/>
  <c r="J195" i="1"/>
  <c r="J528" i="1"/>
  <c r="J637" i="1"/>
  <c r="J627" i="1"/>
  <c r="J166" i="1"/>
  <c r="J716" i="1"/>
  <c r="J459" i="1"/>
  <c r="J646" i="1"/>
  <c r="J110" i="1"/>
  <c r="J249" i="1"/>
  <c r="J72" i="1"/>
  <c r="J446" i="1"/>
  <c r="J320" i="1"/>
  <c r="J470" i="1"/>
  <c r="J172" i="1"/>
  <c r="J333" i="1"/>
  <c r="J377" i="1"/>
  <c r="J214" i="1"/>
  <c r="J656" i="1"/>
  <c r="J554" i="1"/>
  <c r="J447" i="1"/>
  <c r="J633" i="1"/>
  <c r="J518" i="1"/>
  <c r="J755" i="1"/>
  <c r="J649" i="1"/>
  <c r="J697" i="1"/>
  <c r="J681" i="1"/>
</calcChain>
</file>

<file path=xl/sharedStrings.xml><?xml version="1.0" encoding="utf-8"?>
<sst xmlns="http://schemas.openxmlformats.org/spreadsheetml/2006/main" count="56" uniqueCount="19">
  <si>
    <t>Rythme</t>
  </si>
  <si>
    <t>Date</t>
  </si>
  <si>
    <t>Début</t>
  </si>
  <si>
    <t>Fin</t>
  </si>
  <si>
    <t>Temps entre 2 postes</t>
  </si>
  <si>
    <t>M</t>
  </si>
  <si>
    <t>A</t>
  </si>
  <si>
    <t>N</t>
  </si>
  <si>
    <t>H</t>
  </si>
  <si>
    <t>R</t>
  </si>
  <si>
    <t>Debut</t>
  </si>
  <si>
    <t>Début poste</t>
  </si>
  <si>
    <t>Fin poste</t>
  </si>
  <si>
    <t>Semaine</t>
  </si>
  <si>
    <t>Max de Temps entre 2 postes</t>
  </si>
  <si>
    <t>Equipe</t>
  </si>
  <si>
    <t>2017</t>
  </si>
  <si>
    <t>2018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</si>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</sst>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 \+\ hh:mm"/>
    <numFmt numFmtId="165" formatCode="h:mm;@"/>
    <numFmt numFmtId="166" formatCode="[hh]:mm"/>
    <numFmt numFmtId="167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20" fontId="0" fillId="0" borderId="0" xfId="0" applyNumberFormat="1"/>
    <xf numFmtId="164" fontId="0" fillId="0" borderId="0" xfId="0" applyNumberFormat="1"/>
    <xf numFmtId="16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 applyAlignment="1">
      <alignment wrapText="1"/>
    </xf>
    <xf numFmtId="0" fontId="0" fillId="0" borderId="0" xfId="0" applyNumberFormat="1"/>
    <xf numFmtId="0" fontId="0" fillId="0" borderId="0" xfId="0" pivotButton="1"/>
    <xf numFmtId="167" fontId="0" fillId="0" borderId="0" xfId="0" applyNumberFormat="1" applyAlignment="1">
      <alignment wrapText="1"/>
    </xf>
    <xf numFmtId="167" fontId="0" fillId="0" borderId="0" xfId="0" applyNumberFormat="1"/>
    <xf numFmtId="14" fontId="0" fillId="0" borderId="0" xfId="0" applyNumberFormat="1"/>
    <xf numFmtId="0" fontId="2" fillId="0" borderId="1" xfId="0" applyFont="1" applyFill="1" applyBorder="1"/>
    <xf numFmtId="0" fontId="2" fillId="0" borderId="0" xfId="0" applyFont="1" applyFill="1"/>
    <xf numFmtId="0" fontId="1" fillId="0" borderId="2" xfId="0" applyFont="1" applyFill="1" applyBorder="1" applyAlignment="1">
      <alignment wrapText="1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37">
    <dxf>
      <numFmt numFmtId="166" formatCode="[hh]:mm"/>
    </dxf>
    <dxf>
      <numFmt numFmtId="166" formatCode="[hh]:mm"/>
    </dxf>
    <dxf>
      <numFmt numFmtId="166" formatCode="[hh]:mm"/>
    </dxf>
    <dxf>
      <numFmt numFmtId="166" formatCode="[hh]:mm"/>
    </dxf>
    <dxf>
      <numFmt numFmtId="166" formatCode="[hh]:mm"/>
    </dxf>
    <dxf>
      <numFmt numFmtId="166" formatCode="[hh]:mm"/>
    </dxf>
    <dxf>
      <numFmt numFmtId="166" formatCode="[hh]:mm"/>
    </dxf>
    <dxf>
      <numFmt numFmtId="166" formatCode="[hh]:mm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numFmt numFmtId="25" formatCode="hh:mm"/>
    </dxf>
    <dxf>
      <alignment horizontal="general" vertical="bottom" textRotation="0" wrapText="1" indent="0" justifyLastLine="0" shrinkToFit="0" readingOrder="0"/>
    </dxf>
    <dxf>
      <numFmt numFmtId="166" formatCode="[hh]:mm"/>
    </dxf>
    <dxf>
      <numFmt numFmtId="166" formatCode="[hh]:mm"/>
    </dxf>
    <dxf>
      <numFmt numFmtId="166" formatCode="[hh]:mm"/>
    </dxf>
    <dxf>
      <numFmt numFmtId="166" formatCode="[hh]:mm"/>
    </dxf>
    <dxf>
      <numFmt numFmtId="19" formatCode="dd/mm/yyyy"/>
    </dxf>
    <dxf>
      <numFmt numFmtId="19" formatCode="dd/mm/yyyy"/>
    </dxf>
    <dxf>
      <numFmt numFmtId="0" formatCode="General"/>
    </dxf>
    <dxf>
      <numFmt numFmtId="167" formatCode="[$-F800]dddd\,\ mmmm\ dd\,\ yyyy"/>
      <alignment horizontal="general" vertical="bottom" textRotation="0" wrapText="1" indent="0" justifyLastLine="0" shrinkToFit="0" readingOrder="0"/>
    </dxf>
    <dxf>
      <numFmt numFmtId="166" formatCode="[hh]:mm"/>
    </dxf>
    <dxf>
      <numFmt numFmtId="165" formatCode="h:mm;@"/>
    </dxf>
    <dxf>
      <numFmt numFmtId="165" formatCode="h:mm;@"/>
    </dxf>
    <dxf>
      <numFmt numFmtId="165" formatCode="h:mm;@"/>
    </dxf>
    <dxf>
      <numFmt numFmtId="165" formatCode="h:mm;@"/>
    </dxf>
    <dxf>
      <numFmt numFmtId="167" formatCode="[$-F800]dddd\,\ mmmm\ dd\,\ yyyy"/>
    </dxf>
    <dxf>
      <numFmt numFmtId="165" formatCode="h:mm;@"/>
      <alignment horizontal="general" vertical="bottom" textRotation="0" wrapText="1" indent="0" justifyLastLine="0" shrinkToFit="0" readingOrder="0"/>
    </dxf>
    <dxf>
      <numFmt numFmtId="166" formatCode="[hh]:mm"/>
    </dxf>
    <dxf>
      <numFmt numFmtId="166" formatCode="[hh]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850195</xdr:colOff>
      <xdr:row>4</xdr:row>
      <xdr:rowOff>136878</xdr:rowOff>
    </xdr:from>
    <xdr:to>
      <xdr:col>3</xdr:col>
      <xdr:colOff>321027</xdr:colOff>
      <xdr:row>6</xdr:row>
      <xdr:rowOff>45155</xdr:rowOff>
    </xdr:to>
    <xdr:sp macro="" textlink="">
      <xdr:nvSpPr>
        <xdr:cNvPr id="2" name="Rectangle à coins arrondis 1"/>
        <xdr:cNvSpPr/>
      </xdr:nvSpPr>
      <xdr:spPr>
        <a:xfrm>
          <a:off x="1561395" y="873478"/>
          <a:ext cx="2023532" cy="276577"/>
        </a:xfrm>
        <a:prstGeom prst="wedgeRoundRectCallout">
          <a:avLst>
            <a:gd name="adj1" fmla="val -93971"/>
            <a:gd name="adj2" fmla="val 21376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CLIC DROIT &gt; ACTUALISER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14.57301724537" createdVersion="5" refreshedVersion="5" minRefreshableVersion="3" recordCount="755">
  <cacheSource type="worksheet">
    <worksheetSource name="Tableau1"/>
  </cacheSource>
  <cacheFields count="8">
    <cacheField name="Date" numFmtId="167">
      <sharedItems containsSemiMixedTypes="0" containsNonDate="0" containsDate="1" containsString="0" minDate="2017-03-03T00:00:00" maxDate="2019-03-28T00:00:00" count="755">
        <d v="2017-03-03T00:00:00"/>
        <d v="2017-03-04T00:00:00"/>
        <d v="2017-03-05T00:00:00"/>
        <d v="2017-03-06T00:00:00"/>
        <d v="2017-03-07T00:00:00"/>
        <d v="2017-03-08T00:00:00"/>
        <d v="2017-03-09T00:00:00"/>
        <d v="2017-03-10T00:00:00"/>
        <d v="2017-03-11T00:00:00"/>
        <d v="2017-03-12T00:00:00"/>
        <d v="2017-03-13T00:00:00"/>
        <d v="2017-03-14T00:00:00"/>
        <d v="2017-03-15T00:00:00"/>
        <d v="2017-03-16T00:00:00"/>
        <d v="2017-03-17T00:00:00"/>
        <d v="2017-03-18T00:00:00"/>
        <d v="2017-03-19T00:00:00"/>
        <d v="2017-03-20T00:00:00"/>
        <d v="2017-03-21T00:00:00"/>
        <d v="2017-03-22T00:00:00"/>
        <d v="2017-03-23T00:00:00"/>
        <d v="2017-03-24T00:00:00"/>
        <d v="2017-03-25T00:00:00"/>
        <d v="2017-03-26T00:00:00"/>
        <d v="2017-03-27T00:00:00"/>
        <d v="2017-03-28T00:00:00"/>
        <d v="2017-03-29T00:00:00"/>
        <d v="2017-03-30T00:00:00"/>
        <d v="2017-03-31T00:00:00"/>
        <d v="2017-04-01T00:00:00"/>
        <d v="2017-04-02T00:00:00"/>
        <d v="2017-04-03T00:00:00"/>
        <d v="2017-04-04T00:00:00"/>
        <d v="2017-04-05T00:00:00"/>
        <d v="2017-04-06T00:00:00"/>
        <d v="2017-04-07T00:00:00"/>
        <d v="2017-04-08T00:00:00"/>
        <d v="2017-04-09T00:00:00"/>
        <d v="2017-04-10T00:00:00"/>
        <d v="2017-04-11T00:00:00"/>
        <d v="2017-04-12T00:00:00"/>
        <d v="2017-04-13T00:00:00"/>
        <d v="2017-04-14T00:00:00"/>
        <d v="2017-04-15T00:00:00"/>
        <d v="2017-04-16T00:00:00"/>
        <d v="2017-04-17T00:00:00"/>
        <d v="2017-04-18T00:00:00"/>
        <d v="2017-04-19T00:00:00"/>
        <d v="2017-04-20T00:00:00"/>
        <d v="2017-04-21T00:00:00"/>
        <d v="2017-04-22T00:00:00"/>
        <d v="2017-04-23T00:00:00"/>
        <d v="2017-04-24T00:00:00"/>
        <d v="2017-04-25T00:00:00"/>
        <d v="2017-04-26T00:00:00"/>
        <d v="2017-04-27T00:00:00"/>
        <d v="2017-04-28T00:00:00"/>
        <d v="2017-04-29T00:00:00"/>
        <d v="2017-04-30T00:00:00"/>
        <d v="2017-05-01T00:00:00"/>
        <d v="2017-05-02T00:00:00"/>
        <d v="2017-05-03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4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29T00:00:00"/>
        <d v="2017-05-30T00:00:00"/>
        <d v="2017-05-31T00:00:00"/>
        <d v="2017-06-01T00:00:00"/>
        <d v="2017-06-02T00:00:00"/>
        <d v="2017-06-03T00:00:00"/>
        <d v="2017-06-04T00:00:00"/>
        <d v="2017-06-05T00:00:00"/>
        <d v="2017-06-06T00:00:00"/>
        <d v="2017-06-07T00:00:00"/>
        <d v="2017-06-08T00:00:00"/>
        <d v="2017-06-09T00:00:00"/>
        <d v="2017-06-10T00:00:00"/>
        <d v="2017-06-11T00:00:00"/>
        <d v="2017-06-12T00:00:00"/>
        <d v="2017-06-13T00:00:00"/>
        <d v="2017-06-14T00:00:00"/>
        <d v="2017-06-15T00:00:00"/>
        <d v="2017-06-16T00:00:00"/>
        <d v="2017-06-17T00:00:00"/>
        <d v="2017-06-18T00:00:00"/>
        <d v="2017-06-19T00:00:00"/>
        <d v="2017-06-20T00:00:00"/>
        <d v="2017-06-21T00:00:00"/>
        <d v="2017-06-22T00:00:00"/>
        <d v="2017-06-23T00:00:00"/>
        <d v="2017-06-24T00:00:00"/>
        <d v="2017-06-25T00:00:00"/>
        <d v="2017-06-26T00:00:00"/>
        <d v="2017-06-27T00:00:00"/>
        <d v="2017-06-28T00:00:00"/>
        <d v="2017-06-29T00:00:00"/>
        <d v="2017-06-30T00:00:00"/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8T00:00:00"/>
        <d v="2017-08-09T00:00:00"/>
        <d v="2017-08-10T00:00:00"/>
        <d v="2017-08-11T00:00:00"/>
        <d v="2017-08-12T00:00:00"/>
        <d v="2017-08-13T00:00:00"/>
        <d v="2017-08-14T00:00:00"/>
        <d v="2017-08-15T00:00:00"/>
        <d v="2017-08-16T00:00:00"/>
        <d v="2017-08-17T00:00:00"/>
        <d v="2017-08-18T00:00:00"/>
        <d v="2017-08-19T00:00:00"/>
        <d v="2017-08-20T00:00:00"/>
        <d v="2017-08-21T00:00:00"/>
        <d v="2017-08-22T00:00:00"/>
        <d v="2017-08-23T00:00:00"/>
        <d v="2017-08-24T00:00:00"/>
        <d v="2017-08-25T00:00:00"/>
        <d v="2017-08-26T00:00:00"/>
        <d v="2017-08-27T00:00:00"/>
        <d v="2017-08-28T00:00:00"/>
        <d v="2017-08-29T00:00:00"/>
        <d v="2017-08-30T00:00:00"/>
        <d v="2017-08-31T00:00:00"/>
        <d v="2017-09-01T00:00:00"/>
        <d v="2017-09-02T00:00:00"/>
        <d v="2017-09-03T00:00:00"/>
        <d v="2017-09-04T00:00:00"/>
        <d v="2017-09-05T00:00:00"/>
        <d v="2017-09-06T00:00:00"/>
        <d v="2017-09-07T00:00:00"/>
        <d v="2017-09-08T00:00:00"/>
        <d v="2017-09-09T00:00:00"/>
        <d v="2017-09-10T00:00:00"/>
        <d v="2017-09-11T00:00:00"/>
        <d v="2017-09-12T00:00:00"/>
        <d v="2017-09-13T00:00:00"/>
        <d v="2017-09-14T00:00:00"/>
        <d v="2017-09-15T00:00:00"/>
        <d v="2017-09-16T00:00:00"/>
        <d v="2017-09-17T00:00:00"/>
        <d v="2017-09-18T00:00:00"/>
        <d v="2017-09-19T00:00:00"/>
        <d v="2017-09-20T00:00:00"/>
        <d v="2017-09-21T00:00:00"/>
        <d v="2017-09-22T00:00:00"/>
        <d v="2017-09-23T00:00:00"/>
        <d v="2017-09-24T00:00:00"/>
        <d v="2017-09-25T00:00:00"/>
        <d v="2017-09-26T00:00:00"/>
        <d v="2017-09-27T00:00:00"/>
        <d v="2017-09-28T00:00:00"/>
        <d v="2017-09-29T00:00:00"/>
        <d v="2017-09-30T00:00:00"/>
        <d v="2017-10-01T00:00:00"/>
        <d v="2017-10-02T00:00:00"/>
        <d v="2017-10-03T00:00:00"/>
        <d v="2017-10-04T00:00:00"/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0T00:00:00"/>
        <d v="2017-10-21T00:00:00"/>
        <d v="2017-10-22T00:00:00"/>
        <d v="2017-10-23T00:00:00"/>
        <d v="2017-10-24T00:00:00"/>
        <d v="2017-10-25T00:00:00"/>
        <d v="2017-10-26T00:00:00"/>
        <d v="2017-10-27T00:00:00"/>
        <d v="2017-10-28T00:00:00"/>
        <d v="2017-10-29T00:00:00"/>
        <d v="2017-10-30T00:00:00"/>
        <d v="2017-10-31T00:00:00"/>
        <d v="2017-11-0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1T00:00:00"/>
        <d v="2017-11-12T00:00:00"/>
        <d v="2017-11-13T00:00:00"/>
        <d v="2017-11-14T00:00:00"/>
        <d v="2017-11-15T00:00:00"/>
        <d v="2017-11-16T00:00:00"/>
        <d v="2017-11-17T00:00:00"/>
        <d v="2017-11-18T00:00:00"/>
        <d v="2017-11-19T00:00:00"/>
        <d v="2017-11-20T00:00:00"/>
        <d v="2017-11-21T00:00:00"/>
        <d v="2017-11-22T00:00:00"/>
        <d v="2017-11-23T00:00:00"/>
        <d v="2017-11-24T00:00:00"/>
        <d v="2017-11-25T00:00:00"/>
        <d v="2017-11-26T00:00:00"/>
        <d v="2017-11-27T00:00:00"/>
        <d v="2017-11-28T00:00:00"/>
        <d v="2017-11-29T00:00:00"/>
        <d v="2017-11-30T00:00:00"/>
        <d v="2017-12-01T00:00:00"/>
        <d v="2017-12-02T00:00:00"/>
        <d v="2017-12-03T00:00:00"/>
        <d v="2017-12-04T00:00:00"/>
        <d v="2017-12-05T00:00:00"/>
        <d v="2017-12-06T00:00:00"/>
        <d v="2017-12-07T00:00:00"/>
        <d v="2017-12-08T00:00:00"/>
        <d v="2017-12-09T00:00:00"/>
        <d v="2017-12-10T00:00:00"/>
        <d v="2017-12-11T00:00:00"/>
        <d v="2017-12-12T00:00:00"/>
        <d v="2017-12-13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5T00:00:00"/>
        <d v="2017-12-26T00:00:00"/>
        <d v="2017-12-27T00:00:00"/>
        <d v="2017-12-28T00:00:00"/>
        <d v="2017-12-29T00:00:00"/>
        <d v="2017-12-30T00:00:00"/>
        <d v="2017-12-31T00:00:00"/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8-05-04T00:00:00"/>
        <d v="2018-05-05T00:00:00"/>
        <d v="2018-05-06T00:00:00"/>
        <d v="2018-05-07T00:00:00"/>
        <d v="2018-05-08T00:00:00"/>
        <d v="2018-05-09T00:00:00"/>
        <d v="2018-05-10T00:00:00"/>
        <d v="2018-05-11T00:00:00"/>
        <d v="2018-05-12T00:00:00"/>
        <d v="2018-05-13T00:00:00"/>
        <d v="2018-05-14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6T00:00:00"/>
        <d v="2018-05-27T00:00:00"/>
        <d v="2018-05-28T00:00:00"/>
        <d v="2018-05-29T00:00:00"/>
        <d v="2018-05-30T00:00:00"/>
        <d v="2018-05-31T00:00:00"/>
        <d v="2018-06-01T00:00:00"/>
        <d v="2018-06-02T00:00:00"/>
        <d v="2018-06-03T00:00:00"/>
        <d v="2018-06-04T00:00:00"/>
        <d v="2018-06-05T00:00:00"/>
        <d v="2018-06-06T00:00:00"/>
        <d v="2018-06-07T00:00:00"/>
        <d v="2018-06-08T00:00:00"/>
        <d v="2018-06-09T00:00:00"/>
        <d v="2018-06-10T00:00:00"/>
        <d v="2018-06-11T00:00:00"/>
        <d v="2018-06-12T00:00:00"/>
        <d v="2018-06-13T00:00:00"/>
        <d v="2018-06-14T00:00:00"/>
        <d v="2018-06-15T00:00:00"/>
        <d v="2018-06-16T00:00:00"/>
        <d v="2018-06-17T00:00:00"/>
        <d v="2018-06-18T00:00:00"/>
        <d v="2018-06-19T00:00:00"/>
        <d v="2018-06-20T00:00:00"/>
        <d v="2018-06-21T00:00:00"/>
        <d v="2018-06-22T00:00:00"/>
        <d v="2018-06-23T00:00:00"/>
        <d v="2018-06-24T00:00:00"/>
        <d v="2018-06-25T00:00:00"/>
        <d v="2018-06-26T00:00:00"/>
        <d v="2018-06-27T00:00:00"/>
        <d v="2018-06-28T00:00:00"/>
        <d v="2018-06-29T00:00:00"/>
        <d v="2018-06-30T00:00:00"/>
        <d v="2018-07-01T00:00:00"/>
        <d v="2018-07-02T00:00:00"/>
        <d v="2018-07-03T00:00:00"/>
        <d v="2018-07-04T00:00:00"/>
        <d v="2018-07-05T00:00:00"/>
        <d v="2018-07-06T00:00:00"/>
        <d v="2018-07-07T00:00:00"/>
        <d v="2018-07-08T00:00:00"/>
        <d v="2018-07-09T00:00:00"/>
        <d v="2018-07-10T00:00:00"/>
        <d v="2018-07-11T00:00:00"/>
        <d v="2018-07-12T00:00:00"/>
        <d v="2018-07-13T00:00:00"/>
        <d v="2018-07-14T00:00:00"/>
        <d v="2018-07-15T00:00:00"/>
        <d v="2018-07-16T00:00:00"/>
        <d v="2018-07-17T00:00:00"/>
        <d v="2018-07-18T00:00:00"/>
        <d v="2018-07-19T00:00:00"/>
        <d v="2018-07-20T00:00:00"/>
        <d v="2018-07-21T00:00:00"/>
        <d v="2018-07-22T00:00:00"/>
        <d v="2018-07-23T00:00:00"/>
        <d v="2018-07-24T00:00:00"/>
        <d v="2018-07-25T00:00:00"/>
        <d v="2018-07-26T00:00:00"/>
        <d v="2018-07-27T00:00:00"/>
        <d v="2018-07-28T00:00:00"/>
        <d v="2018-07-29T00:00:00"/>
        <d v="2018-07-30T00:00:00"/>
        <d v="2018-07-31T00:00:00"/>
        <d v="2018-08-01T00:00:00"/>
        <d v="2018-08-02T00:00:00"/>
        <d v="2018-08-03T00:00:00"/>
        <d v="2018-08-04T00:00:00"/>
        <d v="2018-08-05T00:00:00"/>
        <d v="2018-08-06T00:00:00"/>
        <d v="2018-08-07T00:00:00"/>
        <d v="2018-08-08T00:00:00"/>
        <d v="2018-08-09T00:00:00"/>
        <d v="2018-08-10T00:00:00"/>
        <d v="2018-08-11T00:00:00"/>
        <d v="2018-08-12T00:00:00"/>
        <d v="2018-08-13T00:00:00"/>
        <d v="2018-08-14T00:00:00"/>
        <d v="2018-08-15T00:00:00"/>
        <d v="2018-08-16T00:00:00"/>
        <d v="2018-08-17T00:00:00"/>
        <d v="2018-08-18T00:00:00"/>
        <d v="2018-08-19T00:00:00"/>
        <d v="2018-08-20T00:00:00"/>
        <d v="2018-08-21T00:00:00"/>
        <d v="2018-08-22T00:00:00"/>
        <d v="2018-08-23T00:00:00"/>
        <d v="2018-08-24T00:00:00"/>
        <d v="2018-08-25T00:00:00"/>
        <d v="2018-08-26T00:00:00"/>
        <d v="2018-08-27T00:00:00"/>
        <d v="2018-08-28T00:00:00"/>
        <d v="2018-08-29T00:00:00"/>
        <d v="2018-08-30T00:00:00"/>
        <d v="2018-08-31T00:00:00"/>
        <d v="2018-09-01T00:00:00"/>
        <d v="2018-09-02T00:00:00"/>
        <d v="2018-09-03T00:00:00"/>
        <d v="2018-09-04T00:00:00"/>
        <d v="2018-09-05T00:00:00"/>
        <d v="2018-09-06T00:00:00"/>
        <d v="2018-09-07T00:00:00"/>
        <d v="2018-09-08T00:00:00"/>
        <d v="2018-09-09T00:00:00"/>
        <d v="2018-09-10T00:00:00"/>
        <d v="2018-09-11T00:00:00"/>
        <d v="2018-09-12T00:00:00"/>
        <d v="2018-09-13T00:00:00"/>
        <d v="2018-09-14T00:00:00"/>
        <d v="2018-09-15T00:00:00"/>
        <d v="2018-09-16T00:00:00"/>
        <d v="2018-09-17T00:00:00"/>
        <d v="2018-09-18T00:00:00"/>
        <d v="2018-09-19T00:00:00"/>
        <d v="2018-09-20T00:00:00"/>
        <d v="2018-09-21T00:00:00"/>
        <d v="2018-09-22T00:00:00"/>
        <d v="2018-09-23T00:00:00"/>
        <d v="2018-09-24T00:00:00"/>
        <d v="2018-09-25T00:00:00"/>
        <d v="2018-09-26T00:00:00"/>
        <d v="2018-09-27T00:00:00"/>
        <d v="2018-09-28T00:00:00"/>
        <d v="2018-09-29T00:00:00"/>
        <d v="2018-09-30T00:00:00"/>
        <d v="2018-10-01T00:00:00"/>
        <d v="2018-10-02T00:00:00"/>
        <d v="2018-10-03T00:00:00"/>
        <d v="2018-10-04T00:00:00"/>
        <d v="2018-10-05T00:00:00"/>
        <d v="2018-10-06T00:00:00"/>
        <d v="2018-10-07T00:00:00"/>
        <d v="2018-10-08T00:00:00"/>
        <d v="2018-10-09T00:00:00"/>
        <d v="2018-10-10T00:00:00"/>
        <d v="2018-10-11T00:00:00"/>
        <d v="2018-10-12T00:00:00"/>
        <d v="2018-10-13T00:00:00"/>
        <d v="2018-10-14T00:00:00"/>
        <d v="2018-10-15T00:00:00"/>
        <d v="2018-10-16T00:00:00"/>
        <d v="2018-10-17T00:00:00"/>
        <d v="2018-10-18T00:00:00"/>
        <d v="2018-10-19T00:00:00"/>
        <d v="2018-10-20T00:00:00"/>
        <d v="2018-10-21T00:00:00"/>
        <d v="2018-10-22T00:00:00"/>
        <d v="2018-10-23T00:00:00"/>
        <d v="2018-10-24T00:00:00"/>
        <d v="2018-10-25T00:00:00"/>
        <d v="2018-10-26T00:00:00"/>
        <d v="2018-10-27T00:00:00"/>
        <d v="2018-10-28T00:00:00"/>
        <d v="2018-10-29T00:00:00"/>
        <d v="2018-10-30T00:00:00"/>
        <d v="2018-10-31T00:00:00"/>
        <d v="2018-11-01T00:00:00"/>
        <d v="2018-11-02T00:00:00"/>
        <d v="2018-11-03T00:00:00"/>
        <d v="2018-11-04T00:00:00"/>
        <d v="2018-11-05T00:00:00"/>
        <d v="2018-11-06T00:00:00"/>
        <d v="2018-11-07T00:00:00"/>
        <d v="2018-11-08T00:00:00"/>
        <d v="2018-11-09T00:00:00"/>
        <d v="2018-11-10T00:00:00"/>
        <d v="2018-11-11T00:00:00"/>
        <d v="2018-11-12T00:00:00"/>
        <d v="2018-11-13T00:00:00"/>
        <d v="2018-11-14T00:00:00"/>
        <d v="2018-11-15T00:00:00"/>
        <d v="2018-11-16T00:00:00"/>
        <d v="2018-11-17T00:00:00"/>
        <d v="2018-11-18T00:00:00"/>
        <d v="2018-11-19T00:00:00"/>
        <d v="2018-11-20T00:00:00"/>
        <d v="2018-11-21T00:00:00"/>
        <d v="2018-11-22T00:00:00"/>
        <d v="2018-11-23T00:00:00"/>
        <d v="2018-11-24T00:00:00"/>
        <d v="2018-11-25T00:00:00"/>
        <d v="2018-11-26T00:00:00"/>
        <d v="2018-11-27T00:00:00"/>
        <d v="2018-11-28T00:00:00"/>
        <d v="2018-11-29T00:00:00"/>
        <d v="2018-11-30T00:00:00"/>
        <d v="2018-12-01T00:00:00"/>
        <d v="2018-12-02T00:00:00"/>
        <d v="2018-12-03T00:00:00"/>
        <d v="2018-12-04T00:00:00"/>
        <d v="2018-12-05T00:00:00"/>
        <d v="2018-12-06T00:00:00"/>
        <d v="2018-12-07T00:00:00"/>
        <d v="2018-12-08T00:00:00"/>
        <d v="2018-12-09T00:00:00"/>
        <d v="2018-12-10T00:00:00"/>
        <d v="2018-12-11T00:00:00"/>
        <d v="2018-12-12T00:00:00"/>
        <d v="2018-12-13T00:00:00"/>
        <d v="2018-12-14T00:00:00"/>
        <d v="2018-12-15T00:00:00"/>
        <d v="2018-12-16T00:00:00"/>
        <d v="2018-12-17T00:00:00"/>
        <d v="2018-12-18T00:00:00"/>
        <d v="2018-12-19T00:00:00"/>
        <d v="2018-12-20T00:00:00"/>
        <d v="2018-12-21T00:00:00"/>
        <d v="2018-12-22T00:00:00"/>
        <d v="2018-12-23T00:00:00"/>
        <d v="2018-12-24T00:00:00"/>
        <d v="2018-12-25T00:00:00"/>
        <d v="2018-12-26T00:00:00"/>
        <d v="2018-12-27T00:00:00"/>
        <d v="2018-12-28T00:00:00"/>
        <d v="2018-12-29T00:00:00"/>
        <d v="2018-12-30T00:00:00"/>
        <d v="2018-12-31T00:00:00"/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1-15T00:00:00"/>
        <d v="2019-01-16T00:00:00"/>
        <d v="2019-01-17T00:00:00"/>
        <d v="2019-01-18T00:00:00"/>
        <d v="2019-01-19T00:00:00"/>
        <d v="2019-01-20T00:00:00"/>
        <d v="2019-01-21T00:00:00"/>
        <d v="2019-01-22T00:00:00"/>
        <d v="2019-01-23T00:00:00"/>
        <d v="2019-01-24T00:00:00"/>
        <d v="2019-01-25T00:00:00"/>
        <d v="2019-01-26T00:00:00"/>
        <d v="2019-01-27T00:00:00"/>
        <d v="2019-01-28T00:00:00"/>
        <d v="2019-01-29T00:00:00"/>
        <d v="2019-01-30T00:00:00"/>
        <d v="2019-01-31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2-10T00:00:00"/>
        <d v="2019-02-11T00:00:00"/>
        <d v="2019-02-12T00:00:00"/>
        <d v="2019-02-13T00:00:00"/>
        <d v="2019-02-14T00:00:00"/>
        <d v="2019-02-15T00:00:00"/>
        <d v="2019-02-16T00:00:00"/>
        <d v="2019-02-17T00:00:00"/>
        <d v="2019-02-18T00:00:00"/>
        <d v="2019-02-19T00:00:00"/>
        <d v="2019-02-20T00:00:00"/>
        <d v="2019-02-21T00:00:00"/>
        <d v="2019-02-22T00:00:00"/>
        <d v="2019-02-23T00:00:00"/>
        <d v="2019-02-24T00:00:00"/>
        <d v="2019-02-25T00:00:00"/>
        <d v="2019-02-26T00:00:00"/>
        <d v="2019-02-27T00:00:00"/>
        <d v="2019-02-28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6T00:00:00"/>
        <d v="2019-03-17T00:00:00"/>
        <d v="2019-03-18T00:00:00"/>
        <d v="2019-03-19T00:00:00"/>
        <d v="2019-03-20T00:00:00"/>
        <d v="2019-03-21T00:00:00"/>
        <d v="2019-03-22T00:00:00"/>
        <d v="2019-03-23T00:00:00"/>
        <d v="2019-03-24T00:00:00"/>
        <d v="2019-03-25T00:00:00"/>
        <d v="2019-03-26T00:00:00"/>
        <d v="2019-03-27T00:00:00"/>
      </sharedItems>
      <fieldGroup base="0">
        <rangePr groupBy="years" startDate="2017-03-03T00:00:00" endDate="2019-03-28T00:00:00"/>
        <groupItems count="5">
          <s v="&lt;03/03/2017"/>
          <s v="2017"/>
          <s v="2018"/>
          <s v="2019"/>
          <s v="&gt;28/03/2019"/>
        </groupItems>
      </fieldGroup>
    </cacheField>
    <cacheField name="Semaine" numFmtId="0">
      <sharedItems containsSemiMixedTypes="0" containsString="0" containsNumber="1" containsInteger="1" minValue="1" maxValue="52" count="52"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1"/>
        <n v="2"/>
        <n v="3"/>
        <n v="4"/>
        <n v="5"/>
        <n v="6"/>
        <n v="7"/>
        <n v="8"/>
      </sharedItems>
    </cacheField>
    <cacheField name="Rythme" numFmtId="0">
      <sharedItems/>
    </cacheField>
    <cacheField name="Début" numFmtId="165">
      <sharedItems containsSemiMixedTypes="0" containsNonDate="0" containsDate="1" containsString="0" minDate="1899-12-30T00:00:00" maxDate="1899-12-30T20:45:00"/>
    </cacheField>
    <cacheField name="Fin" numFmtId="165">
      <sharedItems containsSemiMixedTypes="0" containsNonDate="0" containsDate="1" containsString="0" minDate="1899-12-30T00:00:00" maxDate="1899-12-31T06:00:00"/>
    </cacheField>
    <cacheField name="Début poste" numFmtId="165">
      <sharedItems containsSemiMixedTypes="0" containsNonDate="0" containsDate="1" containsString="0" minDate="1899-12-30T00:00:00" maxDate="2019-03-26T20:45:00"/>
    </cacheField>
    <cacheField name="Fin poste" numFmtId="165">
      <sharedItems containsSemiMixedTypes="0" containsNonDate="0" containsDate="1" containsString="0" minDate="1899-12-30T00:00:00" maxDate="2019-03-27T06:00:00"/>
    </cacheField>
    <cacheField name="Temps entre 2 postes" numFmtId="0">
      <sharedItems containsNonDate="0" containsDate="1" containsString="0" containsBlank="1" minDate="1899-12-30T00:00:00" maxDate="1900-01-03T23:45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5">
  <r>
    <x v="0"/>
    <x v="0"/>
    <s v="M"/>
    <d v="1899-12-30T05:45:00"/>
    <d v="1899-12-30T13:30:00"/>
    <d v="2017-03-03T05:45:00"/>
    <d v="2017-03-03T13:30:00"/>
    <m/>
  </r>
  <r>
    <x v="1"/>
    <x v="0"/>
    <s v="M"/>
    <d v="1899-12-30T05:45:00"/>
    <d v="1899-12-30T13:30:00"/>
    <d v="2017-03-04T05:45:00"/>
    <d v="2017-03-04T13:30:00"/>
    <d v="1899-12-30T16:15:00"/>
  </r>
  <r>
    <x v="2"/>
    <x v="0"/>
    <s v="M"/>
    <d v="1899-12-30T05:45:00"/>
    <d v="1899-12-30T13:30:00"/>
    <d v="2017-03-05T05:45:00"/>
    <d v="2017-03-05T13:30:00"/>
    <d v="1899-12-30T16:15:00"/>
  </r>
  <r>
    <x v="3"/>
    <x v="1"/>
    <s v="A"/>
    <d v="1899-12-30T13:15:00"/>
    <d v="1899-12-30T21:00:00"/>
    <d v="2017-03-06T13:15:00"/>
    <d v="2017-03-06T21:00:00"/>
    <d v="1899-12-30T23:45:00"/>
  </r>
  <r>
    <x v="4"/>
    <x v="1"/>
    <s v="A"/>
    <d v="1899-12-30T13:15:00"/>
    <d v="1899-12-30T21:00:00"/>
    <d v="2017-03-07T13:15:00"/>
    <d v="2017-03-07T21:00:00"/>
    <d v="1899-12-30T16:15:00"/>
  </r>
  <r>
    <x v="5"/>
    <x v="1"/>
    <s v="N"/>
    <d v="1899-12-30T20:45:00"/>
    <d v="1899-12-31T06:00:00"/>
    <d v="2017-03-08T20:45:00"/>
    <d v="2017-03-09T06:00:00"/>
    <d v="1899-12-30T23:45:00"/>
  </r>
  <r>
    <x v="6"/>
    <x v="1"/>
    <s v="N"/>
    <d v="1899-12-30T20:45:00"/>
    <d v="1899-12-31T06:00:00"/>
    <d v="2017-03-09T20:45:00"/>
    <d v="2017-03-10T06:00:00"/>
    <d v="1899-12-30T14:45:00"/>
  </r>
  <r>
    <x v="7"/>
    <x v="1"/>
    <s v="R"/>
    <d v="1899-12-30T00:00:00"/>
    <d v="1899-12-30T00:00:00"/>
    <d v="1899-12-30T00:00:00"/>
    <d v="1899-12-30T00:00:00"/>
    <d v="1899-12-30T00:00:00"/>
  </r>
  <r>
    <x v="8"/>
    <x v="1"/>
    <s v="R"/>
    <d v="1899-12-30T00:00:00"/>
    <d v="1899-12-30T00:00:00"/>
    <d v="1899-12-30T00:00:00"/>
    <d v="1899-12-30T00:00:00"/>
    <d v="1899-12-30T00:00:00"/>
  </r>
  <r>
    <x v="9"/>
    <x v="1"/>
    <s v="H"/>
    <d v="1899-12-30T00:00:00"/>
    <d v="1899-12-30T00:00:00"/>
    <d v="1899-12-30T00:00:00"/>
    <d v="1899-12-30T00:00:00"/>
    <d v="1899-12-30T00:00:00"/>
  </r>
  <r>
    <x v="10"/>
    <x v="2"/>
    <s v="R"/>
    <d v="1899-12-30T00:00:00"/>
    <d v="1899-12-30T00:00:00"/>
    <d v="1899-12-30T00:00:00"/>
    <d v="1899-12-30T00:00:00"/>
    <d v="1899-12-30T00:00:00"/>
  </r>
  <r>
    <x v="11"/>
    <x v="2"/>
    <s v="H"/>
    <d v="1899-12-30T00:00:00"/>
    <d v="1899-12-30T00:00:00"/>
    <d v="1899-12-30T00:00:00"/>
    <d v="1899-12-30T00:00:00"/>
    <d v="1899-12-30T00:00:00"/>
  </r>
  <r>
    <x v="12"/>
    <x v="2"/>
    <s v="M"/>
    <d v="1899-12-30T05:45:00"/>
    <d v="1899-12-30T13:30:00"/>
    <d v="2017-03-15T05:45:00"/>
    <d v="2017-03-15T13:30:00"/>
    <d v="1900-01-03T23:45:00"/>
  </r>
  <r>
    <x v="13"/>
    <x v="2"/>
    <s v="M"/>
    <d v="1899-12-30T05:45:00"/>
    <d v="1899-12-30T13:30:00"/>
    <d v="2017-03-16T05:45:00"/>
    <d v="2017-03-16T13:30:00"/>
    <d v="1899-12-30T16:15:00"/>
  </r>
  <r>
    <x v="14"/>
    <x v="2"/>
    <s v="A"/>
    <d v="1899-12-30T13:15:00"/>
    <d v="1899-12-30T21:00:00"/>
    <d v="2017-03-17T13:15:00"/>
    <d v="2017-03-17T21:00:00"/>
    <d v="1899-12-30T23:45:00"/>
  </r>
  <r>
    <x v="15"/>
    <x v="2"/>
    <s v="A"/>
    <d v="1899-12-30T13:15:00"/>
    <d v="1899-12-30T21:00:00"/>
    <d v="2017-03-18T13:15:00"/>
    <d v="2017-03-18T21:00:00"/>
    <d v="1899-12-30T16:15:00"/>
  </r>
  <r>
    <x v="16"/>
    <x v="2"/>
    <s v="A"/>
    <d v="1899-12-30T13:15:00"/>
    <d v="1899-12-30T21:00:00"/>
    <d v="2017-03-19T13:15:00"/>
    <d v="2017-03-19T21:00:00"/>
    <d v="1899-12-30T16:15:00"/>
  </r>
  <r>
    <x v="17"/>
    <x v="3"/>
    <s v="N"/>
    <d v="1899-12-30T20:45:00"/>
    <d v="1899-12-31T06:00:00"/>
    <d v="2017-03-20T20:45:00"/>
    <d v="2017-03-21T06:00:00"/>
    <d v="1899-12-30T23:45:00"/>
  </r>
  <r>
    <x v="18"/>
    <x v="3"/>
    <s v="N"/>
    <d v="1899-12-30T20:45:00"/>
    <d v="1899-12-31T06:00:00"/>
    <d v="2017-03-21T20:45:00"/>
    <d v="2017-03-22T06:00:00"/>
    <d v="1899-12-30T14:45:00"/>
  </r>
  <r>
    <x v="19"/>
    <x v="3"/>
    <s v="R"/>
    <d v="1899-12-30T00:00:00"/>
    <d v="1899-12-30T00:00:00"/>
    <d v="1899-12-30T00:00:00"/>
    <d v="1899-12-30T00:00:00"/>
    <d v="1899-12-30T00:00:00"/>
  </r>
  <r>
    <x v="20"/>
    <x v="3"/>
    <s v="R"/>
    <d v="1899-12-30T00:00:00"/>
    <d v="1899-12-30T00:00:00"/>
    <d v="1899-12-30T00:00:00"/>
    <d v="1899-12-30T00:00:00"/>
    <d v="1899-12-30T00:00:00"/>
  </r>
  <r>
    <x v="21"/>
    <x v="3"/>
    <s v="R"/>
    <d v="1899-12-30T00:00:00"/>
    <d v="1899-12-30T00:00:00"/>
    <d v="1899-12-30T00:00:00"/>
    <d v="1899-12-30T00:00:00"/>
    <d v="1899-12-30T00:00:00"/>
  </r>
  <r>
    <x v="22"/>
    <x v="3"/>
    <s v="H"/>
    <d v="1899-12-30T00:00:00"/>
    <d v="1899-12-30T00:00:00"/>
    <d v="1899-12-30T00:00:00"/>
    <d v="1899-12-30T00:00:00"/>
    <d v="1899-12-30T00:00:00"/>
  </r>
  <r>
    <x v="23"/>
    <x v="3"/>
    <s v="H"/>
    <d v="1899-12-30T00:00:00"/>
    <d v="1899-12-30T00:00:00"/>
    <d v="1899-12-30T00:00:00"/>
    <d v="1899-12-30T00:00:00"/>
    <d v="1899-12-30T00:00:00"/>
  </r>
  <r>
    <x v="24"/>
    <x v="4"/>
    <s v="M"/>
    <d v="1899-12-30T05:45:00"/>
    <d v="1899-12-30T13:30:00"/>
    <d v="2017-03-27T05:45:00"/>
    <d v="2017-03-27T13:30:00"/>
    <d v="1900-01-03T23:45:00"/>
  </r>
  <r>
    <x v="25"/>
    <x v="4"/>
    <s v="M"/>
    <d v="1899-12-30T05:45:00"/>
    <d v="1899-12-30T13:30:00"/>
    <d v="2017-03-28T05:45:00"/>
    <d v="2017-03-28T13:30:00"/>
    <d v="1899-12-30T16:15:00"/>
  </r>
  <r>
    <x v="26"/>
    <x v="4"/>
    <s v="A"/>
    <d v="1899-12-30T13:15:00"/>
    <d v="1899-12-30T21:00:00"/>
    <d v="2017-03-29T13:15:00"/>
    <d v="2017-03-29T21:00:00"/>
    <d v="1899-12-30T23:45:00"/>
  </r>
  <r>
    <x v="27"/>
    <x v="4"/>
    <s v="A"/>
    <d v="1899-12-30T13:15:00"/>
    <d v="1899-12-30T21:00:00"/>
    <d v="2017-03-30T13:15:00"/>
    <d v="2017-03-30T21:00:00"/>
    <d v="1899-12-30T16:15:00"/>
  </r>
  <r>
    <x v="28"/>
    <x v="4"/>
    <s v="N"/>
    <d v="1899-12-30T20:45:00"/>
    <d v="1899-12-31T06:00:00"/>
    <d v="2017-03-31T20:45:00"/>
    <d v="2017-04-01T06:00:00"/>
    <d v="1899-12-30T23:45:00"/>
  </r>
  <r>
    <x v="29"/>
    <x v="4"/>
    <s v="N"/>
    <d v="1899-12-30T20:45:00"/>
    <d v="1899-12-31T06:00:00"/>
    <d v="2017-04-01T20:45:00"/>
    <d v="2017-04-02T06:00:00"/>
    <d v="1899-12-30T14:45:00"/>
  </r>
  <r>
    <x v="30"/>
    <x v="4"/>
    <s v="N"/>
    <d v="1899-12-30T20:45:00"/>
    <d v="1899-12-31T06:00:00"/>
    <d v="2017-04-02T20:45:00"/>
    <d v="2017-04-03T06:00:00"/>
    <d v="1899-12-30T14:45:00"/>
  </r>
  <r>
    <x v="31"/>
    <x v="5"/>
    <s v="R"/>
    <d v="1899-12-30T00:00:00"/>
    <d v="1899-12-30T00:00:00"/>
    <d v="1899-12-30T00:00:00"/>
    <d v="1899-12-30T00:00:00"/>
    <d v="1899-12-30T00:00:00"/>
  </r>
  <r>
    <x v="32"/>
    <x v="5"/>
    <s v="H"/>
    <d v="1899-12-30T00:00:00"/>
    <d v="1899-12-30T00:00:00"/>
    <d v="1899-12-30T00:00:00"/>
    <d v="1899-12-30T00:00:00"/>
    <d v="1899-12-30T00:00:00"/>
  </r>
  <r>
    <x v="33"/>
    <x v="5"/>
    <s v="R"/>
    <d v="1899-12-30T00:00:00"/>
    <d v="1899-12-30T00:00:00"/>
    <d v="1899-12-30T00:00:00"/>
    <d v="1899-12-30T00:00:00"/>
    <d v="1899-12-30T00:00:00"/>
  </r>
  <r>
    <x v="34"/>
    <x v="5"/>
    <s v="R"/>
    <d v="1899-12-30T00:00:00"/>
    <d v="1899-12-30T00:00:00"/>
    <d v="1899-12-30T00:00:00"/>
    <d v="1899-12-30T00:00:00"/>
    <d v="1899-12-30T00:00:00"/>
  </r>
  <r>
    <x v="35"/>
    <x v="5"/>
    <s v="M"/>
    <d v="1899-12-30T05:45:00"/>
    <d v="1899-12-30T13:30:00"/>
    <d v="2017-04-07T05:45:00"/>
    <d v="2017-04-07T13:30:00"/>
    <d v="1900-01-02T23:45:00"/>
  </r>
  <r>
    <x v="36"/>
    <x v="5"/>
    <s v="M"/>
    <d v="1899-12-30T05:45:00"/>
    <d v="1899-12-30T13:30:00"/>
    <d v="2017-04-08T05:45:00"/>
    <d v="2017-04-08T13:30:00"/>
    <d v="1899-12-30T16:15:00"/>
  </r>
  <r>
    <x v="37"/>
    <x v="5"/>
    <s v="M"/>
    <d v="1899-12-30T05:45:00"/>
    <d v="1899-12-30T13:30:00"/>
    <d v="2017-04-09T05:45:00"/>
    <d v="2017-04-09T13:30:00"/>
    <d v="1899-12-30T16:15:00"/>
  </r>
  <r>
    <x v="38"/>
    <x v="6"/>
    <s v="A"/>
    <d v="1899-12-30T13:15:00"/>
    <d v="1899-12-30T21:00:00"/>
    <d v="2017-04-10T13:15:00"/>
    <d v="2017-04-10T21:00:00"/>
    <d v="1899-12-30T23:45:00"/>
  </r>
  <r>
    <x v="39"/>
    <x v="6"/>
    <s v="A"/>
    <d v="1899-12-30T13:15:00"/>
    <d v="1899-12-30T21:00:00"/>
    <d v="2017-04-11T13:15:00"/>
    <d v="2017-04-11T21:00:00"/>
    <d v="1899-12-30T16:15:00"/>
  </r>
  <r>
    <x v="40"/>
    <x v="6"/>
    <s v="N"/>
    <d v="1899-12-30T20:45:00"/>
    <d v="1899-12-31T06:00:00"/>
    <d v="2017-04-12T20:45:00"/>
    <d v="2017-04-13T06:00:00"/>
    <d v="1899-12-30T23:45:00"/>
  </r>
  <r>
    <x v="41"/>
    <x v="6"/>
    <s v="N"/>
    <d v="1899-12-30T20:45:00"/>
    <d v="1899-12-31T06:00:00"/>
    <d v="2017-04-13T20:45:00"/>
    <d v="2017-04-14T06:00:00"/>
    <d v="1899-12-30T14:45:00"/>
  </r>
  <r>
    <x v="42"/>
    <x v="6"/>
    <s v="R"/>
    <d v="1899-12-30T00:00:00"/>
    <d v="1899-12-30T00:00:00"/>
    <d v="1899-12-30T00:00:00"/>
    <d v="1899-12-30T00:00:00"/>
    <d v="1899-12-30T00:00:00"/>
  </r>
  <r>
    <x v="43"/>
    <x v="6"/>
    <s v="R"/>
    <d v="1899-12-30T00:00:00"/>
    <d v="1899-12-30T00:00:00"/>
    <d v="1899-12-30T00:00:00"/>
    <d v="1899-12-30T00:00:00"/>
    <d v="1899-12-30T00:00:00"/>
  </r>
  <r>
    <x v="44"/>
    <x v="6"/>
    <s v="H"/>
    <d v="1899-12-30T00:00:00"/>
    <d v="1899-12-30T00:00:00"/>
    <d v="1899-12-30T00:00:00"/>
    <d v="1899-12-30T00:00:00"/>
    <d v="1899-12-30T00:00:00"/>
  </r>
  <r>
    <x v="45"/>
    <x v="7"/>
    <s v="R"/>
    <d v="1899-12-30T00:00:00"/>
    <d v="1899-12-30T00:00:00"/>
    <d v="1899-12-30T00:00:00"/>
    <d v="1899-12-30T00:00:00"/>
    <d v="1899-12-30T00:00:00"/>
  </r>
  <r>
    <x v="46"/>
    <x v="7"/>
    <s v="H"/>
    <d v="1899-12-30T00:00:00"/>
    <d v="1899-12-30T00:00:00"/>
    <d v="1899-12-30T00:00:00"/>
    <d v="1899-12-30T00:00:00"/>
    <d v="1899-12-30T00:00:00"/>
  </r>
  <r>
    <x v="47"/>
    <x v="7"/>
    <s v="M"/>
    <d v="1899-12-30T05:45:00"/>
    <d v="1899-12-30T13:30:00"/>
    <d v="2017-04-19T05:45:00"/>
    <d v="2017-04-19T13:30:00"/>
    <d v="1900-01-03T23:45:00"/>
  </r>
  <r>
    <x v="48"/>
    <x v="7"/>
    <s v="M"/>
    <d v="1899-12-30T05:45:00"/>
    <d v="1899-12-30T13:30:00"/>
    <d v="2017-04-20T05:45:00"/>
    <d v="2017-04-20T13:30:00"/>
    <d v="1899-12-30T16:15:00"/>
  </r>
  <r>
    <x v="49"/>
    <x v="7"/>
    <s v="A"/>
    <d v="1899-12-30T13:15:00"/>
    <d v="1899-12-30T21:00:00"/>
    <d v="2017-04-21T13:15:00"/>
    <d v="2017-04-21T21:00:00"/>
    <d v="1899-12-30T23:45:00"/>
  </r>
  <r>
    <x v="50"/>
    <x v="7"/>
    <s v="A"/>
    <d v="1899-12-30T13:15:00"/>
    <d v="1899-12-30T21:00:00"/>
    <d v="2017-04-22T13:15:00"/>
    <d v="2017-04-22T21:00:00"/>
    <d v="1899-12-30T16:15:00"/>
  </r>
  <r>
    <x v="51"/>
    <x v="7"/>
    <s v="A"/>
    <d v="1899-12-30T13:15:00"/>
    <d v="1899-12-30T21:00:00"/>
    <d v="2017-04-23T13:15:00"/>
    <d v="2017-04-23T21:00:00"/>
    <d v="1899-12-30T16:15:00"/>
  </r>
  <r>
    <x v="52"/>
    <x v="8"/>
    <s v="N"/>
    <d v="1899-12-30T20:45:00"/>
    <d v="1899-12-31T06:00:00"/>
    <d v="2017-04-24T20:45:00"/>
    <d v="2017-04-25T06:00:00"/>
    <d v="1899-12-30T23:45:00"/>
  </r>
  <r>
    <x v="53"/>
    <x v="8"/>
    <s v="N"/>
    <d v="1899-12-30T20:45:00"/>
    <d v="1899-12-31T06:00:00"/>
    <d v="2017-04-25T20:45:00"/>
    <d v="2017-04-26T06:00:00"/>
    <d v="1899-12-30T14:45:00"/>
  </r>
  <r>
    <x v="54"/>
    <x v="8"/>
    <s v="R"/>
    <d v="1899-12-30T00:00:00"/>
    <d v="1899-12-30T00:00:00"/>
    <d v="1899-12-30T00:00:00"/>
    <d v="1899-12-30T00:00:00"/>
    <d v="1899-12-30T00:00:00"/>
  </r>
  <r>
    <x v="55"/>
    <x v="8"/>
    <s v="R"/>
    <d v="1899-12-30T00:00:00"/>
    <d v="1899-12-30T00:00:00"/>
    <d v="1899-12-30T00:00:00"/>
    <d v="1899-12-30T00:00:00"/>
    <d v="1899-12-30T00:00:00"/>
  </r>
  <r>
    <x v="56"/>
    <x v="8"/>
    <s v="R"/>
    <d v="1899-12-30T00:00:00"/>
    <d v="1899-12-30T00:00:00"/>
    <d v="1899-12-30T00:00:00"/>
    <d v="1899-12-30T00:00:00"/>
    <d v="1899-12-30T00:00:00"/>
  </r>
  <r>
    <x v="57"/>
    <x v="8"/>
    <s v="H"/>
    <d v="1899-12-30T00:00:00"/>
    <d v="1899-12-30T00:00:00"/>
    <d v="1899-12-30T00:00:00"/>
    <d v="1899-12-30T00:00:00"/>
    <d v="1899-12-30T00:00:00"/>
  </r>
  <r>
    <x v="58"/>
    <x v="8"/>
    <s v="H"/>
    <d v="1899-12-30T00:00:00"/>
    <d v="1899-12-30T00:00:00"/>
    <d v="1899-12-30T00:00:00"/>
    <d v="1899-12-30T00:00:00"/>
    <d v="1899-12-30T00:00:00"/>
  </r>
  <r>
    <x v="59"/>
    <x v="9"/>
    <s v="M"/>
    <d v="1899-12-30T05:45:00"/>
    <d v="1899-12-30T13:30:00"/>
    <d v="2017-05-01T05:45:00"/>
    <d v="2017-05-01T13:30:00"/>
    <d v="1900-01-03T23:45:00"/>
  </r>
  <r>
    <x v="60"/>
    <x v="9"/>
    <s v="M"/>
    <d v="1899-12-30T05:45:00"/>
    <d v="1899-12-30T13:30:00"/>
    <d v="2017-05-02T05:45:00"/>
    <d v="2017-05-02T13:30:00"/>
    <d v="1899-12-30T16:15:00"/>
  </r>
  <r>
    <x v="61"/>
    <x v="9"/>
    <s v="A"/>
    <d v="1899-12-30T13:15:00"/>
    <d v="1899-12-30T21:00:00"/>
    <d v="2017-05-03T13:15:00"/>
    <d v="2017-05-03T21:00:00"/>
    <d v="1899-12-30T23:45:00"/>
  </r>
  <r>
    <x v="62"/>
    <x v="9"/>
    <s v="A"/>
    <d v="1899-12-30T13:15:00"/>
    <d v="1899-12-30T21:00:00"/>
    <d v="2017-05-04T13:15:00"/>
    <d v="2017-05-04T21:00:00"/>
    <d v="1899-12-30T16:15:00"/>
  </r>
  <r>
    <x v="63"/>
    <x v="9"/>
    <s v="N"/>
    <d v="1899-12-30T20:45:00"/>
    <d v="1899-12-31T06:00:00"/>
    <d v="2017-05-05T20:45:00"/>
    <d v="2017-05-06T06:00:00"/>
    <d v="1899-12-30T23:45:00"/>
  </r>
  <r>
    <x v="64"/>
    <x v="9"/>
    <s v="N"/>
    <d v="1899-12-30T20:45:00"/>
    <d v="1899-12-31T06:00:00"/>
    <d v="2017-05-06T20:45:00"/>
    <d v="2017-05-07T06:00:00"/>
    <d v="1899-12-30T14:45:00"/>
  </r>
  <r>
    <x v="65"/>
    <x v="9"/>
    <s v="N"/>
    <d v="1899-12-30T20:45:00"/>
    <d v="1899-12-31T06:00:00"/>
    <d v="2017-05-07T20:45:00"/>
    <d v="2017-05-08T06:00:00"/>
    <d v="1899-12-30T14:45:00"/>
  </r>
  <r>
    <x v="66"/>
    <x v="10"/>
    <s v="R"/>
    <d v="1899-12-30T00:00:00"/>
    <d v="1899-12-30T00:00:00"/>
    <d v="1899-12-30T00:00:00"/>
    <d v="1899-12-30T00:00:00"/>
    <d v="1899-12-30T00:00:00"/>
  </r>
  <r>
    <x v="67"/>
    <x v="10"/>
    <s v="H"/>
    <d v="1899-12-30T00:00:00"/>
    <d v="1899-12-30T00:00:00"/>
    <d v="1899-12-30T00:00:00"/>
    <d v="1899-12-30T00:00:00"/>
    <d v="1899-12-30T00:00:00"/>
  </r>
  <r>
    <x v="68"/>
    <x v="10"/>
    <s v="R"/>
    <d v="1899-12-30T00:00:00"/>
    <d v="1899-12-30T00:00:00"/>
    <d v="1899-12-30T00:00:00"/>
    <d v="1899-12-30T00:00:00"/>
    <d v="1899-12-30T00:00:00"/>
  </r>
  <r>
    <x v="69"/>
    <x v="10"/>
    <s v="R"/>
    <d v="1899-12-30T00:00:00"/>
    <d v="1899-12-30T00:00:00"/>
    <d v="1899-12-30T00:00:00"/>
    <d v="1899-12-30T00:00:00"/>
    <d v="1899-12-30T00:00:00"/>
  </r>
  <r>
    <x v="70"/>
    <x v="10"/>
    <s v="M"/>
    <d v="1899-12-30T05:45:00"/>
    <d v="1899-12-30T13:30:00"/>
    <d v="2017-05-12T05:45:00"/>
    <d v="2017-05-12T13:30:00"/>
    <d v="1900-01-02T23:45:00"/>
  </r>
  <r>
    <x v="71"/>
    <x v="10"/>
    <s v="M"/>
    <d v="1899-12-30T05:45:00"/>
    <d v="1899-12-30T13:30:00"/>
    <d v="2017-05-13T05:45:00"/>
    <d v="2017-05-13T13:30:00"/>
    <d v="1899-12-30T16:15:00"/>
  </r>
  <r>
    <x v="72"/>
    <x v="10"/>
    <s v="M"/>
    <d v="1899-12-30T05:45:00"/>
    <d v="1899-12-30T13:30:00"/>
    <d v="2017-05-14T05:45:00"/>
    <d v="2017-05-14T13:30:00"/>
    <d v="1899-12-30T16:15:00"/>
  </r>
  <r>
    <x v="73"/>
    <x v="11"/>
    <s v="A"/>
    <d v="1899-12-30T13:15:00"/>
    <d v="1899-12-30T21:00:00"/>
    <d v="2017-05-15T13:15:00"/>
    <d v="2017-05-15T21:00:00"/>
    <d v="1899-12-30T23:45:00"/>
  </r>
  <r>
    <x v="74"/>
    <x v="11"/>
    <s v="A"/>
    <d v="1899-12-30T13:15:00"/>
    <d v="1899-12-30T21:00:00"/>
    <d v="2017-05-16T13:15:00"/>
    <d v="2017-05-16T21:00:00"/>
    <d v="1899-12-30T16:15:00"/>
  </r>
  <r>
    <x v="75"/>
    <x v="11"/>
    <s v="N"/>
    <d v="1899-12-30T20:45:00"/>
    <d v="1899-12-31T06:00:00"/>
    <d v="2017-05-17T20:45:00"/>
    <d v="2017-05-18T06:00:00"/>
    <d v="1899-12-30T23:45:00"/>
  </r>
  <r>
    <x v="76"/>
    <x v="11"/>
    <s v="N"/>
    <d v="1899-12-30T20:45:00"/>
    <d v="1899-12-31T06:00:00"/>
    <d v="2017-05-18T20:45:00"/>
    <d v="2017-05-19T06:00:00"/>
    <d v="1899-12-30T14:45:00"/>
  </r>
  <r>
    <x v="77"/>
    <x v="11"/>
    <s v="R"/>
    <d v="1899-12-30T00:00:00"/>
    <d v="1899-12-30T00:00:00"/>
    <d v="1899-12-30T00:00:00"/>
    <d v="1899-12-30T00:00:00"/>
    <d v="1899-12-30T00:00:00"/>
  </r>
  <r>
    <x v="78"/>
    <x v="11"/>
    <s v="R"/>
    <d v="1899-12-30T00:00:00"/>
    <d v="1899-12-30T00:00:00"/>
    <d v="1899-12-30T00:00:00"/>
    <d v="1899-12-30T00:00:00"/>
    <d v="1899-12-30T00:00:00"/>
  </r>
  <r>
    <x v="79"/>
    <x v="11"/>
    <s v="H"/>
    <d v="1899-12-30T00:00:00"/>
    <d v="1899-12-30T00:00:00"/>
    <d v="1899-12-30T00:00:00"/>
    <d v="1899-12-30T00:00:00"/>
    <d v="1899-12-30T00:00:00"/>
  </r>
  <r>
    <x v="80"/>
    <x v="12"/>
    <s v="R"/>
    <d v="1899-12-30T00:00:00"/>
    <d v="1899-12-30T00:00:00"/>
    <d v="1899-12-30T00:00:00"/>
    <d v="1899-12-30T00:00:00"/>
    <d v="1899-12-30T00:00:00"/>
  </r>
  <r>
    <x v="81"/>
    <x v="12"/>
    <s v="H"/>
    <d v="1899-12-30T00:00:00"/>
    <d v="1899-12-30T00:00:00"/>
    <d v="1899-12-30T00:00:00"/>
    <d v="1899-12-30T00:00:00"/>
    <d v="1899-12-30T00:00:00"/>
  </r>
  <r>
    <x v="82"/>
    <x v="12"/>
    <s v="M"/>
    <d v="1899-12-30T05:45:00"/>
    <d v="1899-12-30T13:30:00"/>
    <d v="2017-05-24T05:45:00"/>
    <d v="2017-05-24T13:30:00"/>
    <d v="1900-01-03T23:45:00"/>
  </r>
  <r>
    <x v="83"/>
    <x v="12"/>
    <s v="M"/>
    <d v="1899-12-30T05:45:00"/>
    <d v="1899-12-30T13:30:00"/>
    <d v="2017-05-25T05:45:00"/>
    <d v="2017-05-25T13:30:00"/>
    <d v="1899-12-30T16:15:00"/>
  </r>
  <r>
    <x v="84"/>
    <x v="12"/>
    <s v="A"/>
    <d v="1899-12-30T13:15:00"/>
    <d v="1899-12-30T21:00:00"/>
    <d v="2017-05-26T13:15:00"/>
    <d v="2017-05-26T21:00:00"/>
    <d v="1899-12-30T23:45:00"/>
  </r>
  <r>
    <x v="85"/>
    <x v="12"/>
    <s v="A"/>
    <d v="1899-12-30T13:15:00"/>
    <d v="1899-12-30T21:00:00"/>
    <d v="2017-05-27T13:15:00"/>
    <d v="2017-05-27T21:00:00"/>
    <d v="1899-12-30T16:15:00"/>
  </r>
  <r>
    <x v="86"/>
    <x v="12"/>
    <s v="A"/>
    <d v="1899-12-30T13:15:00"/>
    <d v="1899-12-30T21:00:00"/>
    <d v="2017-05-28T13:15:00"/>
    <d v="2017-05-28T21:00:00"/>
    <d v="1899-12-30T16:15:00"/>
  </r>
  <r>
    <x v="87"/>
    <x v="13"/>
    <s v="N"/>
    <d v="1899-12-30T20:45:00"/>
    <d v="1899-12-31T06:00:00"/>
    <d v="2017-05-29T20:45:00"/>
    <d v="2017-05-30T06:00:00"/>
    <d v="1899-12-30T23:45:00"/>
  </r>
  <r>
    <x v="88"/>
    <x v="13"/>
    <s v="N"/>
    <d v="1899-12-30T20:45:00"/>
    <d v="1899-12-31T06:00:00"/>
    <d v="2017-05-30T20:45:00"/>
    <d v="2017-05-31T06:00:00"/>
    <d v="1899-12-30T14:45:00"/>
  </r>
  <r>
    <x v="89"/>
    <x v="13"/>
    <s v="R"/>
    <d v="1899-12-30T00:00:00"/>
    <d v="1899-12-30T00:00:00"/>
    <d v="1899-12-30T00:00:00"/>
    <d v="1899-12-30T00:00:00"/>
    <d v="1899-12-30T00:00:00"/>
  </r>
  <r>
    <x v="90"/>
    <x v="13"/>
    <s v="R"/>
    <d v="1899-12-30T00:00:00"/>
    <d v="1899-12-30T00:00:00"/>
    <d v="1899-12-30T00:00:00"/>
    <d v="1899-12-30T00:00:00"/>
    <d v="1899-12-30T00:00:00"/>
  </r>
  <r>
    <x v="91"/>
    <x v="13"/>
    <s v="R"/>
    <d v="1899-12-30T00:00:00"/>
    <d v="1899-12-30T00:00:00"/>
    <d v="1899-12-30T00:00:00"/>
    <d v="1899-12-30T00:00:00"/>
    <d v="1899-12-30T00:00:00"/>
  </r>
  <r>
    <x v="92"/>
    <x v="13"/>
    <s v="H"/>
    <d v="1899-12-30T00:00:00"/>
    <d v="1899-12-30T00:00:00"/>
    <d v="1899-12-30T00:00:00"/>
    <d v="1899-12-30T00:00:00"/>
    <d v="1899-12-30T00:00:00"/>
  </r>
  <r>
    <x v="93"/>
    <x v="13"/>
    <s v="H"/>
    <d v="1899-12-30T00:00:00"/>
    <d v="1899-12-30T00:00:00"/>
    <d v="1899-12-30T00:00:00"/>
    <d v="1899-12-30T00:00:00"/>
    <d v="1899-12-30T00:00:00"/>
  </r>
  <r>
    <x v="94"/>
    <x v="14"/>
    <s v="M"/>
    <d v="1899-12-30T05:45:00"/>
    <d v="1899-12-30T13:30:00"/>
    <d v="2017-06-05T05:45:00"/>
    <d v="2017-06-05T13:30:00"/>
    <d v="1900-01-03T23:45:00"/>
  </r>
  <r>
    <x v="95"/>
    <x v="14"/>
    <s v="M"/>
    <d v="1899-12-30T05:45:00"/>
    <d v="1899-12-30T13:30:00"/>
    <d v="2017-06-06T05:45:00"/>
    <d v="2017-06-06T13:30:00"/>
    <d v="1899-12-30T16:15:00"/>
  </r>
  <r>
    <x v="96"/>
    <x v="14"/>
    <s v="A"/>
    <d v="1899-12-30T13:15:00"/>
    <d v="1899-12-30T21:00:00"/>
    <d v="2017-06-07T13:15:00"/>
    <d v="2017-06-07T21:00:00"/>
    <d v="1899-12-30T23:45:00"/>
  </r>
  <r>
    <x v="97"/>
    <x v="14"/>
    <s v="A"/>
    <d v="1899-12-30T13:15:00"/>
    <d v="1899-12-30T21:00:00"/>
    <d v="2017-06-08T13:15:00"/>
    <d v="2017-06-08T21:00:00"/>
    <d v="1899-12-30T16:15:00"/>
  </r>
  <r>
    <x v="98"/>
    <x v="14"/>
    <s v="N"/>
    <d v="1899-12-30T20:45:00"/>
    <d v="1899-12-31T06:00:00"/>
    <d v="2017-06-09T20:45:00"/>
    <d v="2017-06-10T06:00:00"/>
    <d v="1899-12-30T23:45:00"/>
  </r>
  <r>
    <x v="99"/>
    <x v="14"/>
    <s v="N"/>
    <d v="1899-12-30T20:45:00"/>
    <d v="1899-12-31T06:00:00"/>
    <d v="2017-06-10T20:45:00"/>
    <d v="2017-06-11T06:00:00"/>
    <d v="1899-12-30T14:45:00"/>
  </r>
  <r>
    <x v="100"/>
    <x v="14"/>
    <s v="N"/>
    <d v="1899-12-30T20:45:00"/>
    <d v="1899-12-31T06:00:00"/>
    <d v="2017-06-11T20:45:00"/>
    <d v="2017-06-12T06:00:00"/>
    <d v="1899-12-30T14:45:00"/>
  </r>
  <r>
    <x v="101"/>
    <x v="15"/>
    <s v="R"/>
    <d v="1899-12-30T00:00:00"/>
    <d v="1899-12-30T00:00:00"/>
    <d v="1899-12-30T00:00:00"/>
    <d v="1899-12-30T00:00:00"/>
    <d v="1899-12-30T00:00:00"/>
  </r>
  <r>
    <x v="102"/>
    <x v="15"/>
    <s v="H"/>
    <d v="1899-12-30T00:00:00"/>
    <d v="1899-12-30T00:00:00"/>
    <d v="1899-12-30T00:00:00"/>
    <d v="1899-12-30T00:00:00"/>
    <d v="1899-12-30T00:00:00"/>
  </r>
  <r>
    <x v="103"/>
    <x v="15"/>
    <s v="R"/>
    <d v="1899-12-30T00:00:00"/>
    <d v="1899-12-30T00:00:00"/>
    <d v="1899-12-30T00:00:00"/>
    <d v="1899-12-30T00:00:00"/>
    <d v="1899-12-30T00:00:00"/>
  </r>
  <r>
    <x v="104"/>
    <x v="15"/>
    <s v="R"/>
    <d v="1899-12-30T00:00:00"/>
    <d v="1899-12-30T00:00:00"/>
    <d v="1899-12-30T00:00:00"/>
    <d v="1899-12-30T00:00:00"/>
    <d v="1899-12-30T00:00:00"/>
  </r>
  <r>
    <x v="105"/>
    <x v="15"/>
    <s v="M"/>
    <d v="1899-12-30T05:45:00"/>
    <d v="1899-12-30T13:30:00"/>
    <d v="2017-06-16T05:45:00"/>
    <d v="2017-06-16T13:30:00"/>
    <d v="1900-01-02T23:45:00"/>
  </r>
  <r>
    <x v="106"/>
    <x v="15"/>
    <s v="M"/>
    <d v="1899-12-30T05:45:00"/>
    <d v="1899-12-30T13:30:00"/>
    <d v="2017-06-17T05:45:00"/>
    <d v="2017-06-17T13:30:00"/>
    <d v="1899-12-30T16:15:00"/>
  </r>
  <r>
    <x v="107"/>
    <x v="15"/>
    <s v="M"/>
    <d v="1899-12-30T05:45:00"/>
    <d v="1899-12-30T13:30:00"/>
    <d v="2017-06-18T05:45:00"/>
    <d v="2017-06-18T13:30:00"/>
    <d v="1899-12-30T16:15:00"/>
  </r>
  <r>
    <x v="108"/>
    <x v="16"/>
    <s v="A"/>
    <d v="1899-12-30T13:15:00"/>
    <d v="1899-12-30T21:00:00"/>
    <d v="2017-06-19T13:15:00"/>
    <d v="2017-06-19T21:00:00"/>
    <d v="1899-12-30T23:45:00"/>
  </r>
  <r>
    <x v="109"/>
    <x v="16"/>
    <s v="A"/>
    <d v="1899-12-30T13:15:00"/>
    <d v="1899-12-30T21:00:00"/>
    <d v="2017-06-20T13:15:00"/>
    <d v="2017-06-20T21:00:00"/>
    <d v="1899-12-30T16:15:00"/>
  </r>
  <r>
    <x v="110"/>
    <x v="16"/>
    <s v="N"/>
    <d v="1899-12-30T20:45:00"/>
    <d v="1899-12-31T06:00:00"/>
    <d v="2017-06-21T20:45:00"/>
    <d v="2017-06-22T06:00:00"/>
    <d v="1899-12-30T23:45:00"/>
  </r>
  <r>
    <x v="111"/>
    <x v="16"/>
    <s v="N"/>
    <d v="1899-12-30T20:45:00"/>
    <d v="1899-12-31T06:00:00"/>
    <d v="2017-06-22T20:45:00"/>
    <d v="2017-06-23T06:00:00"/>
    <d v="1899-12-30T14:45:00"/>
  </r>
  <r>
    <x v="112"/>
    <x v="16"/>
    <s v="R"/>
    <d v="1899-12-30T00:00:00"/>
    <d v="1899-12-30T00:00:00"/>
    <d v="1899-12-30T00:00:00"/>
    <d v="1899-12-30T00:00:00"/>
    <d v="1899-12-30T00:00:00"/>
  </r>
  <r>
    <x v="113"/>
    <x v="16"/>
    <s v="R"/>
    <d v="1899-12-30T00:00:00"/>
    <d v="1899-12-30T00:00:00"/>
    <d v="1899-12-30T00:00:00"/>
    <d v="1899-12-30T00:00:00"/>
    <d v="1899-12-30T00:00:00"/>
  </r>
  <r>
    <x v="114"/>
    <x v="16"/>
    <s v="H"/>
    <d v="1899-12-30T00:00:00"/>
    <d v="1899-12-30T00:00:00"/>
    <d v="1899-12-30T00:00:00"/>
    <d v="1899-12-30T00:00:00"/>
    <d v="1899-12-30T00:00:00"/>
  </r>
  <r>
    <x v="115"/>
    <x v="17"/>
    <s v="R"/>
    <d v="1899-12-30T00:00:00"/>
    <d v="1899-12-30T00:00:00"/>
    <d v="1899-12-30T00:00:00"/>
    <d v="1899-12-30T00:00:00"/>
    <d v="1899-12-30T00:00:00"/>
  </r>
  <r>
    <x v="116"/>
    <x v="17"/>
    <s v="H"/>
    <d v="1899-12-30T00:00:00"/>
    <d v="1899-12-30T00:00:00"/>
    <d v="1899-12-30T00:00:00"/>
    <d v="1899-12-30T00:00:00"/>
    <d v="1899-12-30T00:00:00"/>
  </r>
  <r>
    <x v="117"/>
    <x v="17"/>
    <s v="M"/>
    <d v="1899-12-30T05:45:00"/>
    <d v="1899-12-30T13:30:00"/>
    <d v="2017-06-28T05:45:00"/>
    <d v="2017-06-28T13:30:00"/>
    <d v="1900-01-03T23:45:00"/>
  </r>
  <r>
    <x v="118"/>
    <x v="17"/>
    <s v="M"/>
    <d v="1899-12-30T05:45:00"/>
    <d v="1899-12-30T13:30:00"/>
    <d v="2017-06-29T05:45:00"/>
    <d v="2017-06-29T13:30:00"/>
    <d v="1899-12-30T16:15:00"/>
  </r>
  <r>
    <x v="119"/>
    <x v="17"/>
    <s v="A"/>
    <d v="1899-12-30T13:15:00"/>
    <d v="1899-12-30T21:00:00"/>
    <d v="2017-06-30T13:15:00"/>
    <d v="2017-06-30T21:00:00"/>
    <d v="1899-12-30T23:45:00"/>
  </r>
  <r>
    <x v="120"/>
    <x v="17"/>
    <s v="A"/>
    <d v="1899-12-30T13:15:00"/>
    <d v="1899-12-30T21:00:00"/>
    <d v="2017-07-01T13:15:00"/>
    <d v="2017-07-01T21:00:00"/>
    <d v="1899-12-30T16:15:00"/>
  </r>
  <r>
    <x v="121"/>
    <x v="17"/>
    <s v="A"/>
    <d v="1899-12-30T13:15:00"/>
    <d v="1899-12-30T21:00:00"/>
    <d v="2017-07-02T13:15:00"/>
    <d v="2017-07-02T21:00:00"/>
    <d v="1899-12-30T16:15:00"/>
  </r>
  <r>
    <x v="122"/>
    <x v="18"/>
    <s v="N"/>
    <d v="1899-12-30T20:45:00"/>
    <d v="1899-12-31T06:00:00"/>
    <d v="2017-07-03T20:45:00"/>
    <d v="2017-07-04T06:00:00"/>
    <d v="1899-12-30T23:45:00"/>
  </r>
  <r>
    <x v="123"/>
    <x v="18"/>
    <s v="N"/>
    <d v="1899-12-30T20:45:00"/>
    <d v="1899-12-31T06:00:00"/>
    <d v="2017-07-04T20:45:00"/>
    <d v="2017-07-05T06:00:00"/>
    <d v="1899-12-30T14:45:00"/>
  </r>
  <r>
    <x v="124"/>
    <x v="18"/>
    <s v="R"/>
    <d v="1899-12-30T00:00:00"/>
    <d v="1899-12-30T00:00:00"/>
    <d v="1899-12-30T00:00:00"/>
    <d v="1899-12-30T00:00:00"/>
    <d v="1899-12-30T00:00:00"/>
  </r>
  <r>
    <x v="125"/>
    <x v="18"/>
    <s v="R"/>
    <d v="1899-12-30T00:00:00"/>
    <d v="1899-12-30T00:00:00"/>
    <d v="1899-12-30T00:00:00"/>
    <d v="1899-12-30T00:00:00"/>
    <d v="1899-12-30T00:00:00"/>
  </r>
  <r>
    <x v="126"/>
    <x v="18"/>
    <s v="R"/>
    <d v="1899-12-30T00:00:00"/>
    <d v="1899-12-30T00:00:00"/>
    <d v="1899-12-30T00:00:00"/>
    <d v="1899-12-30T00:00:00"/>
    <d v="1899-12-30T00:00:00"/>
  </r>
  <r>
    <x v="127"/>
    <x v="18"/>
    <s v="H"/>
    <d v="1899-12-30T00:00:00"/>
    <d v="1899-12-30T00:00:00"/>
    <d v="1899-12-30T00:00:00"/>
    <d v="1899-12-30T00:00:00"/>
    <d v="1899-12-30T00:00:00"/>
  </r>
  <r>
    <x v="128"/>
    <x v="18"/>
    <s v="H"/>
    <d v="1899-12-30T00:00:00"/>
    <d v="1899-12-30T00:00:00"/>
    <d v="1899-12-30T00:00:00"/>
    <d v="1899-12-30T00:00:00"/>
    <d v="1899-12-30T00:00:00"/>
  </r>
  <r>
    <x v="129"/>
    <x v="19"/>
    <s v="M"/>
    <d v="1899-12-30T05:45:00"/>
    <d v="1899-12-30T13:30:00"/>
    <d v="2017-07-10T05:45:00"/>
    <d v="2017-07-10T13:30:00"/>
    <d v="1900-01-03T23:45:00"/>
  </r>
  <r>
    <x v="130"/>
    <x v="19"/>
    <s v="M"/>
    <d v="1899-12-30T05:45:00"/>
    <d v="1899-12-30T13:30:00"/>
    <d v="2017-07-11T05:45:00"/>
    <d v="2017-07-11T13:30:00"/>
    <d v="1899-12-30T16:15:00"/>
  </r>
  <r>
    <x v="131"/>
    <x v="19"/>
    <s v="A"/>
    <d v="1899-12-30T13:15:00"/>
    <d v="1899-12-30T21:00:00"/>
    <d v="2017-07-12T13:15:00"/>
    <d v="2017-07-12T21:00:00"/>
    <d v="1899-12-30T23:45:00"/>
  </r>
  <r>
    <x v="132"/>
    <x v="19"/>
    <s v="A"/>
    <d v="1899-12-30T13:15:00"/>
    <d v="1899-12-30T21:00:00"/>
    <d v="2017-07-13T13:15:00"/>
    <d v="2017-07-13T21:00:00"/>
    <d v="1899-12-30T16:15:00"/>
  </r>
  <r>
    <x v="133"/>
    <x v="19"/>
    <s v="N"/>
    <d v="1899-12-30T20:45:00"/>
    <d v="1899-12-31T06:00:00"/>
    <d v="2017-07-14T20:45:00"/>
    <d v="2017-07-15T06:00:00"/>
    <d v="1899-12-30T23:45:00"/>
  </r>
  <r>
    <x v="134"/>
    <x v="19"/>
    <s v="N"/>
    <d v="1899-12-30T20:45:00"/>
    <d v="1899-12-31T06:00:00"/>
    <d v="2017-07-15T20:45:00"/>
    <d v="2017-07-16T06:00:00"/>
    <d v="1899-12-30T14:45:00"/>
  </r>
  <r>
    <x v="135"/>
    <x v="19"/>
    <s v="N"/>
    <d v="1899-12-30T20:45:00"/>
    <d v="1899-12-31T06:00:00"/>
    <d v="2017-07-16T20:45:00"/>
    <d v="2017-07-17T06:00:00"/>
    <d v="1899-12-30T14:45:00"/>
  </r>
  <r>
    <x v="136"/>
    <x v="20"/>
    <s v="R"/>
    <d v="1899-12-30T00:00:00"/>
    <d v="1899-12-30T00:00:00"/>
    <d v="1899-12-30T00:00:00"/>
    <d v="1899-12-30T00:00:00"/>
    <d v="1899-12-30T00:00:00"/>
  </r>
  <r>
    <x v="137"/>
    <x v="20"/>
    <s v="H"/>
    <d v="1899-12-30T00:00:00"/>
    <d v="1899-12-30T00:00:00"/>
    <d v="1899-12-30T00:00:00"/>
    <d v="1899-12-30T00:00:00"/>
    <d v="1899-12-30T00:00:00"/>
  </r>
  <r>
    <x v="138"/>
    <x v="20"/>
    <s v="R"/>
    <d v="1899-12-30T00:00:00"/>
    <d v="1899-12-30T00:00:00"/>
    <d v="1899-12-30T00:00:00"/>
    <d v="1899-12-30T00:00:00"/>
    <d v="1899-12-30T00:00:00"/>
  </r>
  <r>
    <x v="139"/>
    <x v="20"/>
    <s v="R"/>
    <d v="1899-12-30T00:00:00"/>
    <d v="1899-12-30T00:00:00"/>
    <d v="1899-12-30T00:00:00"/>
    <d v="1899-12-30T00:00:00"/>
    <d v="1899-12-30T00:00:00"/>
  </r>
  <r>
    <x v="140"/>
    <x v="20"/>
    <s v="M"/>
    <d v="1899-12-30T05:45:00"/>
    <d v="1899-12-30T13:30:00"/>
    <d v="2017-07-21T05:45:00"/>
    <d v="2017-07-21T13:30:00"/>
    <d v="1900-01-02T23:45:00"/>
  </r>
  <r>
    <x v="141"/>
    <x v="20"/>
    <s v="M"/>
    <d v="1899-12-30T05:45:00"/>
    <d v="1899-12-30T13:30:00"/>
    <d v="2017-07-22T05:45:00"/>
    <d v="2017-07-22T13:30:00"/>
    <d v="1899-12-30T16:15:00"/>
  </r>
  <r>
    <x v="142"/>
    <x v="20"/>
    <s v="M"/>
    <d v="1899-12-30T05:45:00"/>
    <d v="1899-12-30T13:30:00"/>
    <d v="2017-07-23T05:45:00"/>
    <d v="2017-07-23T13:30:00"/>
    <d v="1899-12-30T16:15:00"/>
  </r>
  <r>
    <x v="143"/>
    <x v="21"/>
    <s v="A"/>
    <d v="1899-12-30T13:15:00"/>
    <d v="1899-12-30T21:00:00"/>
    <d v="2017-07-24T13:15:00"/>
    <d v="2017-07-24T21:00:00"/>
    <d v="1899-12-30T23:45:00"/>
  </r>
  <r>
    <x v="144"/>
    <x v="21"/>
    <s v="A"/>
    <d v="1899-12-30T13:15:00"/>
    <d v="1899-12-30T21:00:00"/>
    <d v="2017-07-25T13:15:00"/>
    <d v="2017-07-25T21:00:00"/>
    <d v="1899-12-30T16:15:00"/>
  </r>
  <r>
    <x v="145"/>
    <x v="21"/>
    <s v="N"/>
    <d v="1899-12-30T20:45:00"/>
    <d v="1899-12-31T06:00:00"/>
    <d v="2017-07-26T20:45:00"/>
    <d v="2017-07-27T06:00:00"/>
    <d v="1899-12-30T23:45:00"/>
  </r>
  <r>
    <x v="146"/>
    <x v="21"/>
    <s v="N"/>
    <d v="1899-12-30T20:45:00"/>
    <d v="1899-12-31T06:00:00"/>
    <d v="2017-07-27T20:45:00"/>
    <d v="2017-07-28T06:00:00"/>
    <d v="1899-12-30T14:45:00"/>
  </r>
  <r>
    <x v="147"/>
    <x v="21"/>
    <s v="R"/>
    <d v="1899-12-30T00:00:00"/>
    <d v="1899-12-30T00:00:00"/>
    <d v="1899-12-30T00:00:00"/>
    <d v="1899-12-30T00:00:00"/>
    <d v="1899-12-30T00:00:00"/>
  </r>
  <r>
    <x v="148"/>
    <x v="21"/>
    <s v="R"/>
    <d v="1899-12-30T00:00:00"/>
    <d v="1899-12-30T00:00:00"/>
    <d v="1899-12-30T00:00:00"/>
    <d v="1899-12-30T00:00:00"/>
    <d v="1899-12-30T00:00:00"/>
  </r>
  <r>
    <x v="149"/>
    <x v="21"/>
    <s v="H"/>
    <d v="1899-12-30T00:00:00"/>
    <d v="1899-12-30T00:00:00"/>
    <d v="1899-12-30T00:00:00"/>
    <d v="1899-12-30T00:00:00"/>
    <d v="1899-12-30T00:00:00"/>
  </r>
  <r>
    <x v="150"/>
    <x v="22"/>
    <s v="R"/>
    <d v="1899-12-30T00:00:00"/>
    <d v="1899-12-30T00:00:00"/>
    <d v="1899-12-30T00:00:00"/>
    <d v="1899-12-30T00:00:00"/>
    <d v="1899-12-30T00:00:00"/>
  </r>
  <r>
    <x v="151"/>
    <x v="22"/>
    <s v="H"/>
    <d v="1899-12-30T00:00:00"/>
    <d v="1899-12-30T00:00:00"/>
    <d v="1899-12-30T00:00:00"/>
    <d v="1899-12-30T00:00:00"/>
    <d v="1899-12-30T00:00:00"/>
  </r>
  <r>
    <x v="152"/>
    <x v="22"/>
    <s v="M"/>
    <d v="1899-12-30T05:45:00"/>
    <d v="1899-12-30T13:30:00"/>
    <d v="2017-08-02T05:45:00"/>
    <d v="2017-08-02T13:30:00"/>
    <d v="1900-01-03T23:45:00"/>
  </r>
  <r>
    <x v="153"/>
    <x v="22"/>
    <s v="M"/>
    <d v="1899-12-30T05:45:00"/>
    <d v="1899-12-30T13:30:00"/>
    <d v="2017-08-03T05:45:00"/>
    <d v="2017-08-03T13:30:00"/>
    <d v="1899-12-30T16:15:00"/>
  </r>
  <r>
    <x v="154"/>
    <x v="22"/>
    <s v="A"/>
    <d v="1899-12-30T13:15:00"/>
    <d v="1899-12-30T21:00:00"/>
    <d v="2017-08-04T13:15:00"/>
    <d v="2017-08-04T21:00:00"/>
    <d v="1899-12-30T23:45:00"/>
  </r>
  <r>
    <x v="155"/>
    <x v="22"/>
    <s v="A"/>
    <d v="1899-12-30T13:15:00"/>
    <d v="1899-12-30T21:00:00"/>
    <d v="2017-08-05T13:15:00"/>
    <d v="2017-08-05T21:00:00"/>
    <d v="1899-12-30T16:15:00"/>
  </r>
  <r>
    <x v="156"/>
    <x v="22"/>
    <s v="A"/>
    <d v="1899-12-30T13:15:00"/>
    <d v="1899-12-30T21:00:00"/>
    <d v="2017-08-06T13:15:00"/>
    <d v="2017-08-06T21:00:00"/>
    <d v="1899-12-30T16:15:00"/>
  </r>
  <r>
    <x v="157"/>
    <x v="23"/>
    <s v="N"/>
    <d v="1899-12-30T20:45:00"/>
    <d v="1899-12-31T06:00:00"/>
    <d v="2017-08-07T20:45:00"/>
    <d v="2017-08-08T06:00:00"/>
    <d v="1899-12-30T23:45:00"/>
  </r>
  <r>
    <x v="158"/>
    <x v="23"/>
    <s v="N"/>
    <d v="1899-12-30T20:45:00"/>
    <d v="1899-12-31T06:00:00"/>
    <d v="2017-08-08T20:45:00"/>
    <d v="2017-08-09T06:00:00"/>
    <d v="1899-12-30T14:45:00"/>
  </r>
  <r>
    <x v="159"/>
    <x v="23"/>
    <s v="R"/>
    <d v="1899-12-30T00:00:00"/>
    <d v="1899-12-30T00:00:00"/>
    <d v="1899-12-30T00:00:00"/>
    <d v="1899-12-30T00:00:00"/>
    <d v="1899-12-30T00:00:00"/>
  </r>
  <r>
    <x v="160"/>
    <x v="23"/>
    <s v="R"/>
    <d v="1899-12-30T00:00:00"/>
    <d v="1899-12-30T00:00:00"/>
    <d v="1899-12-30T00:00:00"/>
    <d v="1899-12-30T00:00:00"/>
    <d v="1899-12-30T00:00:00"/>
  </r>
  <r>
    <x v="161"/>
    <x v="23"/>
    <s v="R"/>
    <d v="1899-12-30T00:00:00"/>
    <d v="1899-12-30T00:00:00"/>
    <d v="1899-12-30T00:00:00"/>
    <d v="1899-12-30T00:00:00"/>
    <d v="1899-12-30T00:00:00"/>
  </r>
  <r>
    <x v="162"/>
    <x v="23"/>
    <s v="H"/>
    <d v="1899-12-30T00:00:00"/>
    <d v="1899-12-30T00:00:00"/>
    <d v="1899-12-30T00:00:00"/>
    <d v="1899-12-30T00:00:00"/>
    <d v="1899-12-30T00:00:00"/>
  </r>
  <r>
    <x v="163"/>
    <x v="23"/>
    <s v="H"/>
    <d v="1899-12-30T00:00:00"/>
    <d v="1899-12-30T00:00:00"/>
    <d v="1899-12-30T00:00:00"/>
    <d v="1899-12-30T00:00:00"/>
    <d v="1899-12-30T00:00:00"/>
  </r>
  <r>
    <x v="164"/>
    <x v="24"/>
    <s v="M"/>
    <d v="1899-12-30T05:45:00"/>
    <d v="1899-12-30T13:30:00"/>
    <d v="2017-08-14T05:45:00"/>
    <d v="2017-08-14T13:30:00"/>
    <d v="1900-01-03T23:45:00"/>
  </r>
  <r>
    <x v="165"/>
    <x v="24"/>
    <s v="M"/>
    <d v="1899-12-30T05:45:00"/>
    <d v="1899-12-30T13:30:00"/>
    <d v="2017-08-15T05:45:00"/>
    <d v="2017-08-15T13:30:00"/>
    <d v="1899-12-30T16:15:00"/>
  </r>
  <r>
    <x v="166"/>
    <x v="24"/>
    <s v="A"/>
    <d v="1899-12-30T13:15:00"/>
    <d v="1899-12-30T21:00:00"/>
    <d v="2017-08-16T13:15:00"/>
    <d v="2017-08-16T21:00:00"/>
    <d v="1899-12-30T23:45:00"/>
  </r>
  <r>
    <x v="167"/>
    <x v="24"/>
    <s v="A"/>
    <d v="1899-12-30T13:15:00"/>
    <d v="1899-12-30T21:00:00"/>
    <d v="2017-08-17T13:15:00"/>
    <d v="2017-08-17T21:00:00"/>
    <d v="1899-12-30T16:15:00"/>
  </r>
  <r>
    <x v="168"/>
    <x v="24"/>
    <s v="N"/>
    <d v="1899-12-30T20:45:00"/>
    <d v="1899-12-31T06:00:00"/>
    <d v="2017-08-18T20:45:00"/>
    <d v="2017-08-19T06:00:00"/>
    <d v="1899-12-30T23:45:00"/>
  </r>
  <r>
    <x v="169"/>
    <x v="24"/>
    <s v="N"/>
    <d v="1899-12-30T20:45:00"/>
    <d v="1899-12-31T06:00:00"/>
    <d v="2017-08-19T20:45:00"/>
    <d v="2017-08-20T06:00:00"/>
    <d v="1899-12-30T14:45:00"/>
  </r>
  <r>
    <x v="170"/>
    <x v="24"/>
    <s v="N"/>
    <d v="1899-12-30T20:45:00"/>
    <d v="1899-12-31T06:00:00"/>
    <d v="2017-08-20T20:45:00"/>
    <d v="2017-08-21T06:00:00"/>
    <d v="1899-12-30T14:45:00"/>
  </r>
  <r>
    <x v="171"/>
    <x v="25"/>
    <s v="R"/>
    <d v="1899-12-30T00:00:00"/>
    <d v="1899-12-30T00:00:00"/>
    <d v="1899-12-30T00:00:00"/>
    <d v="1899-12-30T00:00:00"/>
    <d v="1899-12-30T00:00:00"/>
  </r>
  <r>
    <x v="172"/>
    <x v="25"/>
    <s v="H"/>
    <d v="1899-12-30T00:00:00"/>
    <d v="1899-12-30T00:00:00"/>
    <d v="1899-12-30T00:00:00"/>
    <d v="1899-12-30T00:00:00"/>
    <d v="1899-12-30T00:00:00"/>
  </r>
  <r>
    <x v="173"/>
    <x v="25"/>
    <s v="R"/>
    <d v="1899-12-30T00:00:00"/>
    <d v="1899-12-30T00:00:00"/>
    <d v="1899-12-30T00:00:00"/>
    <d v="1899-12-30T00:00:00"/>
    <d v="1899-12-30T00:00:00"/>
  </r>
  <r>
    <x v="174"/>
    <x v="25"/>
    <s v="R"/>
    <d v="1899-12-30T00:00:00"/>
    <d v="1899-12-30T00:00:00"/>
    <d v="1899-12-30T00:00:00"/>
    <d v="1899-12-30T00:00:00"/>
    <d v="1899-12-30T00:00:00"/>
  </r>
  <r>
    <x v="175"/>
    <x v="25"/>
    <s v="M"/>
    <d v="1899-12-30T05:45:00"/>
    <d v="1899-12-30T13:30:00"/>
    <d v="2017-08-25T05:45:00"/>
    <d v="2017-08-25T13:30:00"/>
    <d v="1900-01-02T23:45:00"/>
  </r>
  <r>
    <x v="176"/>
    <x v="25"/>
    <s v="M"/>
    <d v="1899-12-30T05:45:00"/>
    <d v="1899-12-30T13:30:00"/>
    <d v="2017-08-26T05:45:00"/>
    <d v="2017-08-26T13:30:00"/>
    <d v="1899-12-30T16:15:00"/>
  </r>
  <r>
    <x v="177"/>
    <x v="25"/>
    <s v="M"/>
    <d v="1899-12-30T05:45:00"/>
    <d v="1899-12-30T13:30:00"/>
    <d v="2017-08-27T05:45:00"/>
    <d v="2017-08-27T13:30:00"/>
    <d v="1899-12-30T16:15:00"/>
  </r>
  <r>
    <x v="178"/>
    <x v="26"/>
    <s v="A"/>
    <d v="1899-12-30T13:15:00"/>
    <d v="1899-12-30T21:00:00"/>
    <d v="2017-08-28T13:15:00"/>
    <d v="2017-08-28T21:00:00"/>
    <d v="1899-12-30T23:45:00"/>
  </r>
  <r>
    <x v="179"/>
    <x v="26"/>
    <s v="A"/>
    <d v="1899-12-30T13:15:00"/>
    <d v="1899-12-30T21:00:00"/>
    <d v="2017-08-29T13:15:00"/>
    <d v="2017-08-29T21:00:00"/>
    <d v="1899-12-30T16:15:00"/>
  </r>
  <r>
    <x v="180"/>
    <x v="26"/>
    <s v="N"/>
    <d v="1899-12-30T20:45:00"/>
    <d v="1899-12-31T06:00:00"/>
    <d v="2017-08-30T20:45:00"/>
    <d v="2017-08-31T06:00:00"/>
    <d v="1899-12-30T23:45:00"/>
  </r>
  <r>
    <x v="181"/>
    <x v="26"/>
    <s v="N"/>
    <d v="1899-12-30T20:45:00"/>
    <d v="1899-12-31T06:00:00"/>
    <d v="2017-08-31T20:45:00"/>
    <d v="2017-09-01T06:00:00"/>
    <d v="1899-12-30T14:45:00"/>
  </r>
  <r>
    <x v="182"/>
    <x v="26"/>
    <s v="R"/>
    <d v="1899-12-30T00:00:00"/>
    <d v="1899-12-30T00:00:00"/>
    <d v="1899-12-30T00:00:00"/>
    <d v="1899-12-30T00:00:00"/>
    <d v="1899-12-30T00:00:00"/>
  </r>
  <r>
    <x v="183"/>
    <x v="26"/>
    <s v="R"/>
    <d v="1899-12-30T00:00:00"/>
    <d v="1899-12-30T00:00:00"/>
    <d v="1899-12-30T00:00:00"/>
    <d v="1899-12-30T00:00:00"/>
    <d v="1899-12-30T00:00:00"/>
  </r>
  <r>
    <x v="184"/>
    <x v="26"/>
    <s v="H"/>
    <d v="1899-12-30T00:00:00"/>
    <d v="1899-12-30T00:00:00"/>
    <d v="1899-12-30T00:00:00"/>
    <d v="1899-12-30T00:00:00"/>
    <d v="1899-12-30T00:00:00"/>
  </r>
  <r>
    <x v="185"/>
    <x v="27"/>
    <s v="R"/>
    <d v="1899-12-30T00:00:00"/>
    <d v="1899-12-30T00:00:00"/>
    <d v="1899-12-30T00:00:00"/>
    <d v="1899-12-30T00:00:00"/>
    <d v="1899-12-30T00:00:00"/>
  </r>
  <r>
    <x v="186"/>
    <x v="27"/>
    <s v="H"/>
    <d v="1899-12-30T00:00:00"/>
    <d v="1899-12-30T00:00:00"/>
    <d v="1899-12-30T00:00:00"/>
    <d v="1899-12-30T00:00:00"/>
    <d v="1899-12-30T00:00:00"/>
  </r>
  <r>
    <x v="187"/>
    <x v="27"/>
    <s v="M"/>
    <d v="1899-12-30T05:45:00"/>
    <d v="1899-12-30T13:30:00"/>
    <d v="2017-09-06T05:45:00"/>
    <d v="2017-09-06T13:30:00"/>
    <d v="1900-01-03T23:45:00"/>
  </r>
  <r>
    <x v="188"/>
    <x v="27"/>
    <s v="M"/>
    <d v="1899-12-30T05:45:00"/>
    <d v="1899-12-30T13:30:00"/>
    <d v="2017-09-07T05:45:00"/>
    <d v="2017-09-07T13:30:00"/>
    <d v="1899-12-30T16:15:00"/>
  </r>
  <r>
    <x v="189"/>
    <x v="27"/>
    <s v="A"/>
    <d v="1899-12-30T13:15:00"/>
    <d v="1899-12-30T21:00:00"/>
    <d v="2017-09-08T13:15:00"/>
    <d v="2017-09-08T21:00:00"/>
    <d v="1899-12-30T23:45:00"/>
  </r>
  <r>
    <x v="190"/>
    <x v="27"/>
    <s v="A"/>
    <d v="1899-12-30T13:15:00"/>
    <d v="1899-12-30T21:00:00"/>
    <d v="2017-09-09T13:15:00"/>
    <d v="2017-09-09T21:00:00"/>
    <d v="1899-12-30T16:15:00"/>
  </r>
  <r>
    <x v="191"/>
    <x v="27"/>
    <s v="A"/>
    <d v="1899-12-30T13:15:00"/>
    <d v="1899-12-30T21:00:00"/>
    <d v="2017-09-10T13:15:00"/>
    <d v="2017-09-10T21:00:00"/>
    <d v="1899-12-30T16:15:00"/>
  </r>
  <r>
    <x v="192"/>
    <x v="28"/>
    <s v="N"/>
    <d v="1899-12-30T20:45:00"/>
    <d v="1899-12-31T06:00:00"/>
    <d v="2017-09-11T20:45:00"/>
    <d v="2017-09-12T06:00:00"/>
    <d v="1899-12-30T23:45:00"/>
  </r>
  <r>
    <x v="193"/>
    <x v="28"/>
    <s v="N"/>
    <d v="1899-12-30T20:45:00"/>
    <d v="1899-12-31T06:00:00"/>
    <d v="2017-09-12T20:45:00"/>
    <d v="2017-09-13T06:00:00"/>
    <d v="1899-12-30T14:45:00"/>
  </r>
  <r>
    <x v="194"/>
    <x v="28"/>
    <s v="R"/>
    <d v="1899-12-30T00:00:00"/>
    <d v="1899-12-30T00:00:00"/>
    <d v="1899-12-30T00:00:00"/>
    <d v="1899-12-30T00:00:00"/>
    <d v="1899-12-30T00:00:00"/>
  </r>
  <r>
    <x v="195"/>
    <x v="28"/>
    <s v="R"/>
    <d v="1899-12-30T00:00:00"/>
    <d v="1899-12-30T00:00:00"/>
    <d v="1899-12-30T00:00:00"/>
    <d v="1899-12-30T00:00:00"/>
    <d v="1899-12-30T00:00:00"/>
  </r>
  <r>
    <x v="196"/>
    <x v="28"/>
    <s v="R"/>
    <d v="1899-12-30T00:00:00"/>
    <d v="1899-12-30T00:00:00"/>
    <d v="1899-12-30T00:00:00"/>
    <d v="1899-12-30T00:00:00"/>
    <d v="1899-12-30T00:00:00"/>
  </r>
  <r>
    <x v="197"/>
    <x v="28"/>
    <s v="H"/>
    <d v="1899-12-30T00:00:00"/>
    <d v="1899-12-30T00:00:00"/>
    <d v="1899-12-30T00:00:00"/>
    <d v="1899-12-30T00:00:00"/>
    <d v="1899-12-30T00:00:00"/>
  </r>
  <r>
    <x v="198"/>
    <x v="28"/>
    <s v="H"/>
    <d v="1899-12-30T00:00:00"/>
    <d v="1899-12-30T00:00:00"/>
    <d v="1899-12-30T00:00:00"/>
    <d v="1899-12-30T00:00:00"/>
    <d v="1899-12-30T00:00:00"/>
  </r>
  <r>
    <x v="199"/>
    <x v="29"/>
    <s v="M"/>
    <d v="1899-12-30T05:45:00"/>
    <d v="1899-12-30T13:30:00"/>
    <d v="2017-09-18T05:45:00"/>
    <d v="2017-09-18T13:30:00"/>
    <d v="1900-01-03T23:45:00"/>
  </r>
  <r>
    <x v="200"/>
    <x v="29"/>
    <s v="M"/>
    <d v="1899-12-30T05:45:00"/>
    <d v="1899-12-30T13:30:00"/>
    <d v="2017-09-19T05:45:00"/>
    <d v="2017-09-19T13:30:00"/>
    <d v="1899-12-30T16:15:00"/>
  </r>
  <r>
    <x v="201"/>
    <x v="29"/>
    <s v="A"/>
    <d v="1899-12-30T13:15:00"/>
    <d v="1899-12-30T21:00:00"/>
    <d v="2017-09-20T13:15:00"/>
    <d v="2017-09-20T21:00:00"/>
    <d v="1899-12-30T23:45:00"/>
  </r>
  <r>
    <x v="202"/>
    <x v="29"/>
    <s v="A"/>
    <d v="1899-12-30T13:15:00"/>
    <d v="1899-12-30T21:00:00"/>
    <d v="2017-09-21T13:15:00"/>
    <d v="2017-09-21T21:00:00"/>
    <d v="1899-12-30T16:15:00"/>
  </r>
  <r>
    <x v="203"/>
    <x v="29"/>
    <s v="N"/>
    <d v="1899-12-30T20:45:00"/>
    <d v="1899-12-31T06:00:00"/>
    <d v="2017-09-22T20:45:00"/>
    <d v="2017-09-23T06:00:00"/>
    <d v="1899-12-30T23:45:00"/>
  </r>
  <r>
    <x v="204"/>
    <x v="29"/>
    <s v="N"/>
    <d v="1899-12-30T20:45:00"/>
    <d v="1899-12-31T06:00:00"/>
    <d v="2017-09-23T20:45:00"/>
    <d v="2017-09-24T06:00:00"/>
    <d v="1899-12-30T14:45:00"/>
  </r>
  <r>
    <x v="205"/>
    <x v="29"/>
    <s v="N"/>
    <d v="1899-12-30T20:45:00"/>
    <d v="1899-12-31T06:00:00"/>
    <d v="2017-09-24T20:45:00"/>
    <d v="2017-09-25T06:00:00"/>
    <d v="1899-12-30T14:45:00"/>
  </r>
  <r>
    <x v="206"/>
    <x v="30"/>
    <s v="R"/>
    <d v="1899-12-30T00:00:00"/>
    <d v="1899-12-30T00:00:00"/>
    <d v="1899-12-30T00:00:00"/>
    <d v="1899-12-30T00:00:00"/>
    <d v="1899-12-30T00:00:00"/>
  </r>
  <r>
    <x v="207"/>
    <x v="30"/>
    <s v="H"/>
    <d v="1899-12-30T00:00:00"/>
    <d v="1899-12-30T00:00:00"/>
    <d v="1899-12-30T00:00:00"/>
    <d v="1899-12-30T00:00:00"/>
    <d v="1899-12-30T00:00:00"/>
  </r>
  <r>
    <x v="208"/>
    <x v="30"/>
    <s v="R"/>
    <d v="1899-12-30T00:00:00"/>
    <d v="1899-12-30T00:00:00"/>
    <d v="1899-12-30T00:00:00"/>
    <d v="1899-12-30T00:00:00"/>
    <d v="1899-12-30T00:00:00"/>
  </r>
  <r>
    <x v="209"/>
    <x v="30"/>
    <s v="R"/>
    <d v="1899-12-30T00:00:00"/>
    <d v="1899-12-30T00:00:00"/>
    <d v="1899-12-30T00:00:00"/>
    <d v="1899-12-30T00:00:00"/>
    <d v="1899-12-30T00:00:00"/>
  </r>
  <r>
    <x v="210"/>
    <x v="30"/>
    <s v="M"/>
    <d v="1899-12-30T05:45:00"/>
    <d v="1899-12-30T13:30:00"/>
    <d v="2017-09-29T05:45:00"/>
    <d v="2017-09-29T13:30:00"/>
    <d v="1900-01-02T23:45:00"/>
  </r>
  <r>
    <x v="211"/>
    <x v="30"/>
    <s v="M"/>
    <d v="1899-12-30T05:45:00"/>
    <d v="1899-12-30T13:30:00"/>
    <d v="2017-09-30T05:45:00"/>
    <d v="2017-09-30T13:30:00"/>
    <d v="1899-12-30T16:15:00"/>
  </r>
  <r>
    <x v="212"/>
    <x v="30"/>
    <s v="M"/>
    <d v="1899-12-30T05:45:00"/>
    <d v="1899-12-30T13:30:00"/>
    <d v="2017-10-01T05:45:00"/>
    <d v="2017-10-01T13:30:00"/>
    <d v="1899-12-30T16:15:00"/>
  </r>
  <r>
    <x v="213"/>
    <x v="31"/>
    <s v="A"/>
    <d v="1899-12-30T13:15:00"/>
    <d v="1899-12-30T21:00:00"/>
    <d v="2017-10-02T13:15:00"/>
    <d v="2017-10-02T21:00:00"/>
    <d v="1899-12-30T23:45:00"/>
  </r>
  <r>
    <x v="214"/>
    <x v="31"/>
    <s v="A"/>
    <d v="1899-12-30T13:15:00"/>
    <d v="1899-12-30T21:00:00"/>
    <d v="2017-10-03T13:15:00"/>
    <d v="2017-10-03T21:00:00"/>
    <d v="1899-12-30T16:15:00"/>
  </r>
  <r>
    <x v="215"/>
    <x v="31"/>
    <s v="N"/>
    <d v="1899-12-30T20:45:00"/>
    <d v="1899-12-31T06:00:00"/>
    <d v="2017-10-04T20:45:00"/>
    <d v="2017-10-05T06:00:00"/>
    <d v="1899-12-30T23:45:00"/>
  </r>
  <r>
    <x v="216"/>
    <x v="31"/>
    <s v="N"/>
    <d v="1899-12-30T20:45:00"/>
    <d v="1899-12-31T06:00:00"/>
    <d v="2017-10-05T20:45:00"/>
    <d v="2017-10-06T06:00:00"/>
    <d v="1899-12-30T14:45:00"/>
  </r>
  <r>
    <x v="217"/>
    <x v="31"/>
    <s v="R"/>
    <d v="1899-12-30T00:00:00"/>
    <d v="1899-12-30T00:00:00"/>
    <d v="1899-12-30T00:00:00"/>
    <d v="1899-12-30T00:00:00"/>
    <d v="1899-12-30T00:00:00"/>
  </r>
  <r>
    <x v="218"/>
    <x v="31"/>
    <s v="R"/>
    <d v="1899-12-30T00:00:00"/>
    <d v="1899-12-30T00:00:00"/>
    <d v="1899-12-30T00:00:00"/>
    <d v="1899-12-30T00:00:00"/>
    <d v="1899-12-30T00:00:00"/>
  </r>
  <r>
    <x v="219"/>
    <x v="31"/>
    <s v="H"/>
    <d v="1899-12-30T00:00:00"/>
    <d v="1899-12-30T00:00:00"/>
    <d v="1899-12-30T00:00:00"/>
    <d v="1899-12-30T00:00:00"/>
    <d v="1899-12-30T00:00:00"/>
  </r>
  <r>
    <x v="220"/>
    <x v="32"/>
    <s v="R"/>
    <d v="1899-12-30T00:00:00"/>
    <d v="1899-12-30T00:00:00"/>
    <d v="1899-12-30T00:00:00"/>
    <d v="1899-12-30T00:00:00"/>
    <d v="1899-12-30T00:00:00"/>
  </r>
  <r>
    <x v="221"/>
    <x v="32"/>
    <s v="H"/>
    <d v="1899-12-30T00:00:00"/>
    <d v="1899-12-30T00:00:00"/>
    <d v="1899-12-30T00:00:00"/>
    <d v="1899-12-30T00:00:00"/>
    <d v="1899-12-30T00:00:00"/>
  </r>
  <r>
    <x v="222"/>
    <x v="32"/>
    <s v="M"/>
    <d v="1899-12-30T05:45:00"/>
    <d v="1899-12-30T13:30:00"/>
    <d v="2017-10-11T05:45:00"/>
    <d v="2017-10-11T13:30:00"/>
    <d v="1900-01-03T23:45:00"/>
  </r>
  <r>
    <x v="223"/>
    <x v="32"/>
    <s v="M"/>
    <d v="1899-12-30T05:45:00"/>
    <d v="1899-12-30T13:30:00"/>
    <d v="2017-10-12T05:45:00"/>
    <d v="2017-10-12T13:30:00"/>
    <d v="1899-12-30T16:15:00"/>
  </r>
  <r>
    <x v="224"/>
    <x v="32"/>
    <s v="A"/>
    <d v="1899-12-30T13:15:00"/>
    <d v="1899-12-30T21:00:00"/>
    <d v="2017-10-13T13:15:00"/>
    <d v="2017-10-13T21:00:00"/>
    <d v="1899-12-30T23:45:00"/>
  </r>
  <r>
    <x v="225"/>
    <x v="32"/>
    <s v="A"/>
    <d v="1899-12-30T13:15:00"/>
    <d v="1899-12-30T21:00:00"/>
    <d v="2017-10-14T13:15:00"/>
    <d v="2017-10-14T21:00:00"/>
    <d v="1899-12-30T16:15:00"/>
  </r>
  <r>
    <x v="226"/>
    <x v="32"/>
    <s v="A"/>
    <d v="1899-12-30T13:15:00"/>
    <d v="1899-12-30T21:00:00"/>
    <d v="2017-10-15T13:15:00"/>
    <d v="2017-10-15T21:00:00"/>
    <d v="1899-12-30T16:15:00"/>
  </r>
  <r>
    <x v="227"/>
    <x v="33"/>
    <s v="N"/>
    <d v="1899-12-30T20:45:00"/>
    <d v="1899-12-31T06:00:00"/>
    <d v="2017-10-16T20:45:00"/>
    <d v="2017-10-17T06:00:00"/>
    <d v="1899-12-30T23:45:00"/>
  </r>
  <r>
    <x v="228"/>
    <x v="33"/>
    <s v="N"/>
    <d v="1899-12-30T20:45:00"/>
    <d v="1899-12-31T06:00:00"/>
    <d v="2017-10-17T20:45:00"/>
    <d v="2017-10-18T06:00:00"/>
    <d v="1899-12-30T14:45:00"/>
  </r>
  <r>
    <x v="229"/>
    <x v="33"/>
    <s v="R"/>
    <d v="1899-12-30T00:00:00"/>
    <d v="1899-12-30T00:00:00"/>
    <d v="1899-12-30T00:00:00"/>
    <d v="1899-12-30T00:00:00"/>
    <d v="1899-12-30T00:00:00"/>
  </r>
  <r>
    <x v="230"/>
    <x v="33"/>
    <s v="R"/>
    <d v="1899-12-30T00:00:00"/>
    <d v="1899-12-30T00:00:00"/>
    <d v="1899-12-30T00:00:00"/>
    <d v="1899-12-30T00:00:00"/>
    <d v="1899-12-30T00:00:00"/>
  </r>
  <r>
    <x v="231"/>
    <x v="33"/>
    <s v="R"/>
    <d v="1899-12-30T00:00:00"/>
    <d v="1899-12-30T00:00:00"/>
    <d v="1899-12-30T00:00:00"/>
    <d v="1899-12-30T00:00:00"/>
    <d v="1899-12-30T00:00:00"/>
  </r>
  <r>
    <x v="232"/>
    <x v="33"/>
    <s v="H"/>
    <d v="1899-12-30T00:00:00"/>
    <d v="1899-12-30T00:00:00"/>
    <d v="1899-12-30T00:00:00"/>
    <d v="1899-12-30T00:00:00"/>
    <d v="1899-12-30T00:00:00"/>
  </r>
  <r>
    <x v="233"/>
    <x v="33"/>
    <s v="H"/>
    <d v="1899-12-30T00:00:00"/>
    <d v="1899-12-30T00:00:00"/>
    <d v="1899-12-30T00:00:00"/>
    <d v="1899-12-30T00:00:00"/>
    <d v="1899-12-30T00:00:00"/>
  </r>
  <r>
    <x v="234"/>
    <x v="34"/>
    <s v="M"/>
    <d v="1899-12-30T05:45:00"/>
    <d v="1899-12-30T13:30:00"/>
    <d v="2017-10-23T05:45:00"/>
    <d v="2017-10-23T13:30:00"/>
    <d v="1900-01-03T23:45:00"/>
  </r>
  <r>
    <x v="235"/>
    <x v="34"/>
    <s v="M"/>
    <d v="1899-12-30T05:45:00"/>
    <d v="1899-12-30T13:30:00"/>
    <d v="2017-10-24T05:45:00"/>
    <d v="2017-10-24T13:30:00"/>
    <d v="1899-12-30T16:15:00"/>
  </r>
  <r>
    <x v="236"/>
    <x v="34"/>
    <s v="A"/>
    <d v="1899-12-30T13:15:00"/>
    <d v="1899-12-30T21:00:00"/>
    <d v="2017-10-25T13:15:00"/>
    <d v="2017-10-25T21:00:00"/>
    <d v="1899-12-30T23:45:00"/>
  </r>
  <r>
    <x v="237"/>
    <x v="34"/>
    <s v="A"/>
    <d v="1899-12-30T13:15:00"/>
    <d v="1899-12-30T21:00:00"/>
    <d v="2017-10-26T13:15:00"/>
    <d v="2017-10-26T21:00:00"/>
    <d v="1899-12-30T16:15:00"/>
  </r>
  <r>
    <x v="238"/>
    <x v="34"/>
    <s v="N"/>
    <d v="1899-12-30T20:45:00"/>
    <d v="1899-12-31T06:00:00"/>
    <d v="2017-10-27T20:45:00"/>
    <d v="2017-10-28T06:00:00"/>
    <d v="1899-12-30T23:45:00"/>
  </r>
  <r>
    <x v="239"/>
    <x v="34"/>
    <s v="N"/>
    <d v="1899-12-30T20:45:00"/>
    <d v="1899-12-31T06:00:00"/>
    <d v="2017-10-28T20:45:00"/>
    <d v="2017-10-29T06:00:00"/>
    <d v="1899-12-30T14:45:00"/>
  </r>
  <r>
    <x v="240"/>
    <x v="34"/>
    <s v="N"/>
    <d v="1899-12-30T20:45:00"/>
    <d v="1899-12-31T06:00:00"/>
    <d v="2017-10-29T20:45:00"/>
    <d v="2017-10-30T06:00:00"/>
    <d v="1899-12-30T14:45:00"/>
  </r>
  <r>
    <x v="241"/>
    <x v="35"/>
    <s v="R"/>
    <d v="1899-12-30T00:00:00"/>
    <d v="1899-12-30T00:00:00"/>
    <d v="1899-12-30T00:00:00"/>
    <d v="1899-12-30T00:00:00"/>
    <d v="1899-12-30T00:00:00"/>
  </r>
  <r>
    <x v="242"/>
    <x v="35"/>
    <s v="H"/>
    <d v="1899-12-30T00:00:00"/>
    <d v="1899-12-30T00:00:00"/>
    <d v="1899-12-30T00:00:00"/>
    <d v="1899-12-30T00:00:00"/>
    <d v="1899-12-30T00:00:00"/>
  </r>
  <r>
    <x v="243"/>
    <x v="35"/>
    <s v="R"/>
    <d v="1899-12-30T00:00:00"/>
    <d v="1899-12-30T00:00:00"/>
    <d v="1899-12-30T00:00:00"/>
    <d v="1899-12-30T00:00:00"/>
    <d v="1899-12-30T00:00:00"/>
  </r>
  <r>
    <x v="244"/>
    <x v="35"/>
    <s v="R"/>
    <d v="1899-12-30T00:00:00"/>
    <d v="1899-12-30T00:00:00"/>
    <d v="1899-12-30T00:00:00"/>
    <d v="1899-12-30T00:00:00"/>
    <d v="1899-12-30T00:00:00"/>
  </r>
  <r>
    <x v="245"/>
    <x v="35"/>
    <s v="M"/>
    <d v="1899-12-30T05:45:00"/>
    <d v="1899-12-30T13:30:00"/>
    <d v="2017-11-03T05:45:00"/>
    <d v="2017-11-03T13:30:00"/>
    <d v="1900-01-02T23:45:00"/>
  </r>
  <r>
    <x v="246"/>
    <x v="35"/>
    <s v="M"/>
    <d v="1899-12-30T05:45:00"/>
    <d v="1899-12-30T13:30:00"/>
    <d v="2017-11-04T05:45:00"/>
    <d v="2017-11-04T13:30:00"/>
    <d v="1899-12-30T16:15:00"/>
  </r>
  <r>
    <x v="247"/>
    <x v="35"/>
    <s v="M"/>
    <d v="1899-12-30T05:45:00"/>
    <d v="1899-12-30T13:30:00"/>
    <d v="2017-11-05T05:45:00"/>
    <d v="2017-11-05T13:30:00"/>
    <d v="1899-12-30T16:15:00"/>
  </r>
  <r>
    <x v="248"/>
    <x v="36"/>
    <s v="A"/>
    <d v="1899-12-30T13:15:00"/>
    <d v="1899-12-30T21:00:00"/>
    <d v="2017-11-06T13:15:00"/>
    <d v="2017-11-06T21:00:00"/>
    <d v="1899-12-30T23:45:00"/>
  </r>
  <r>
    <x v="249"/>
    <x v="36"/>
    <s v="A"/>
    <d v="1899-12-30T13:15:00"/>
    <d v="1899-12-30T21:00:00"/>
    <d v="2017-11-07T13:15:00"/>
    <d v="2017-11-07T21:00:00"/>
    <d v="1899-12-30T16:15:00"/>
  </r>
  <r>
    <x v="250"/>
    <x v="36"/>
    <s v="N"/>
    <d v="1899-12-30T20:45:00"/>
    <d v="1899-12-31T06:00:00"/>
    <d v="2017-11-08T20:45:00"/>
    <d v="2017-11-09T06:00:00"/>
    <d v="1899-12-30T23:45:00"/>
  </r>
  <r>
    <x v="251"/>
    <x v="36"/>
    <s v="N"/>
    <d v="1899-12-30T20:45:00"/>
    <d v="1899-12-31T06:00:00"/>
    <d v="2017-11-09T20:45:00"/>
    <d v="2017-11-10T06:00:00"/>
    <d v="1899-12-30T14:45:00"/>
  </r>
  <r>
    <x v="252"/>
    <x v="36"/>
    <s v="R"/>
    <d v="1899-12-30T00:00:00"/>
    <d v="1899-12-30T00:00:00"/>
    <d v="1899-12-30T00:00:00"/>
    <d v="1899-12-30T00:00:00"/>
    <d v="1899-12-30T00:00:00"/>
  </r>
  <r>
    <x v="253"/>
    <x v="36"/>
    <s v="R"/>
    <d v="1899-12-30T00:00:00"/>
    <d v="1899-12-30T00:00:00"/>
    <d v="1899-12-30T00:00:00"/>
    <d v="1899-12-30T00:00:00"/>
    <d v="1899-12-30T00:00:00"/>
  </r>
  <r>
    <x v="254"/>
    <x v="36"/>
    <s v="H"/>
    <d v="1899-12-30T00:00:00"/>
    <d v="1899-12-30T00:00:00"/>
    <d v="1899-12-30T00:00:00"/>
    <d v="1899-12-30T00:00:00"/>
    <d v="1899-12-30T00:00:00"/>
  </r>
  <r>
    <x v="255"/>
    <x v="37"/>
    <s v="R"/>
    <d v="1899-12-30T00:00:00"/>
    <d v="1899-12-30T00:00:00"/>
    <d v="1899-12-30T00:00:00"/>
    <d v="1899-12-30T00:00:00"/>
    <d v="1899-12-30T00:00:00"/>
  </r>
  <r>
    <x v="256"/>
    <x v="37"/>
    <s v="H"/>
    <d v="1899-12-30T00:00:00"/>
    <d v="1899-12-30T00:00:00"/>
    <d v="1899-12-30T00:00:00"/>
    <d v="1899-12-30T00:00:00"/>
    <d v="1899-12-30T00:00:00"/>
  </r>
  <r>
    <x v="257"/>
    <x v="37"/>
    <s v="M"/>
    <d v="1899-12-30T05:45:00"/>
    <d v="1899-12-30T13:30:00"/>
    <d v="2017-11-15T05:45:00"/>
    <d v="2017-11-15T13:30:00"/>
    <d v="1900-01-03T23:45:00"/>
  </r>
  <r>
    <x v="258"/>
    <x v="37"/>
    <s v="M"/>
    <d v="1899-12-30T05:45:00"/>
    <d v="1899-12-30T13:30:00"/>
    <d v="2017-11-16T05:45:00"/>
    <d v="2017-11-16T13:30:00"/>
    <d v="1899-12-30T16:15:00"/>
  </r>
  <r>
    <x v="259"/>
    <x v="37"/>
    <s v="A"/>
    <d v="1899-12-30T13:15:00"/>
    <d v="1899-12-30T21:00:00"/>
    <d v="2017-11-17T13:15:00"/>
    <d v="2017-11-17T21:00:00"/>
    <d v="1899-12-30T23:45:00"/>
  </r>
  <r>
    <x v="260"/>
    <x v="37"/>
    <s v="A"/>
    <d v="1899-12-30T13:15:00"/>
    <d v="1899-12-30T21:00:00"/>
    <d v="2017-11-18T13:15:00"/>
    <d v="2017-11-18T21:00:00"/>
    <d v="1899-12-30T16:15:00"/>
  </r>
  <r>
    <x v="261"/>
    <x v="37"/>
    <s v="A"/>
    <d v="1899-12-30T13:15:00"/>
    <d v="1899-12-30T21:00:00"/>
    <d v="2017-11-19T13:15:00"/>
    <d v="2017-11-19T21:00:00"/>
    <d v="1899-12-30T16:15:00"/>
  </r>
  <r>
    <x v="262"/>
    <x v="38"/>
    <s v="N"/>
    <d v="1899-12-30T20:45:00"/>
    <d v="1899-12-31T06:00:00"/>
    <d v="2017-11-20T20:45:00"/>
    <d v="2017-11-21T06:00:00"/>
    <d v="1899-12-30T23:45:00"/>
  </r>
  <r>
    <x v="263"/>
    <x v="38"/>
    <s v="N"/>
    <d v="1899-12-30T20:45:00"/>
    <d v="1899-12-31T06:00:00"/>
    <d v="2017-11-21T20:45:00"/>
    <d v="2017-11-22T06:00:00"/>
    <d v="1899-12-30T14:45:00"/>
  </r>
  <r>
    <x v="264"/>
    <x v="38"/>
    <s v="R"/>
    <d v="1899-12-30T00:00:00"/>
    <d v="1899-12-30T00:00:00"/>
    <d v="1899-12-30T00:00:00"/>
    <d v="1899-12-30T00:00:00"/>
    <d v="1899-12-30T00:00:00"/>
  </r>
  <r>
    <x v="265"/>
    <x v="38"/>
    <s v="R"/>
    <d v="1899-12-30T00:00:00"/>
    <d v="1899-12-30T00:00:00"/>
    <d v="1899-12-30T00:00:00"/>
    <d v="1899-12-30T00:00:00"/>
    <d v="1899-12-30T00:00:00"/>
  </r>
  <r>
    <x v="266"/>
    <x v="38"/>
    <s v="R"/>
    <d v="1899-12-30T00:00:00"/>
    <d v="1899-12-30T00:00:00"/>
    <d v="1899-12-30T00:00:00"/>
    <d v="1899-12-30T00:00:00"/>
    <d v="1899-12-30T00:00:00"/>
  </r>
  <r>
    <x v="267"/>
    <x v="38"/>
    <s v="H"/>
    <d v="1899-12-30T00:00:00"/>
    <d v="1899-12-30T00:00:00"/>
    <d v="1899-12-30T00:00:00"/>
    <d v="1899-12-30T00:00:00"/>
    <d v="1899-12-30T00:00:00"/>
  </r>
  <r>
    <x v="268"/>
    <x v="38"/>
    <s v="H"/>
    <d v="1899-12-30T00:00:00"/>
    <d v="1899-12-30T00:00:00"/>
    <d v="1899-12-30T00:00:00"/>
    <d v="1899-12-30T00:00:00"/>
    <d v="1899-12-30T00:00:00"/>
  </r>
  <r>
    <x v="269"/>
    <x v="39"/>
    <s v="M"/>
    <d v="1899-12-30T05:45:00"/>
    <d v="1899-12-30T13:30:00"/>
    <d v="2017-11-27T05:45:00"/>
    <d v="2017-11-27T13:30:00"/>
    <d v="1900-01-03T23:45:00"/>
  </r>
  <r>
    <x v="270"/>
    <x v="39"/>
    <s v="M"/>
    <d v="1899-12-30T05:45:00"/>
    <d v="1899-12-30T13:30:00"/>
    <d v="2017-11-28T05:45:00"/>
    <d v="2017-11-28T13:30:00"/>
    <d v="1899-12-30T16:15:00"/>
  </r>
  <r>
    <x v="271"/>
    <x v="39"/>
    <s v="A"/>
    <d v="1899-12-30T13:15:00"/>
    <d v="1899-12-30T21:00:00"/>
    <d v="2017-11-29T13:15:00"/>
    <d v="2017-11-29T21:00:00"/>
    <d v="1899-12-30T23:45:00"/>
  </r>
  <r>
    <x v="272"/>
    <x v="39"/>
    <s v="A"/>
    <d v="1899-12-30T13:15:00"/>
    <d v="1899-12-30T21:00:00"/>
    <d v="2017-11-30T13:15:00"/>
    <d v="2017-11-30T21:00:00"/>
    <d v="1899-12-30T16:15:00"/>
  </r>
  <r>
    <x v="273"/>
    <x v="39"/>
    <s v="N"/>
    <d v="1899-12-30T20:45:00"/>
    <d v="1899-12-31T06:00:00"/>
    <d v="2017-12-01T20:45:00"/>
    <d v="2017-12-02T06:00:00"/>
    <d v="1899-12-30T23:45:00"/>
  </r>
  <r>
    <x v="274"/>
    <x v="39"/>
    <s v="N"/>
    <d v="1899-12-30T20:45:00"/>
    <d v="1899-12-31T06:00:00"/>
    <d v="2017-12-02T20:45:00"/>
    <d v="2017-12-03T06:00:00"/>
    <d v="1899-12-30T14:45:00"/>
  </r>
  <r>
    <x v="275"/>
    <x v="39"/>
    <s v="N"/>
    <d v="1899-12-30T20:45:00"/>
    <d v="1899-12-31T06:00:00"/>
    <d v="2017-12-03T20:45:00"/>
    <d v="2017-12-04T06:00:00"/>
    <d v="1899-12-30T14:45:00"/>
  </r>
  <r>
    <x v="276"/>
    <x v="40"/>
    <s v="R"/>
    <d v="1899-12-30T00:00:00"/>
    <d v="1899-12-30T00:00:00"/>
    <d v="1899-12-30T00:00:00"/>
    <d v="1899-12-30T00:00:00"/>
    <d v="1899-12-30T00:00:00"/>
  </r>
  <r>
    <x v="277"/>
    <x v="40"/>
    <s v="H"/>
    <d v="1899-12-30T00:00:00"/>
    <d v="1899-12-30T00:00:00"/>
    <d v="1899-12-30T00:00:00"/>
    <d v="1899-12-30T00:00:00"/>
    <d v="1899-12-30T00:00:00"/>
  </r>
  <r>
    <x v="278"/>
    <x v="40"/>
    <s v="R"/>
    <d v="1899-12-30T00:00:00"/>
    <d v="1899-12-30T00:00:00"/>
    <d v="1899-12-30T00:00:00"/>
    <d v="1899-12-30T00:00:00"/>
    <d v="1899-12-30T00:00:00"/>
  </r>
  <r>
    <x v="279"/>
    <x v="40"/>
    <s v="R"/>
    <d v="1899-12-30T00:00:00"/>
    <d v="1899-12-30T00:00:00"/>
    <d v="1899-12-30T00:00:00"/>
    <d v="1899-12-30T00:00:00"/>
    <d v="1899-12-30T00:00:00"/>
  </r>
  <r>
    <x v="280"/>
    <x v="40"/>
    <s v="M"/>
    <d v="1899-12-30T05:45:00"/>
    <d v="1899-12-30T13:30:00"/>
    <d v="2017-12-08T05:45:00"/>
    <d v="2017-12-08T13:30:00"/>
    <d v="1900-01-02T23:45:00"/>
  </r>
  <r>
    <x v="281"/>
    <x v="40"/>
    <s v="M"/>
    <d v="1899-12-30T05:45:00"/>
    <d v="1899-12-30T13:30:00"/>
    <d v="2017-12-09T05:45:00"/>
    <d v="2017-12-09T13:30:00"/>
    <d v="1899-12-30T16:15:00"/>
  </r>
  <r>
    <x v="282"/>
    <x v="40"/>
    <s v="M"/>
    <d v="1899-12-30T05:45:00"/>
    <d v="1899-12-30T13:30:00"/>
    <d v="2017-12-10T05:45:00"/>
    <d v="2017-12-10T13:30:00"/>
    <d v="1899-12-30T16:15:00"/>
  </r>
  <r>
    <x v="283"/>
    <x v="41"/>
    <s v="A"/>
    <d v="1899-12-30T13:15:00"/>
    <d v="1899-12-30T21:00:00"/>
    <d v="2017-12-11T13:15:00"/>
    <d v="2017-12-11T21:00:00"/>
    <d v="1899-12-30T23:45:00"/>
  </r>
  <r>
    <x v="284"/>
    <x v="41"/>
    <s v="A"/>
    <d v="1899-12-30T13:15:00"/>
    <d v="1899-12-30T21:00:00"/>
    <d v="2017-12-12T13:15:00"/>
    <d v="2017-12-12T21:00:00"/>
    <d v="1899-12-30T16:15:00"/>
  </r>
  <r>
    <x v="285"/>
    <x v="41"/>
    <s v="N"/>
    <d v="1899-12-30T20:45:00"/>
    <d v="1899-12-31T06:00:00"/>
    <d v="2017-12-13T20:45:00"/>
    <d v="2017-12-14T06:00:00"/>
    <d v="1899-12-30T23:45:00"/>
  </r>
  <r>
    <x v="286"/>
    <x v="41"/>
    <s v="N"/>
    <d v="1899-12-30T20:45:00"/>
    <d v="1899-12-31T06:00:00"/>
    <d v="2017-12-14T20:45:00"/>
    <d v="2017-12-15T06:00:00"/>
    <d v="1899-12-30T14:45:00"/>
  </r>
  <r>
    <x v="287"/>
    <x v="41"/>
    <s v="R"/>
    <d v="1899-12-30T00:00:00"/>
    <d v="1899-12-30T00:00:00"/>
    <d v="1899-12-30T00:00:00"/>
    <d v="1899-12-30T00:00:00"/>
    <d v="1899-12-30T00:00:00"/>
  </r>
  <r>
    <x v="288"/>
    <x v="41"/>
    <s v="R"/>
    <d v="1899-12-30T00:00:00"/>
    <d v="1899-12-30T00:00:00"/>
    <d v="1899-12-30T00:00:00"/>
    <d v="1899-12-30T00:00:00"/>
    <d v="1899-12-30T00:00:00"/>
  </r>
  <r>
    <x v="289"/>
    <x v="41"/>
    <s v="H"/>
    <d v="1899-12-30T00:00:00"/>
    <d v="1899-12-30T00:00:00"/>
    <d v="1899-12-30T00:00:00"/>
    <d v="1899-12-30T00:00:00"/>
    <d v="1899-12-30T00:00:00"/>
  </r>
  <r>
    <x v="290"/>
    <x v="42"/>
    <s v="R"/>
    <d v="1899-12-30T00:00:00"/>
    <d v="1899-12-30T00:00:00"/>
    <d v="1899-12-30T00:00:00"/>
    <d v="1899-12-30T00:00:00"/>
    <d v="1899-12-30T00:00:00"/>
  </r>
  <r>
    <x v="291"/>
    <x v="42"/>
    <s v="H"/>
    <d v="1899-12-30T00:00:00"/>
    <d v="1899-12-30T00:00:00"/>
    <d v="1899-12-30T00:00:00"/>
    <d v="1899-12-30T00:00:00"/>
    <d v="1899-12-30T00:00:00"/>
  </r>
  <r>
    <x v="292"/>
    <x v="42"/>
    <s v="M"/>
    <d v="1899-12-30T05:45:00"/>
    <d v="1899-12-30T13:30:00"/>
    <d v="2017-12-20T05:45:00"/>
    <d v="2017-12-20T13:30:00"/>
    <d v="1900-01-03T23:45:00"/>
  </r>
  <r>
    <x v="293"/>
    <x v="42"/>
    <s v="M"/>
    <d v="1899-12-30T05:45:00"/>
    <d v="1899-12-30T13:30:00"/>
    <d v="2017-12-21T05:45:00"/>
    <d v="2017-12-21T13:30:00"/>
    <d v="1899-12-30T16:15:00"/>
  </r>
  <r>
    <x v="294"/>
    <x v="42"/>
    <s v="A"/>
    <d v="1899-12-30T13:15:00"/>
    <d v="1899-12-30T21:00:00"/>
    <d v="2017-12-22T13:15:00"/>
    <d v="2017-12-22T21:00:00"/>
    <d v="1899-12-30T23:45:00"/>
  </r>
  <r>
    <x v="295"/>
    <x v="42"/>
    <s v="A"/>
    <d v="1899-12-30T13:15:00"/>
    <d v="1899-12-30T21:00:00"/>
    <d v="2017-12-23T13:15:00"/>
    <d v="2017-12-23T21:00:00"/>
    <d v="1899-12-30T16:15:00"/>
  </r>
  <r>
    <x v="296"/>
    <x v="42"/>
    <s v="A"/>
    <d v="1899-12-30T13:15:00"/>
    <d v="1899-12-30T21:00:00"/>
    <d v="2017-12-24T13:15:00"/>
    <d v="2017-12-24T21:00:00"/>
    <d v="1899-12-30T16:15:00"/>
  </r>
  <r>
    <x v="297"/>
    <x v="43"/>
    <s v="N"/>
    <d v="1899-12-30T20:45:00"/>
    <d v="1899-12-31T06:00:00"/>
    <d v="2017-12-25T20:45:00"/>
    <d v="2017-12-26T06:00:00"/>
    <d v="1899-12-30T23:45:00"/>
  </r>
  <r>
    <x v="298"/>
    <x v="43"/>
    <s v="N"/>
    <d v="1899-12-30T20:45:00"/>
    <d v="1899-12-31T06:00:00"/>
    <d v="2017-12-26T20:45:00"/>
    <d v="2017-12-27T06:00:00"/>
    <d v="1899-12-30T14:45:00"/>
  </r>
  <r>
    <x v="299"/>
    <x v="43"/>
    <s v="R"/>
    <d v="1899-12-30T00:00:00"/>
    <d v="1899-12-30T00:00:00"/>
    <d v="1899-12-30T00:00:00"/>
    <d v="1899-12-30T00:00:00"/>
    <d v="1899-12-30T00:00:00"/>
  </r>
  <r>
    <x v="300"/>
    <x v="43"/>
    <s v="R"/>
    <d v="1899-12-30T00:00:00"/>
    <d v="1899-12-30T00:00:00"/>
    <d v="1899-12-30T00:00:00"/>
    <d v="1899-12-30T00:00:00"/>
    <d v="1899-12-30T00:00:00"/>
  </r>
  <r>
    <x v="301"/>
    <x v="43"/>
    <s v="R"/>
    <d v="1899-12-30T00:00:00"/>
    <d v="1899-12-30T00:00:00"/>
    <d v="1899-12-30T00:00:00"/>
    <d v="1899-12-30T00:00:00"/>
    <d v="1899-12-30T00:00:00"/>
  </r>
  <r>
    <x v="302"/>
    <x v="43"/>
    <s v="H"/>
    <d v="1899-12-30T00:00:00"/>
    <d v="1899-12-30T00:00:00"/>
    <d v="1899-12-30T00:00:00"/>
    <d v="1899-12-30T00:00:00"/>
    <d v="1899-12-30T00:00:00"/>
  </r>
  <r>
    <x v="303"/>
    <x v="43"/>
    <s v="H"/>
    <d v="1899-12-30T00:00:00"/>
    <d v="1899-12-30T00:00:00"/>
    <d v="1899-12-30T00:00:00"/>
    <d v="1899-12-30T00:00:00"/>
    <d v="1899-12-30T00:00:00"/>
  </r>
  <r>
    <x v="304"/>
    <x v="44"/>
    <s v="M"/>
    <d v="1899-12-30T05:45:00"/>
    <d v="1899-12-30T13:30:00"/>
    <d v="2018-01-01T05:45:00"/>
    <d v="2018-01-01T13:30:00"/>
    <d v="1900-01-03T23:45:00"/>
  </r>
  <r>
    <x v="305"/>
    <x v="44"/>
    <s v="M"/>
    <d v="1899-12-30T05:45:00"/>
    <d v="1899-12-30T13:30:00"/>
    <d v="2018-01-02T05:45:00"/>
    <d v="2018-01-02T13:30:00"/>
    <d v="1899-12-30T16:15:00"/>
  </r>
  <r>
    <x v="306"/>
    <x v="44"/>
    <s v="A"/>
    <d v="1899-12-30T13:15:00"/>
    <d v="1899-12-30T21:00:00"/>
    <d v="2018-01-03T13:15:00"/>
    <d v="2018-01-03T21:00:00"/>
    <d v="1899-12-30T23:45:00"/>
  </r>
  <r>
    <x v="307"/>
    <x v="44"/>
    <s v="A"/>
    <d v="1899-12-30T13:15:00"/>
    <d v="1899-12-30T21:00:00"/>
    <d v="2018-01-04T13:15:00"/>
    <d v="2018-01-04T21:00:00"/>
    <d v="1899-12-30T16:15:00"/>
  </r>
  <r>
    <x v="308"/>
    <x v="44"/>
    <s v="N"/>
    <d v="1899-12-30T20:45:00"/>
    <d v="1899-12-31T06:00:00"/>
    <d v="2018-01-05T20:45:00"/>
    <d v="2018-01-06T06:00:00"/>
    <d v="1899-12-30T23:45:00"/>
  </r>
  <r>
    <x v="309"/>
    <x v="44"/>
    <s v="N"/>
    <d v="1899-12-30T20:45:00"/>
    <d v="1899-12-31T06:00:00"/>
    <d v="2018-01-06T20:45:00"/>
    <d v="2018-01-07T06:00:00"/>
    <d v="1899-12-30T14:45:00"/>
  </r>
  <r>
    <x v="310"/>
    <x v="44"/>
    <s v="N"/>
    <d v="1899-12-30T20:45:00"/>
    <d v="1899-12-31T06:00:00"/>
    <d v="2018-01-07T20:45:00"/>
    <d v="2018-01-08T06:00:00"/>
    <d v="1899-12-30T14:45:00"/>
  </r>
  <r>
    <x v="311"/>
    <x v="45"/>
    <s v="R"/>
    <d v="1899-12-30T00:00:00"/>
    <d v="1899-12-30T00:00:00"/>
    <d v="1899-12-30T00:00:00"/>
    <d v="1899-12-30T00:00:00"/>
    <d v="1899-12-30T00:00:00"/>
  </r>
  <r>
    <x v="312"/>
    <x v="45"/>
    <s v="H"/>
    <d v="1899-12-30T00:00:00"/>
    <d v="1899-12-30T00:00:00"/>
    <d v="1899-12-30T00:00:00"/>
    <d v="1899-12-30T00:00:00"/>
    <d v="1899-12-30T00:00:00"/>
  </r>
  <r>
    <x v="313"/>
    <x v="45"/>
    <s v="R"/>
    <d v="1899-12-30T00:00:00"/>
    <d v="1899-12-30T00:00:00"/>
    <d v="1899-12-30T00:00:00"/>
    <d v="1899-12-30T00:00:00"/>
    <d v="1899-12-30T00:00:00"/>
  </r>
  <r>
    <x v="314"/>
    <x v="45"/>
    <s v="R"/>
    <d v="1899-12-30T00:00:00"/>
    <d v="1899-12-30T00:00:00"/>
    <d v="1899-12-30T00:00:00"/>
    <d v="1899-12-30T00:00:00"/>
    <d v="1899-12-30T00:00:00"/>
  </r>
  <r>
    <x v="315"/>
    <x v="45"/>
    <s v="M"/>
    <d v="1899-12-30T05:45:00"/>
    <d v="1899-12-30T13:30:00"/>
    <d v="2018-01-12T05:45:00"/>
    <d v="2018-01-12T13:30:00"/>
    <d v="1900-01-02T23:45:00"/>
  </r>
  <r>
    <x v="316"/>
    <x v="45"/>
    <s v="M"/>
    <d v="1899-12-30T05:45:00"/>
    <d v="1899-12-30T13:30:00"/>
    <d v="2018-01-13T05:45:00"/>
    <d v="2018-01-13T13:30:00"/>
    <d v="1899-12-30T16:15:00"/>
  </r>
  <r>
    <x v="317"/>
    <x v="45"/>
    <s v="M"/>
    <d v="1899-12-30T05:45:00"/>
    <d v="1899-12-30T13:30:00"/>
    <d v="2018-01-14T05:45:00"/>
    <d v="2018-01-14T13:30:00"/>
    <d v="1899-12-30T16:15:00"/>
  </r>
  <r>
    <x v="318"/>
    <x v="46"/>
    <s v="A"/>
    <d v="1899-12-30T13:15:00"/>
    <d v="1899-12-30T21:00:00"/>
    <d v="2018-01-15T13:15:00"/>
    <d v="2018-01-15T21:00:00"/>
    <d v="1899-12-30T23:45:00"/>
  </r>
  <r>
    <x v="319"/>
    <x v="46"/>
    <s v="A"/>
    <d v="1899-12-30T13:15:00"/>
    <d v="1899-12-30T21:00:00"/>
    <d v="2018-01-16T13:15:00"/>
    <d v="2018-01-16T21:00:00"/>
    <d v="1899-12-30T16:15:00"/>
  </r>
  <r>
    <x v="320"/>
    <x v="46"/>
    <s v="N"/>
    <d v="1899-12-30T20:45:00"/>
    <d v="1899-12-31T06:00:00"/>
    <d v="2018-01-17T20:45:00"/>
    <d v="2018-01-18T06:00:00"/>
    <d v="1899-12-30T23:45:00"/>
  </r>
  <r>
    <x v="321"/>
    <x v="46"/>
    <s v="N"/>
    <d v="1899-12-30T20:45:00"/>
    <d v="1899-12-31T06:00:00"/>
    <d v="2018-01-18T20:45:00"/>
    <d v="2018-01-19T06:00:00"/>
    <d v="1899-12-30T14:45:00"/>
  </r>
  <r>
    <x v="322"/>
    <x v="46"/>
    <s v="R"/>
    <d v="1899-12-30T00:00:00"/>
    <d v="1899-12-30T00:00:00"/>
    <d v="1899-12-30T00:00:00"/>
    <d v="1899-12-30T00:00:00"/>
    <d v="1899-12-30T00:00:00"/>
  </r>
  <r>
    <x v="323"/>
    <x v="46"/>
    <s v="R"/>
    <d v="1899-12-30T00:00:00"/>
    <d v="1899-12-30T00:00:00"/>
    <d v="1899-12-30T00:00:00"/>
    <d v="1899-12-30T00:00:00"/>
    <d v="1899-12-30T00:00:00"/>
  </r>
  <r>
    <x v="324"/>
    <x v="46"/>
    <s v="H"/>
    <d v="1899-12-30T00:00:00"/>
    <d v="1899-12-30T00:00:00"/>
    <d v="1899-12-30T00:00:00"/>
    <d v="1899-12-30T00:00:00"/>
    <d v="1899-12-30T00:00:00"/>
  </r>
  <r>
    <x v="325"/>
    <x v="47"/>
    <s v="R"/>
    <d v="1899-12-30T00:00:00"/>
    <d v="1899-12-30T00:00:00"/>
    <d v="1899-12-30T00:00:00"/>
    <d v="1899-12-30T00:00:00"/>
    <d v="1899-12-30T00:00:00"/>
  </r>
  <r>
    <x v="326"/>
    <x v="47"/>
    <s v="H"/>
    <d v="1899-12-30T00:00:00"/>
    <d v="1899-12-30T00:00:00"/>
    <d v="1899-12-30T00:00:00"/>
    <d v="1899-12-30T00:00:00"/>
    <d v="1899-12-30T00:00:00"/>
  </r>
  <r>
    <x v="327"/>
    <x v="47"/>
    <s v="M"/>
    <d v="1899-12-30T05:45:00"/>
    <d v="1899-12-30T13:30:00"/>
    <d v="2018-01-24T05:45:00"/>
    <d v="2018-01-24T13:30:00"/>
    <d v="1900-01-03T23:45:00"/>
  </r>
  <r>
    <x v="328"/>
    <x v="47"/>
    <s v="M"/>
    <d v="1899-12-30T05:45:00"/>
    <d v="1899-12-30T13:30:00"/>
    <d v="2018-01-25T05:45:00"/>
    <d v="2018-01-25T13:30:00"/>
    <d v="1899-12-30T16:15:00"/>
  </r>
  <r>
    <x v="329"/>
    <x v="47"/>
    <s v="A"/>
    <d v="1899-12-30T13:15:00"/>
    <d v="1899-12-30T21:00:00"/>
    <d v="2018-01-26T13:15:00"/>
    <d v="2018-01-26T21:00:00"/>
    <d v="1899-12-30T23:45:00"/>
  </r>
  <r>
    <x v="330"/>
    <x v="47"/>
    <s v="A"/>
    <d v="1899-12-30T13:15:00"/>
    <d v="1899-12-30T21:00:00"/>
    <d v="2018-01-27T13:15:00"/>
    <d v="2018-01-27T21:00:00"/>
    <d v="1899-12-30T16:15:00"/>
  </r>
  <r>
    <x v="331"/>
    <x v="47"/>
    <s v="A"/>
    <d v="1899-12-30T13:15:00"/>
    <d v="1899-12-30T21:00:00"/>
    <d v="2018-01-28T13:15:00"/>
    <d v="2018-01-28T21:00:00"/>
    <d v="1899-12-30T16:15:00"/>
  </r>
  <r>
    <x v="332"/>
    <x v="48"/>
    <s v="N"/>
    <d v="1899-12-30T20:45:00"/>
    <d v="1899-12-31T06:00:00"/>
    <d v="2018-01-29T20:45:00"/>
    <d v="2018-01-30T06:00:00"/>
    <d v="1899-12-30T23:45:00"/>
  </r>
  <r>
    <x v="333"/>
    <x v="48"/>
    <s v="N"/>
    <d v="1899-12-30T20:45:00"/>
    <d v="1899-12-31T06:00:00"/>
    <d v="2018-01-30T20:45:00"/>
    <d v="2018-01-31T06:00:00"/>
    <d v="1899-12-30T14:45:00"/>
  </r>
  <r>
    <x v="334"/>
    <x v="48"/>
    <s v="R"/>
    <d v="1899-12-30T00:00:00"/>
    <d v="1899-12-30T00:00:00"/>
    <d v="1899-12-30T00:00:00"/>
    <d v="1899-12-30T00:00:00"/>
    <d v="1899-12-30T00:00:00"/>
  </r>
  <r>
    <x v="335"/>
    <x v="48"/>
    <s v="R"/>
    <d v="1899-12-30T00:00:00"/>
    <d v="1899-12-30T00:00:00"/>
    <d v="1899-12-30T00:00:00"/>
    <d v="1899-12-30T00:00:00"/>
    <d v="1899-12-30T00:00:00"/>
  </r>
  <r>
    <x v="336"/>
    <x v="48"/>
    <s v="R"/>
    <d v="1899-12-30T00:00:00"/>
    <d v="1899-12-30T00:00:00"/>
    <d v="1899-12-30T00:00:00"/>
    <d v="1899-12-30T00:00:00"/>
    <d v="1899-12-30T00:00:00"/>
  </r>
  <r>
    <x v="337"/>
    <x v="48"/>
    <s v="H"/>
    <d v="1899-12-30T00:00:00"/>
    <d v="1899-12-30T00:00:00"/>
    <d v="1899-12-30T00:00:00"/>
    <d v="1899-12-30T00:00:00"/>
    <d v="1899-12-30T00:00:00"/>
  </r>
  <r>
    <x v="338"/>
    <x v="48"/>
    <s v="H"/>
    <d v="1899-12-30T00:00:00"/>
    <d v="1899-12-30T00:00:00"/>
    <d v="1899-12-30T00:00:00"/>
    <d v="1899-12-30T00:00:00"/>
    <d v="1899-12-30T00:00:00"/>
  </r>
  <r>
    <x v="339"/>
    <x v="49"/>
    <s v="M"/>
    <d v="1899-12-30T05:45:00"/>
    <d v="1899-12-30T13:30:00"/>
    <d v="2018-02-05T05:45:00"/>
    <d v="2018-02-05T13:30:00"/>
    <d v="1900-01-03T23:45:00"/>
  </r>
  <r>
    <x v="340"/>
    <x v="49"/>
    <s v="M"/>
    <d v="1899-12-30T05:45:00"/>
    <d v="1899-12-30T13:30:00"/>
    <d v="2018-02-06T05:45:00"/>
    <d v="2018-02-06T13:30:00"/>
    <d v="1899-12-30T16:15:00"/>
  </r>
  <r>
    <x v="341"/>
    <x v="49"/>
    <s v="A"/>
    <d v="1899-12-30T13:15:00"/>
    <d v="1899-12-30T21:00:00"/>
    <d v="2018-02-07T13:15:00"/>
    <d v="2018-02-07T21:00:00"/>
    <d v="1899-12-30T23:45:00"/>
  </r>
  <r>
    <x v="342"/>
    <x v="49"/>
    <s v="A"/>
    <d v="1899-12-30T13:15:00"/>
    <d v="1899-12-30T21:00:00"/>
    <d v="2018-02-08T13:15:00"/>
    <d v="2018-02-08T21:00:00"/>
    <d v="1899-12-30T16:15:00"/>
  </r>
  <r>
    <x v="343"/>
    <x v="49"/>
    <s v="N"/>
    <d v="1899-12-30T20:45:00"/>
    <d v="1899-12-31T06:00:00"/>
    <d v="2018-02-09T20:45:00"/>
    <d v="2018-02-10T06:00:00"/>
    <d v="1899-12-30T23:45:00"/>
  </r>
  <r>
    <x v="344"/>
    <x v="49"/>
    <s v="N"/>
    <d v="1899-12-30T20:45:00"/>
    <d v="1899-12-31T06:00:00"/>
    <d v="2018-02-10T20:45:00"/>
    <d v="2018-02-11T06:00:00"/>
    <d v="1899-12-30T14:45:00"/>
  </r>
  <r>
    <x v="345"/>
    <x v="49"/>
    <s v="N"/>
    <d v="1899-12-30T20:45:00"/>
    <d v="1899-12-31T06:00:00"/>
    <d v="2018-02-11T20:45:00"/>
    <d v="2018-02-12T06:00:00"/>
    <d v="1899-12-30T14:45:00"/>
  </r>
  <r>
    <x v="346"/>
    <x v="50"/>
    <s v="R"/>
    <d v="1899-12-30T00:00:00"/>
    <d v="1899-12-30T00:00:00"/>
    <d v="1899-12-30T00:00:00"/>
    <d v="1899-12-30T00:00:00"/>
    <d v="1899-12-30T00:00:00"/>
  </r>
  <r>
    <x v="347"/>
    <x v="50"/>
    <s v="H"/>
    <d v="1899-12-30T00:00:00"/>
    <d v="1899-12-30T00:00:00"/>
    <d v="1899-12-30T00:00:00"/>
    <d v="1899-12-30T00:00:00"/>
    <d v="1899-12-30T00:00:00"/>
  </r>
  <r>
    <x v="348"/>
    <x v="50"/>
    <s v="R"/>
    <d v="1899-12-30T00:00:00"/>
    <d v="1899-12-30T00:00:00"/>
    <d v="1899-12-30T00:00:00"/>
    <d v="1899-12-30T00:00:00"/>
    <d v="1899-12-30T00:00:00"/>
  </r>
  <r>
    <x v="349"/>
    <x v="50"/>
    <s v="R"/>
    <d v="1899-12-30T00:00:00"/>
    <d v="1899-12-30T00:00:00"/>
    <d v="1899-12-30T00:00:00"/>
    <d v="1899-12-30T00:00:00"/>
    <d v="1899-12-30T00:00:00"/>
  </r>
  <r>
    <x v="350"/>
    <x v="50"/>
    <s v="M"/>
    <d v="1899-12-30T05:45:00"/>
    <d v="1899-12-30T13:30:00"/>
    <d v="2018-02-16T05:45:00"/>
    <d v="2018-02-16T13:30:00"/>
    <d v="1900-01-02T23:45:00"/>
  </r>
  <r>
    <x v="351"/>
    <x v="50"/>
    <s v="M"/>
    <d v="1899-12-30T05:45:00"/>
    <d v="1899-12-30T13:30:00"/>
    <d v="2018-02-17T05:45:00"/>
    <d v="2018-02-17T13:30:00"/>
    <d v="1899-12-30T16:15:00"/>
  </r>
  <r>
    <x v="352"/>
    <x v="50"/>
    <s v="M"/>
    <d v="1899-12-30T05:45:00"/>
    <d v="1899-12-30T13:30:00"/>
    <d v="2018-02-18T05:45:00"/>
    <d v="2018-02-18T13:30:00"/>
    <d v="1899-12-30T16:15:00"/>
  </r>
  <r>
    <x v="353"/>
    <x v="51"/>
    <s v="A"/>
    <d v="1899-12-30T13:15:00"/>
    <d v="1899-12-30T21:00:00"/>
    <d v="2018-02-19T13:15:00"/>
    <d v="2018-02-19T21:00:00"/>
    <d v="1899-12-30T23:45:00"/>
  </r>
  <r>
    <x v="354"/>
    <x v="51"/>
    <s v="A"/>
    <d v="1899-12-30T13:15:00"/>
    <d v="1899-12-30T21:00:00"/>
    <d v="2018-02-20T13:15:00"/>
    <d v="2018-02-20T21:00:00"/>
    <d v="1899-12-30T16:15:00"/>
  </r>
  <r>
    <x v="355"/>
    <x v="51"/>
    <s v="N"/>
    <d v="1899-12-30T20:45:00"/>
    <d v="1899-12-31T06:00:00"/>
    <d v="2018-02-21T20:45:00"/>
    <d v="2018-02-22T06:00:00"/>
    <d v="1899-12-30T23:45:00"/>
  </r>
  <r>
    <x v="356"/>
    <x v="51"/>
    <s v="N"/>
    <d v="1899-12-30T20:45:00"/>
    <d v="1899-12-31T06:00:00"/>
    <d v="2018-02-22T20:45:00"/>
    <d v="2018-02-23T06:00:00"/>
    <d v="1899-12-30T14:45:00"/>
  </r>
  <r>
    <x v="357"/>
    <x v="51"/>
    <s v="R"/>
    <d v="1899-12-30T00:00:00"/>
    <d v="1899-12-30T00:00:00"/>
    <d v="1899-12-30T00:00:00"/>
    <d v="1899-12-30T00:00:00"/>
    <d v="1899-12-30T00:00:00"/>
  </r>
  <r>
    <x v="358"/>
    <x v="51"/>
    <s v="R"/>
    <d v="1899-12-30T00:00:00"/>
    <d v="1899-12-30T00:00:00"/>
    <d v="1899-12-30T00:00:00"/>
    <d v="1899-12-30T00:00:00"/>
    <d v="1899-12-30T00:00:00"/>
  </r>
  <r>
    <x v="359"/>
    <x v="51"/>
    <s v="H"/>
    <d v="1899-12-30T00:00:00"/>
    <d v="1899-12-30T00:00:00"/>
    <d v="1899-12-30T00:00:00"/>
    <d v="1899-12-30T00:00:00"/>
    <d v="1899-12-30T00:00:00"/>
  </r>
  <r>
    <x v="360"/>
    <x v="0"/>
    <s v="R"/>
    <d v="1899-12-30T00:00:00"/>
    <d v="1899-12-30T00:00:00"/>
    <d v="1899-12-30T00:00:00"/>
    <d v="1899-12-30T00:00:00"/>
    <d v="1899-12-30T00:00:00"/>
  </r>
  <r>
    <x v="361"/>
    <x v="0"/>
    <s v="H"/>
    <d v="1899-12-30T00:00:00"/>
    <d v="1899-12-30T00:00:00"/>
    <d v="1899-12-30T00:00:00"/>
    <d v="1899-12-30T00:00:00"/>
    <d v="1899-12-30T00:00:00"/>
  </r>
  <r>
    <x v="362"/>
    <x v="0"/>
    <s v="M"/>
    <d v="1899-12-30T05:45:00"/>
    <d v="1899-12-30T13:30:00"/>
    <d v="2018-02-28T05:45:00"/>
    <d v="2018-02-28T13:30:00"/>
    <d v="1900-01-03T23:45:00"/>
  </r>
  <r>
    <x v="363"/>
    <x v="0"/>
    <s v="M"/>
    <d v="1899-12-30T05:45:00"/>
    <d v="1899-12-30T13:30:00"/>
    <d v="2018-03-01T05:45:00"/>
    <d v="2018-03-01T13:30:00"/>
    <d v="1899-12-30T16:15:00"/>
  </r>
  <r>
    <x v="364"/>
    <x v="0"/>
    <s v="A"/>
    <d v="1899-12-30T13:15:00"/>
    <d v="1899-12-30T21:00:00"/>
    <d v="2018-03-02T13:15:00"/>
    <d v="2018-03-02T21:00:00"/>
    <d v="1899-12-30T23:45:00"/>
  </r>
  <r>
    <x v="365"/>
    <x v="0"/>
    <s v="A"/>
    <d v="1899-12-30T13:15:00"/>
    <d v="1899-12-30T21:00:00"/>
    <d v="2018-03-03T13:15:00"/>
    <d v="2018-03-03T21:00:00"/>
    <d v="1899-12-30T16:15:00"/>
  </r>
  <r>
    <x v="366"/>
    <x v="0"/>
    <s v="A"/>
    <d v="1899-12-30T13:15:00"/>
    <d v="1899-12-30T21:00:00"/>
    <d v="2018-03-04T13:15:00"/>
    <d v="2018-03-04T21:00:00"/>
    <d v="1899-12-30T16:15:00"/>
  </r>
  <r>
    <x v="367"/>
    <x v="1"/>
    <s v="N"/>
    <d v="1899-12-30T20:45:00"/>
    <d v="1899-12-31T06:00:00"/>
    <d v="2018-03-05T20:45:00"/>
    <d v="2018-03-06T06:00:00"/>
    <d v="1899-12-30T23:45:00"/>
  </r>
  <r>
    <x v="368"/>
    <x v="1"/>
    <s v="N"/>
    <d v="1899-12-30T20:45:00"/>
    <d v="1899-12-31T06:00:00"/>
    <d v="2018-03-06T20:45:00"/>
    <d v="2018-03-07T06:00:00"/>
    <d v="1899-12-30T14:45:00"/>
  </r>
  <r>
    <x v="369"/>
    <x v="1"/>
    <s v="R"/>
    <d v="1899-12-30T00:00:00"/>
    <d v="1899-12-30T00:00:00"/>
    <d v="1899-12-30T00:00:00"/>
    <d v="1899-12-30T00:00:00"/>
    <d v="1899-12-30T00:00:00"/>
  </r>
  <r>
    <x v="370"/>
    <x v="1"/>
    <s v="R"/>
    <d v="1899-12-30T00:00:00"/>
    <d v="1899-12-30T00:00:00"/>
    <d v="1899-12-30T00:00:00"/>
    <d v="1899-12-30T00:00:00"/>
    <d v="1899-12-30T00:00:00"/>
  </r>
  <r>
    <x v="371"/>
    <x v="1"/>
    <s v="R"/>
    <d v="1899-12-30T00:00:00"/>
    <d v="1899-12-30T00:00:00"/>
    <d v="1899-12-30T00:00:00"/>
    <d v="1899-12-30T00:00:00"/>
    <d v="1899-12-30T00:00:00"/>
  </r>
  <r>
    <x v="372"/>
    <x v="1"/>
    <s v="H"/>
    <d v="1899-12-30T00:00:00"/>
    <d v="1899-12-30T00:00:00"/>
    <d v="1899-12-30T00:00:00"/>
    <d v="1899-12-30T00:00:00"/>
    <d v="1899-12-30T00:00:00"/>
  </r>
  <r>
    <x v="373"/>
    <x v="1"/>
    <s v="H"/>
    <d v="1899-12-30T00:00:00"/>
    <d v="1899-12-30T00:00:00"/>
    <d v="1899-12-30T00:00:00"/>
    <d v="1899-12-30T00:00:00"/>
    <d v="1899-12-30T00:00:00"/>
  </r>
  <r>
    <x v="374"/>
    <x v="2"/>
    <s v="M"/>
    <d v="1899-12-30T05:45:00"/>
    <d v="1899-12-30T13:30:00"/>
    <d v="2018-03-12T05:45:00"/>
    <d v="2018-03-12T13:30:00"/>
    <d v="1900-01-03T23:45:00"/>
  </r>
  <r>
    <x v="375"/>
    <x v="2"/>
    <s v="M"/>
    <d v="1899-12-30T05:45:00"/>
    <d v="1899-12-30T13:30:00"/>
    <d v="2018-03-13T05:45:00"/>
    <d v="2018-03-13T13:30:00"/>
    <d v="1899-12-30T16:15:00"/>
  </r>
  <r>
    <x v="376"/>
    <x v="2"/>
    <s v="A"/>
    <d v="1899-12-30T13:15:00"/>
    <d v="1899-12-30T21:00:00"/>
    <d v="2018-03-14T13:15:00"/>
    <d v="2018-03-14T21:00:00"/>
    <d v="1899-12-30T23:45:00"/>
  </r>
  <r>
    <x v="377"/>
    <x v="2"/>
    <s v="A"/>
    <d v="1899-12-30T13:15:00"/>
    <d v="1899-12-30T21:00:00"/>
    <d v="2018-03-15T13:15:00"/>
    <d v="2018-03-15T21:00:00"/>
    <d v="1899-12-30T16:15:00"/>
  </r>
  <r>
    <x v="378"/>
    <x v="2"/>
    <s v="N"/>
    <d v="1899-12-30T20:45:00"/>
    <d v="1899-12-31T06:00:00"/>
    <d v="2018-03-16T20:45:00"/>
    <d v="2018-03-17T06:00:00"/>
    <d v="1899-12-30T23:45:00"/>
  </r>
  <r>
    <x v="379"/>
    <x v="2"/>
    <s v="N"/>
    <d v="1899-12-30T20:45:00"/>
    <d v="1899-12-31T06:00:00"/>
    <d v="2018-03-17T20:45:00"/>
    <d v="2018-03-18T06:00:00"/>
    <d v="1899-12-30T14:45:00"/>
  </r>
  <r>
    <x v="380"/>
    <x v="2"/>
    <s v="N"/>
    <d v="1899-12-30T20:45:00"/>
    <d v="1899-12-31T06:00:00"/>
    <d v="2018-03-18T20:45:00"/>
    <d v="2018-03-19T06:00:00"/>
    <d v="1899-12-30T14:45:00"/>
  </r>
  <r>
    <x v="381"/>
    <x v="3"/>
    <s v="R"/>
    <d v="1899-12-30T00:00:00"/>
    <d v="1899-12-30T00:00:00"/>
    <d v="1899-12-30T00:00:00"/>
    <d v="1899-12-30T00:00:00"/>
    <d v="1899-12-30T00:00:00"/>
  </r>
  <r>
    <x v="382"/>
    <x v="3"/>
    <s v="H"/>
    <d v="1899-12-30T00:00:00"/>
    <d v="1899-12-30T00:00:00"/>
    <d v="1899-12-30T00:00:00"/>
    <d v="1899-12-30T00:00:00"/>
    <d v="1899-12-30T00:00:00"/>
  </r>
  <r>
    <x v="383"/>
    <x v="3"/>
    <s v="R"/>
    <d v="1899-12-30T00:00:00"/>
    <d v="1899-12-30T00:00:00"/>
    <d v="1899-12-30T00:00:00"/>
    <d v="1899-12-30T00:00:00"/>
    <d v="1899-12-30T00:00:00"/>
  </r>
  <r>
    <x v="384"/>
    <x v="3"/>
    <s v="R"/>
    <d v="1899-12-30T00:00:00"/>
    <d v="1899-12-30T00:00:00"/>
    <d v="1899-12-30T00:00:00"/>
    <d v="1899-12-30T00:00:00"/>
    <d v="1899-12-30T00:00:00"/>
  </r>
  <r>
    <x v="385"/>
    <x v="3"/>
    <s v="M"/>
    <d v="1899-12-30T05:45:00"/>
    <d v="1899-12-30T13:30:00"/>
    <d v="2018-03-23T05:45:00"/>
    <d v="2018-03-23T13:30:00"/>
    <d v="1900-01-02T23:45:00"/>
  </r>
  <r>
    <x v="386"/>
    <x v="3"/>
    <s v="M"/>
    <d v="1899-12-30T05:45:00"/>
    <d v="1899-12-30T13:30:00"/>
    <d v="2018-03-24T05:45:00"/>
    <d v="2018-03-24T13:30:00"/>
    <d v="1899-12-30T16:15:00"/>
  </r>
  <r>
    <x v="387"/>
    <x v="3"/>
    <s v="M"/>
    <d v="1899-12-30T05:45:00"/>
    <d v="1899-12-30T13:30:00"/>
    <d v="2018-03-25T05:45:00"/>
    <d v="2018-03-25T13:30:00"/>
    <d v="1899-12-30T16:15:00"/>
  </r>
  <r>
    <x v="388"/>
    <x v="4"/>
    <s v="A"/>
    <d v="1899-12-30T13:15:00"/>
    <d v="1899-12-30T21:00:00"/>
    <d v="2018-03-26T13:15:00"/>
    <d v="2018-03-26T21:00:00"/>
    <d v="1899-12-30T23:45:00"/>
  </r>
  <r>
    <x v="389"/>
    <x v="4"/>
    <s v="A"/>
    <d v="1899-12-30T13:15:00"/>
    <d v="1899-12-30T21:00:00"/>
    <d v="2018-03-27T13:15:00"/>
    <d v="2018-03-27T21:00:00"/>
    <d v="1899-12-30T16:15:00"/>
  </r>
  <r>
    <x v="390"/>
    <x v="4"/>
    <s v="N"/>
    <d v="1899-12-30T20:45:00"/>
    <d v="1899-12-31T06:00:00"/>
    <d v="2018-03-28T20:45:00"/>
    <d v="2018-03-29T06:00:00"/>
    <d v="1899-12-30T23:45:00"/>
  </r>
  <r>
    <x v="391"/>
    <x v="4"/>
    <s v="N"/>
    <d v="1899-12-30T20:45:00"/>
    <d v="1899-12-31T06:00:00"/>
    <d v="2018-03-29T20:45:00"/>
    <d v="2018-03-30T06:00:00"/>
    <d v="1899-12-30T14:45:00"/>
  </r>
  <r>
    <x v="392"/>
    <x v="4"/>
    <s v="R"/>
    <d v="1899-12-30T00:00:00"/>
    <d v="1899-12-30T00:00:00"/>
    <d v="1899-12-30T00:00:00"/>
    <d v="1899-12-30T00:00:00"/>
    <d v="1899-12-30T00:00:00"/>
  </r>
  <r>
    <x v="393"/>
    <x v="4"/>
    <s v="R"/>
    <d v="1899-12-30T00:00:00"/>
    <d v="1899-12-30T00:00:00"/>
    <d v="1899-12-30T00:00:00"/>
    <d v="1899-12-30T00:00:00"/>
    <d v="1899-12-30T00:00:00"/>
  </r>
  <r>
    <x v="394"/>
    <x v="4"/>
    <s v="H"/>
    <d v="1899-12-30T00:00:00"/>
    <d v="1899-12-30T00:00:00"/>
    <d v="1899-12-30T00:00:00"/>
    <d v="1899-12-30T00:00:00"/>
    <d v="1899-12-30T00:00:00"/>
  </r>
  <r>
    <x v="395"/>
    <x v="5"/>
    <s v="R"/>
    <d v="1899-12-30T00:00:00"/>
    <d v="1899-12-30T00:00:00"/>
    <d v="1899-12-30T00:00:00"/>
    <d v="1899-12-30T00:00:00"/>
    <d v="1899-12-30T00:00:00"/>
  </r>
  <r>
    <x v="396"/>
    <x v="5"/>
    <s v="H"/>
    <d v="1899-12-30T00:00:00"/>
    <d v="1899-12-30T00:00:00"/>
    <d v="1899-12-30T00:00:00"/>
    <d v="1899-12-30T00:00:00"/>
    <d v="1899-12-30T00:00:00"/>
  </r>
  <r>
    <x v="397"/>
    <x v="5"/>
    <s v="M"/>
    <d v="1899-12-30T05:45:00"/>
    <d v="1899-12-30T13:30:00"/>
    <d v="2018-04-04T05:45:00"/>
    <d v="2018-04-04T13:30:00"/>
    <d v="1900-01-03T23:45:00"/>
  </r>
  <r>
    <x v="398"/>
    <x v="5"/>
    <s v="M"/>
    <d v="1899-12-30T05:45:00"/>
    <d v="1899-12-30T13:30:00"/>
    <d v="2018-04-05T05:45:00"/>
    <d v="2018-04-05T13:30:00"/>
    <d v="1899-12-30T16:15:00"/>
  </r>
  <r>
    <x v="399"/>
    <x v="5"/>
    <s v="A"/>
    <d v="1899-12-30T13:15:00"/>
    <d v="1899-12-30T21:00:00"/>
    <d v="2018-04-06T13:15:00"/>
    <d v="2018-04-06T21:00:00"/>
    <d v="1899-12-30T23:45:00"/>
  </r>
  <r>
    <x v="400"/>
    <x v="5"/>
    <s v="A"/>
    <d v="1899-12-30T13:15:00"/>
    <d v="1899-12-30T21:00:00"/>
    <d v="2018-04-07T13:15:00"/>
    <d v="2018-04-07T21:00:00"/>
    <d v="1899-12-30T16:15:00"/>
  </r>
  <r>
    <x v="401"/>
    <x v="5"/>
    <s v="A"/>
    <d v="1899-12-30T13:15:00"/>
    <d v="1899-12-30T21:00:00"/>
    <d v="2018-04-08T13:15:00"/>
    <d v="2018-04-08T21:00:00"/>
    <d v="1899-12-30T16:15:00"/>
  </r>
  <r>
    <x v="402"/>
    <x v="6"/>
    <s v="N"/>
    <d v="1899-12-30T20:45:00"/>
    <d v="1899-12-31T06:00:00"/>
    <d v="2018-04-09T20:45:00"/>
    <d v="2018-04-10T06:00:00"/>
    <d v="1899-12-30T23:45:00"/>
  </r>
  <r>
    <x v="403"/>
    <x v="6"/>
    <s v="N"/>
    <d v="1899-12-30T20:45:00"/>
    <d v="1899-12-31T06:00:00"/>
    <d v="2018-04-10T20:45:00"/>
    <d v="2018-04-11T06:00:00"/>
    <d v="1899-12-30T14:45:00"/>
  </r>
  <r>
    <x v="404"/>
    <x v="6"/>
    <s v="R"/>
    <d v="1899-12-30T00:00:00"/>
    <d v="1899-12-30T00:00:00"/>
    <d v="1899-12-30T00:00:00"/>
    <d v="1899-12-30T00:00:00"/>
    <d v="1899-12-30T00:00:00"/>
  </r>
  <r>
    <x v="405"/>
    <x v="6"/>
    <s v="R"/>
    <d v="1899-12-30T00:00:00"/>
    <d v="1899-12-30T00:00:00"/>
    <d v="1899-12-30T00:00:00"/>
    <d v="1899-12-30T00:00:00"/>
    <d v="1899-12-30T00:00:00"/>
  </r>
  <r>
    <x v="406"/>
    <x v="6"/>
    <s v="R"/>
    <d v="1899-12-30T00:00:00"/>
    <d v="1899-12-30T00:00:00"/>
    <d v="1899-12-30T00:00:00"/>
    <d v="1899-12-30T00:00:00"/>
    <d v="1899-12-30T00:00:00"/>
  </r>
  <r>
    <x v="407"/>
    <x v="6"/>
    <s v="H"/>
    <d v="1899-12-30T00:00:00"/>
    <d v="1899-12-30T00:00:00"/>
    <d v="1899-12-30T00:00:00"/>
    <d v="1899-12-30T00:00:00"/>
    <d v="1899-12-30T00:00:00"/>
  </r>
  <r>
    <x v="408"/>
    <x v="6"/>
    <s v="H"/>
    <d v="1899-12-30T00:00:00"/>
    <d v="1899-12-30T00:00:00"/>
    <d v="1899-12-30T00:00:00"/>
    <d v="1899-12-30T00:00:00"/>
    <d v="1899-12-30T00:00:00"/>
  </r>
  <r>
    <x v="409"/>
    <x v="7"/>
    <s v="M"/>
    <d v="1899-12-30T05:45:00"/>
    <d v="1899-12-30T13:30:00"/>
    <d v="2018-04-16T05:45:00"/>
    <d v="2018-04-16T13:30:00"/>
    <d v="1900-01-03T23:45:00"/>
  </r>
  <r>
    <x v="410"/>
    <x v="7"/>
    <s v="M"/>
    <d v="1899-12-30T05:45:00"/>
    <d v="1899-12-30T13:30:00"/>
    <d v="2018-04-17T05:45:00"/>
    <d v="2018-04-17T13:30:00"/>
    <d v="1899-12-30T16:15:00"/>
  </r>
  <r>
    <x v="411"/>
    <x v="7"/>
    <s v="A"/>
    <d v="1899-12-30T13:15:00"/>
    <d v="1899-12-30T21:00:00"/>
    <d v="2018-04-18T13:15:00"/>
    <d v="2018-04-18T21:00:00"/>
    <d v="1899-12-30T23:45:00"/>
  </r>
  <r>
    <x v="412"/>
    <x v="7"/>
    <s v="A"/>
    <d v="1899-12-30T13:15:00"/>
    <d v="1899-12-30T21:00:00"/>
    <d v="2018-04-19T13:15:00"/>
    <d v="2018-04-19T21:00:00"/>
    <d v="1899-12-30T16:15:00"/>
  </r>
  <r>
    <x v="413"/>
    <x v="7"/>
    <s v="N"/>
    <d v="1899-12-30T20:45:00"/>
    <d v="1899-12-31T06:00:00"/>
    <d v="2018-04-20T20:45:00"/>
    <d v="2018-04-21T06:00:00"/>
    <d v="1899-12-30T23:45:00"/>
  </r>
  <r>
    <x v="414"/>
    <x v="7"/>
    <s v="N"/>
    <d v="1899-12-30T20:45:00"/>
    <d v="1899-12-31T06:00:00"/>
    <d v="2018-04-21T20:45:00"/>
    <d v="2018-04-22T06:00:00"/>
    <d v="1899-12-30T14:45:00"/>
  </r>
  <r>
    <x v="415"/>
    <x v="7"/>
    <s v="N"/>
    <d v="1899-12-30T20:45:00"/>
    <d v="1899-12-31T06:00:00"/>
    <d v="2018-04-22T20:45:00"/>
    <d v="2018-04-23T06:00:00"/>
    <d v="1899-12-30T14:45:00"/>
  </r>
  <r>
    <x v="416"/>
    <x v="8"/>
    <s v="R"/>
    <d v="1899-12-30T00:00:00"/>
    <d v="1899-12-30T00:00:00"/>
    <d v="1899-12-30T00:00:00"/>
    <d v="1899-12-30T00:00:00"/>
    <d v="1899-12-30T00:00:00"/>
  </r>
  <r>
    <x v="417"/>
    <x v="8"/>
    <s v="H"/>
    <d v="1899-12-30T00:00:00"/>
    <d v="1899-12-30T00:00:00"/>
    <d v="1899-12-30T00:00:00"/>
    <d v="1899-12-30T00:00:00"/>
    <d v="1899-12-30T00:00:00"/>
  </r>
  <r>
    <x v="418"/>
    <x v="8"/>
    <s v="R"/>
    <d v="1899-12-30T00:00:00"/>
    <d v="1899-12-30T00:00:00"/>
    <d v="1899-12-30T00:00:00"/>
    <d v="1899-12-30T00:00:00"/>
    <d v="1899-12-30T00:00:00"/>
  </r>
  <r>
    <x v="419"/>
    <x v="8"/>
    <s v="R"/>
    <d v="1899-12-30T00:00:00"/>
    <d v="1899-12-30T00:00:00"/>
    <d v="1899-12-30T00:00:00"/>
    <d v="1899-12-30T00:00:00"/>
    <d v="1899-12-30T00:00:00"/>
  </r>
  <r>
    <x v="420"/>
    <x v="8"/>
    <s v="M"/>
    <d v="1899-12-30T05:45:00"/>
    <d v="1899-12-30T13:30:00"/>
    <d v="2018-04-27T05:45:00"/>
    <d v="2018-04-27T13:30:00"/>
    <d v="1900-01-02T23:45:00"/>
  </r>
  <r>
    <x v="421"/>
    <x v="8"/>
    <s v="M"/>
    <d v="1899-12-30T05:45:00"/>
    <d v="1899-12-30T13:30:00"/>
    <d v="2018-04-28T05:45:00"/>
    <d v="2018-04-28T13:30:00"/>
    <d v="1899-12-30T16:15:00"/>
  </r>
  <r>
    <x v="422"/>
    <x v="8"/>
    <s v="M"/>
    <d v="1899-12-30T05:45:00"/>
    <d v="1899-12-30T13:30:00"/>
    <d v="2018-04-29T05:45:00"/>
    <d v="2018-04-29T13:30:00"/>
    <d v="1899-12-30T16:15:00"/>
  </r>
  <r>
    <x v="423"/>
    <x v="9"/>
    <s v="A"/>
    <d v="1899-12-30T13:15:00"/>
    <d v="1899-12-30T21:00:00"/>
    <d v="2018-04-30T13:15:00"/>
    <d v="2018-04-30T21:00:00"/>
    <d v="1899-12-30T23:45:00"/>
  </r>
  <r>
    <x v="424"/>
    <x v="9"/>
    <s v="A"/>
    <d v="1899-12-30T13:15:00"/>
    <d v="1899-12-30T21:00:00"/>
    <d v="2018-05-01T13:15:00"/>
    <d v="2018-05-01T21:00:00"/>
    <d v="1899-12-30T16:15:00"/>
  </r>
  <r>
    <x v="425"/>
    <x v="9"/>
    <s v="N"/>
    <d v="1899-12-30T20:45:00"/>
    <d v="1899-12-31T06:00:00"/>
    <d v="2018-05-02T20:45:00"/>
    <d v="2018-05-03T06:00:00"/>
    <d v="1899-12-30T23:45:00"/>
  </r>
  <r>
    <x v="426"/>
    <x v="9"/>
    <s v="N"/>
    <d v="1899-12-30T20:45:00"/>
    <d v="1899-12-31T06:00:00"/>
    <d v="2018-05-03T20:45:00"/>
    <d v="2018-05-04T06:00:00"/>
    <d v="1899-12-30T14:45:00"/>
  </r>
  <r>
    <x v="427"/>
    <x v="9"/>
    <s v="R"/>
    <d v="1899-12-30T00:00:00"/>
    <d v="1899-12-30T00:00:00"/>
    <d v="1899-12-30T00:00:00"/>
    <d v="1899-12-30T00:00:00"/>
    <d v="1899-12-30T00:00:00"/>
  </r>
  <r>
    <x v="428"/>
    <x v="9"/>
    <s v="R"/>
    <d v="1899-12-30T00:00:00"/>
    <d v="1899-12-30T00:00:00"/>
    <d v="1899-12-30T00:00:00"/>
    <d v="1899-12-30T00:00:00"/>
    <d v="1899-12-30T00:00:00"/>
  </r>
  <r>
    <x v="429"/>
    <x v="9"/>
    <s v="H"/>
    <d v="1899-12-30T00:00:00"/>
    <d v="1899-12-30T00:00:00"/>
    <d v="1899-12-30T00:00:00"/>
    <d v="1899-12-30T00:00:00"/>
    <d v="1899-12-30T00:00:00"/>
  </r>
  <r>
    <x v="430"/>
    <x v="10"/>
    <s v="R"/>
    <d v="1899-12-30T00:00:00"/>
    <d v="1899-12-30T00:00:00"/>
    <d v="1899-12-30T00:00:00"/>
    <d v="1899-12-30T00:00:00"/>
    <d v="1899-12-30T00:00:00"/>
  </r>
  <r>
    <x v="431"/>
    <x v="10"/>
    <s v="H"/>
    <d v="1899-12-30T00:00:00"/>
    <d v="1899-12-30T00:00:00"/>
    <d v="1899-12-30T00:00:00"/>
    <d v="1899-12-30T00:00:00"/>
    <d v="1899-12-30T00:00:00"/>
  </r>
  <r>
    <x v="432"/>
    <x v="10"/>
    <s v="M"/>
    <d v="1899-12-30T05:45:00"/>
    <d v="1899-12-30T13:30:00"/>
    <d v="2018-05-09T05:45:00"/>
    <d v="2018-05-09T13:30:00"/>
    <d v="1900-01-03T23:45:00"/>
  </r>
  <r>
    <x v="433"/>
    <x v="10"/>
    <s v="M"/>
    <d v="1899-12-30T05:45:00"/>
    <d v="1899-12-30T13:30:00"/>
    <d v="2018-05-10T05:45:00"/>
    <d v="2018-05-10T13:30:00"/>
    <d v="1899-12-30T16:15:00"/>
  </r>
  <r>
    <x v="434"/>
    <x v="10"/>
    <s v="A"/>
    <d v="1899-12-30T13:15:00"/>
    <d v="1899-12-30T21:00:00"/>
    <d v="2018-05-11T13:15:00"/>
    <d v="2018-05-11T21:00:00"/>
    <d v="1899-12-30T23:45:00"/>
  </r>
  <r>
    <x v="435"/>
    <x v="10"/>
    <s v="A"/>
    <d v="1899-12-30T13:15:00"/>
    <d v="1899-12-30T21:00:00"/>
    <d v="2018-05-12T13:15:00"/>
    <d v="2018-05-12T21:00:00"/>
    <d v="1899-12-30T16:15:00"/>
  </r>
  <r>
    <x v="436"/>
    <x v="10"/>
    <s v="A"/>
    <d v="1899-12-30T13:15:00"/>
    <d v="1899-12-30T21:00:00"/>
    <d v="2018-05-13T13:15:00"/>
    <d v="2018-05-13T21:00:00"/>
    <d v="1899-12-30T16:15:00"/>
  </r>
  <r>
    <x v="437"/>
    <x v="11"/>
    <s v="N"/>
    <d v="1899-12-30T20:45:00"/>
    <d v="1899-12-31T06:00:00"/>
    <d v="2018-05-14T20:45:00"/>
    <d v="2018-05-15T06:00:00"/>
    <d v="1899-12-30T23:45:00"/>
  </r>
  <r>
    <x v="438"/>
    <x v="11"/>
    <s v="N"/>
    <d v="1899-12-30T20:45:00"/>
    <d v="1899-12-31T06:00:00"/>
    <d v="2018-05-15T20:45:00"/>
    <d v="2018-05-16T06:00:00"/>
    <d v="1899-12-30T14:45:00"/>
  </r>
  <r>
    <x v="439"/>
    <x v="11"/>
    <s v="R"/>
    <d v="1899-12-30T00:00:00"/>
    <d v="1899-12-30T00:00:00"/>
    <d v="1899-12-30T00:00:00"/>
    <d v="1899-12-30T00:00:00"/>
    <d v="1899-12-30T00:00:00"/>
  </r>
  <r>
    <x v="440"/>
    <x v="11"/>
    <s v="R"/>
    <d v="1899-12-30T00:00:00"/>
    <d v="1899-12-30T00:00:00"/>
    <d v="1899-12-30T00:00:00"/>
    <d v="1899-12-30T00:00:00"/>
    <d v="1899-12-30T00:00:00"/>
  </r>
  <r>
    <x v="441"/>
    <x v="11"/>
    <s v="R"/>
    <d v="1899-12-30T00:00:00"/>
    <d v="1899-12-30T00:00:00"/>
    <d v="1899-12-30T00:00:00"/>
    <d v="1899-12-30T00:00:00"/>
    <d v="1899-12-30T00:00:00"/>
  </r>
  <r>
    <x v="442"/>
    <x v="11"/>
    <s v="H"/>
    <d v="1899-12-30T00:00:00"/>
    <d v="1899-12-30T00:00:00"/>
    <d v="1899-12-30T00:00:00"/>
    <d v="1899-12-30T00:00:00"/>
    <d v="1899-12-30T00:00:00"/>
  </r>
  <r>
    <x v="443"/>
    <x v="11"/>
    <s v="H"/>
    <d v="1899-12-30T00:00:00"/>
    <d v="1899-12-30T00:00:00"/>
    <d v="1899-12-30T00:00:00"/>
    <d v="1899-12-30T00:00:00"/>
    <d v="1899-12-30T00:00:00"/>
  </r>
  <r>
    <x v="444"/>
    <x v="12"/>
    <s v="M"/>
    <d v="1899-12-30T05:45:00"/>
    <d v="1899-12-30T13:30:00"/>
    <d v="2018-05-21T05:45:00"/>
    <d v="2018-05-21T13:30:00"/>
    <d v="1900-01-03T23:45:00"/>
  </r>
  <r>
    <x v="445"/>
    <x v="12"/>
    <s v="M"/>
    <d v="1899-12-30T05:45:00"/>
    <d v="1899-12-30T13:30:00"/>
    <d v="2018-05-22T05:45:00"/>
    <d v="2018-05-22T13:30:00"/>
    <d v="1899-12-30T16:15:00"/>
  </r>
  <r>
    <x v="446"/>
    <x v="12"/>
    <s v="A"/>
    <d v="1899-12-30T13:15:00"/>
    <d v="1899-12-30T21:00:00"/>
    <d v="2018-05-23T13:15:00"/>
    <d v="2018-05-23T21:00:00"/>
    <d v="1899-12-30T23:45:00"/>
  </r>
  <r>
    <x v="447"/>
    <x v="12"/>
    <s v="A"/>
    <d v="1899-12-30T13:15:00"/>
    <d v="1899-12-30T21:00:00"/>
    <d v="2018-05-24T13:15:00"/>
    <d v="2018-05-24T21:00:00"/>
    <d v="1899-12-30T16:15:00"/>
  </r>
  <r>
    <x v="448"/>
    <x v="12"/>
    <s v="N"/>
    <d v="1899-12-30T20:45:00"/>
    <d v="1899-12-31T06:00:00"/>
    <d v="2018-05-25T20:45:00"/>
    <d v="2018-05-26T06:00:00"/>
    <d v="1899-12-30T23:45:00"/>
  </r>
  <r>
    <x v="449"/>
    <x v="12"/>
    <s v="N"/>
    <d v="1899-12-30T20:45:00"/>
    <d v="1899-12-31T06:00:00"/>
    <d v="2018-05-26T20:45:00"/>
    <d v="2018-05-27T06:00:00"/>
    <d v="1899-12-30T14:45:00"/>
  </r>
  <r>
    <x v="450"/>
    <x v="12"/>
    <s v="N"/>
    <d v="1899-12-30T20:45:00"/>
    <d v="1899-12-31T06:00:00"/>
    <d v="2018-05-27T20:45:00"/>
    <d v="2018-05-28T06:00:00"/>
    <d v="1899-12-30T14:45:00"/>
  </r>
  <r>
    <x v="451"/>
    <x v="13"/>
    <s v="R"/>
    <d v="1899-12-30T00:00:00"/>
    <d v="1899-12-30T00:00:00"/>
    <d v="1899-12-30T00:00:00"/>
    <d v="1899-12-30T00:00:00"/>
    <d v="1899-12-30T00:00:00"/>
  </r>
  <r>
    <x v="452"/>
    <x v="13"/>
    <s v="H"/>
    <d v="1899-12-30T00:00:00"/>
    <d v="1899-12-30T00:00:00"/>
    <d v="1899-12-30T00:00:00"/>
    <d v="1899-12-30T00:00:00"/>
    <d v="1899-12-30T00:00:00"/>
  </r>
  <r>
    <x v="453"/>
    <x v="13"/>
    <s v="R"/>
    <d v="1899-12-30T00:00:00"/>
    <d v="1899-12-30T00:00:00"/>
    <d v="1899-12-30T00:00:00"/>
    <d v="1899-12-30T00:00:00"/>
    <d v="1899-12-30T00:00:00"/>
  </r>
  <r>
    <x v="454"/>
    <x v="13"/>
    <s v="R"/>
    <d v="1899-12-30T00:00:00"/>
    <d v="1899-12-30T00:00:00"/>
    <d v="1899-12-30T00:00:00"/>
    <d v="1899-12-30T00:00:00"/>
    <d v="1899-12-30T00:00:00"/>
  </r>
  <r>
    <x v="455"/>
    <x v="13"/>
    <s v="M"/>
    <d v="1899-12-30T05:45:00"/>
    <d v="1899-12-30T13:30:00"/>
    <d v="2018-06-01T05:45:00"/>
    <d v="2018-06-01T13:30:00"/>
    <d v="1900-01-02T23:45:00"/>
  </r>
  <r>
    <x v="456"/>
    <x v="13"/>
    <s v="M"/>
    <d v="1899-12-30T05:45:00"/>
    <d v="1899-12-30T13:30:00"/>
    <d v="2018-06-02T05:45:00"/>
    <d v="2018-06-02T13:30:00"/>
    <d v="1899-12-30T16:15:00"/>
  </r>
  <r>
    <x v="457"/>
    <x v="13"/>
    <s v="M"/>
    <d v="1899-12-30T05:45:00"/>
    <d v="1899-12-30T13:30:00"/>
    <d v="2018-06-03T05:45:00"/>
    <d v="2018-06-03T13:30:00"/>
    <d v="1899-12-30T16:15:00"/>
  </r>
  <r>
    <x v="458"/>
    <x v="14"/>
    <s v="A"/>
    <d v="1899-12-30T13:15:00"/>
    <d v="1899-12-30T21:00:00"/>
    <d v="2018-06-04T13:15:00"/>
    <d v="2018-06-04T21:00:00"/>
    <d v="1899-12-30T23:45:00"/>
  </r>
  <r>
    <x v="459"/>
    <x v="14"/>
    <s v="A"/>
    <d v="1899-12-30T13:15:00"/>
    <d v="1899-12-30T21:00:00"/>
    <d v="2018-06-05T13:15:00"/>
    <d v="2018-06-05T21:00:00"/>
    <d v="1899-12-30T16:15:00"/>
  </r>
  <r>
    <x v="460"/>
    <x v="14"/>
    <s v="N"/>
    <d v="1899-12-30T20:45:00"/>
    <d v="1899-12-31T06:00:00"/>
    <d v="2018-06-06T20:45:00"/>
    <d v="2018-06-07T06:00:00"/>
    <d v="1899-12-30T23:45:00"/>
  </r>
  <r>
    <x v="461"/>
    <x v="14"/>
    <s v="N"/>
    <d v="1899-12-30T20:45:00"/>
    <d v="1899-12-31T06:00:00"/>
    <d v="2018-06-07T20:45:00"/>
    <d v="2018-06-08T06:00:00"/>
    <d v="1899-12-30T14:45:00"/>
  </r>
  <r>
    <x v="462"/>
    <x v="14"/>
    <s v="R"/>
    <d v="1899-12-30T00:00:00"/>
    <d v="1899-12-30T00:00:00"/>
    <d v="1899-12-30T00:00:00"/>
    <d v="1899-12-30T00:00:00"/>
    <d v="1899-12-30T00:00:00"/>
  </r>
  <r>
    <x v="463"/>
    <x v="14"/>
    <s v="R"/>
    <d v="1899-12-30T00:00:00"/>
    <d v="1899-12-30T00:00:00"/>
    <d v="1899-12-30T00:00:00"/>
    <d v="1899-12-30T00:00:00"/>
    <d v="1899-12-30T00:00:00"/>
  </r>
  <r>
    <x v="464"/>
    <x v="14"/>
    <s v="H"/>
    <d v="1899-12-30T00:00:00"/>
    <d v="1899-12-30T00:00:00"/>
    <d v="1899-12-30T00:00:00"/>
    <d v="1899-12-30T00:00:00"/>
    <d v="1899-12-30T00:00:00"/>
  </r>
  <r>
    <x v="465"/>
    <x v="15"/>
    <s v="R"/>
    <d v="1899-12-30T00:00:00"/>
    <d v="1899-12-30T00:00:00"/>
    <d v="1899-12-30T00:00:00"/>
    <d v="1899-12-30T00:00:00"/>
    <d v="1899-12-30T00:00:00"/>
  </r>
  <r>
    <x v="466"/>
    <x v="15"/>
    <s v="H"/>
    <d v="1899-12-30T00:00:00"/>
    <d v="1899-12-30T00:00:00"/>
    <d v="1899-12-30T00:00:00"/>
    <d v="1899-12-30T00:00:00"/>
    <d v="1899-12-30T00:00:00"/>
  </r>
  <r>
    <x v="467"/>
    <x v="15"/>
    <s v="M"/>
    <d v="1899-12-30T05:45:00"/>
    <d v="1899-12-30T13:30:00"/>
    <d v="2018-06-13T05:45:00"/>
    <d v="2018-06-13T13:30:00"/>
    <d v="1900-01-03T23:45:00"/>
  </r>
  <r>
    <x v="468"/>
    <x v="15"/>
    <s v="M"/>
    <d v="1899-12-30T05:45:00"/>
    <d v="1899-12-30T13:30:00"/>
    <d v="2018-06-14T05:45:00"/>
    <d v="2018-06-14T13:30:00"/>
    <d v="1899-12-30T16:15:00"/>
  </r>
  <r>
    <x v="469"/>
    <x v="15"/>
    <s v="A"/>
    <d v="1899-12-30T13:15:00"/>
    <d v="1899-12-30T21:00:00"/>
    <d v="2018-06-15T13:15:00"/>
    <d v="2018-06-15T21:00:00"/>
    <d v="1899-12-30T23:45:00"/>
  </r>
  <r>
    <x v="470"/>
    <x v="15"/>
    <s v="A"/>
    <d v="1899-12-30T13:15:00"/>
    <d v="1899-12-30T21:00:00"/>
    <d v="2018-06-16T13:15:00"/>
    <d v="2018-06-16T21:00:00"/>
    <d v="1899-12-30T16:15:00"/>
  </r>
  <r>
    <x v="471"/>
    <x v="15"/>
    <s v="A"/>
    <d v="1899-12-30T13:15:00"/>
    <d v="1899-12-30T21:00:00"/>
    <d v="2018-06-17T13:15:00"/>
    <d v="2018-06-17T21:00:00"/>
    <d v="1899-12-30T16:15:00"/>
  </r>
  <r>
    <x v="472"/>
    <x v="16"/>
    <s v="N"/>
    <d v="1899-12-30T20:45:00"/>
    <d v="1899-12-31T06:00:00"/>
    <d v="2018-06-18T20:45:00"/>
    <d v="2018-06-19T06:00:00"/>
    <d v="1899-12-30T23:45:00"/>
  </r>
  <r>
    <x v="473"/>
    <x v="16"/>
    <s v="N"/>
    <d v="1899-12-30T20:45:00"/>
    <d v="1899-12-31T06:00:00"/>
    <d v="2018-06-19T20:45:00"/>
    <d v="2018-06-20T06:00:00"/>
    <d v="1899-12-30T14:45:00"/>
  </r>
  <r>
    <x v="474"/>
    <x v="16"/>
    <s v="R"/>
    <d v="1899-12-30T00:00:00"/>
    <d v="1899-12-30T00:00:00"/>
    <d v="1899-12-30T00:00:00"/>
    <d v="1899-12-30T00:00:00"/>
    <d v="1899-12-30T00:00:00"/>
  </r>
  <r>
    <x v="475"/>
    <x v="16"/>
    <s v="R"/>
    <d v="1899-12-30T00:00:00"/>
    <d v="1899-12-30T00:00:00"/>
    <d v="1899-12-30T00:00:00"/>
    <d v="1899-12-30T00:00:00"/>
    <d v="1899-12-30T00:00:00"/>
  </r>
  <r>
    <x v="476"/>
    <x v="16"/>
    <s v="R"/>
    <d v="1899-12-30T00:00:00"/>
    <d v="1899-12-30T00:00:00"/>
    <d v="1899-12-30T00:00:00"/>
    <d v="1899-12-30T00:00:00"/>
    <d v="1899-12-30T00:00:00"/>
  </r>
  <r>
    <x v="477"/>
    <x v="16"/>
    <s v="H"/>
    <d v="1899-12-30T00:00:00"/>
    <d v="1899-12-30T00:00:00"/>
    <d v="1899-12-30T00:00:00"/>
    <d v="1899-12-30T00:00:00"/>
    <d v="1899-12-30T00:00:00"/>
  </r>
  <r>
    <x v="478"/>
    <x v="16"/>
    <s v="H"/>
    <d v="1899-12-30T00:00:00"/>
    <d v="1899-12-30T00:00:00"/>
    <d v="1899-12-30T00:00:00"/>
    <d v="1899-12-30T00:00:00"/>
    <d v="1899-12-30T00:00:00"/>
  </r>
  <r>
    <x v="479"/>
    <x v="17"/>
    <s v="M"/>
    <d v="1899-12-30T05:45:00"/>
    <d v="1899-12-30T13:30:00"/>
    <d v="2018-06-25T05:45:00"/>
    <d v="2018-06-25T13:30:00"/>
    <d v="1900-01-03T23:45:00"/>
  </r>
  <r>
    <x v="480"/>
    <x v="17"/>
    <s v="M"/>
    <d v="1899-12-30T05:45:00"/>
    <d v="1899-12-30T13:30:00"/>
    <d v="2018-06-26T05:45:00"/>
    <d v="2018-06-26T13:30:00"/>
    <d v="1899-12-30T16:15:00"/>
  </r>
  <r>
    <x v="481"/>
    <x v="17"/>
    <s v="A"/>
    <d v="1899-12-30T13:15:00"/>
    <d v="1899-12-30T21:00:00"/>
    <d v="2018-06-27T13:15:00"/>
    <d v="2018-06-27T21:00:00"/>
    <d v="1899-12-30T23:45:00"/>
  </r>
  <r>
    <x v="482"/>
    <x v="17"/>
    <s v="A"/>
    <d v="1899-12-30T13:15:00"/>
    <d v="1899-12-30T21:00:00"/>
    <d v="2018-06-28T13:15:00"/>
    <d v="2018-06-28T21:00:00"/>
    <d v="1899-12-30T16:15:00"/>
  </r>
  <r>
    <x v="483"/>
    <x v="17"/>
    <s v="N"/>
    <d v="1899-12-30T20:45:00"/>
    <d v="1899-12-31T06:00:00"/>
    <d v="2018-06-29T20:45:00"/>
    <d v="2018-06-30T06:00:00"/>
    <d v="1899-12-30T23:45:00"/>
  </r>
  <r>
    <x v="484"/>
    <x v="17"/>
    <s v="N"/>
    <d v="1899-12-30T20:45:00"/>
    <d v="1899-12-31T06:00:00"/>
    <d v="2018-06-30T20:45:00"/>
    <d v="2018-07-01T06:00:00"/>
    <d v="1899-12-30T14:45:00"/>
  </r>
  <r>
    <x v="485"/>
    <x v="17"/>
    <s v="N"/>
    <d v="1899-12-30T20:45:00"/>
    <d v="1899-12-31T06:00:00"/>
    <d v="2018-07-01T20:45:00"/>
    <d v="2018-07-02T06:00:00"/>
    <d v="1899-12-30T14:45:00"/>
  </r>
  <r>
    <x v="486"/>
    <x v="18"/>
    <s v="R"/>
    <d v="1899-12-30T00:00:00"/>
    <d v="1899-12-30T00:00:00"/>
    <d v="1899-12-30T00:00:00"/>
    <d v="1899-12-30T00:00:00"/>
    <d v="1899-12-30T00:00:00"/>
  </r>
  <r>
    <x v="487"/>
    <x v="18"/>
    <s v="H"/>
    <d v="1899-12-30T00:00:00"/>
    <d v="1899-12-30T00:00:00"/>
    <d v="1899-12-30T00:00:00"/>
    <d v="1899-12-30T00:00:00"/>
    <d v="1899-12-30T00:00:00"/>
  </r>
  <r>
    <x v="488"/>
    <x v="18"/>
    <s v="R"/>
    <d v="1899-12-30T00:00:00"/>
    <d v="1899-12-30T00:00:00"/>
    <d v="1899-12-30T00:00:00"/>
    <d v="1899-12-30T00:00:00"/>
    <d v="1899-12-30T00:00:00"/>
  </r>
  <r>
    <x v="489"/>
    <x v="18"/>
    <s v="R"/>
    <d v="1899-12-30T00:00:00"/>
    <d v="1899-12-30T00:00:00"/>
    <d v="1899-12-30T00:00:00"/>
    <d v="1899-12-30T00:00:00"/>
    <d v="1899-12-30T00:00:00"/>
  </r>
  <r>
    <x v="490"/>
    <x v="18"/>
    <s v="M"/>
    <d v="1899-12-30T05:45:00"/>
    <d v="1899-12-30T13:30:00"/>
    <d v="2018-07-06T05:45:00"/>
    <d v="2018-07-06T13:30:00"/>
    <d v="1900-01-02T23:45:00"/>
  </r>
  <r>
    <x v="491"/>
    <x v="18"/>
    <s v="M"/>
    <d v="1899-12-30T05:45:00"/>
    <d v="1899-12-30T13:30:00"/>
    <d v="2018-07-07T05:45:00"/>
    <d v="2018-07-07T13:30:00"/>
    <d v="1899-12-30T16:15:00"/>
  </r>
  <r>
    <x v="492"/>
    <x v="18"/>
    <s v="M"/>
    <d v="1899-12-30T05:45:00"/>
    <d v="1899-12-30T13:30:00"/>
    <d v="2018-07-08T05:45:00"/>
    <d v="2018-07-08T13:30:00"/>
    <d v="1899-12-30T16:15:00"/>
  </r>
  <r>
    <x v="493"/>
    <x v="19"/>
    <s v="A"/>
    <d v="1899-12-30T13:15:00"/>
    <d v="1899-12-30T21:00:00"/>
    <d v="2018-07-09T13:15:00"/>
    <d v="2018-07-09T21:00:00"/>
    <d v="1899-12-30T23:45:00"/>
  </r>
  <r>
    <x v="494"/>
    <x v="19"/>
    <s v="A"/>
    <d v="1899-12-30T13:15:00"/>
    <d v="1899-12-30T21:00:00"/>
    <d v="2018-07-10T13:15:00"/>
    <d v="2018-07-10T21:00:00"/>
    <d v="1899-12-30T16:15:00"/>
  </r>
  <r>
    <x v="495"/>
    <x v="19"/>
    <s v="N"/>
    <d v="1899-12-30T20:45:00"/>
    <d v="1899-12-31T06:00:00"/>
    <d v="2018-07-11T20:45:00"/>
    <d v="2018-07-12T06:00:00"/>
    <d v="1899-12-30T23:45:00"/>
  </r>
  <r>
    <x v="496"/>
    <x v="19"/>
    <s v="N"/>
    <d v="1899-12-30T20:45:00"/>
    <d v="1899-12-31T06:00:00"/>
    <d v="2018-07-12T20:45:00"/>
    <d v="2018-07-13T06:00:00"/>
    <d v="1899-12-30T14:45:00"/>
  </r>
  <r>
    <x v="497"/>
    <x v="19"/>
    <s v="R"/>
    <d v="1899-12-30T00:00:00"/>
    <d v="1899-12-30T00:00:00"/>
    <d v="1899-12-30T00:00:00"/>
    <d v="1899-12-30T00:00:00"/>
    <d v="1899-12-30T00:00:00"/>
  </r>
  <r>
    <x v="498"/>
    <x v="19"/>
    <s v="R"/>
    <d v="1899-12-30T00:00:00"/>
    <d v="1899-12-30T00:00:00"/>
    <d v="1899-12-30T00:00:00"/>
    <d v="1899-12-30T00:00:00"/>
    <d v="1899-12-30T00:00:00"/>
  </r>
  <r>
    <x v="499"/>
    <x v="19"/>
    <s v="H"/>
    <d v="1899-12-30T00:00:00"/>
    <d v="1899-12-30T00:00:00"/>
    <d v="1899-12-30T00:00:00"/>
    <d v="1899-12-30T00:00:00"/>
    <d v="1899-12-30T00:00:00"/>
  </r>
  <r>
    <x v="500"/>
    <x v="20"/>
    <s v="R"/>
    <d v="1899-12-30T00:00:00"/>
    <d v="1899-12-30T00:00:00"/>
    <d v="1899-12-30T00:00:00"/>
    <d v="1899-12-30T00:00:00"/>
    <d v="1899-12-30T00:00:00"/>
  </r>
  <r>
    <x v="501"/>
    <x v="20"/>
    <s v="H"/>
    <d v="1899-12-30T00:00:00"/>
    <d v="1899-12-30T00:00:00"/>
    <d v="1899-12-30T00:00:00"/>
    <d v="1899-12-30T00:00:00"/>
    <d v="1899-12-30T00:00:00"/>
  </r>
  <r>
    <x v="502"/>
    <x v="20"/>
    <s v="M"/>
    <d v="1899-12-30T05:45:00"/>
    <d v="1899-12-30T13:30:00"/>
    <d v="2018-07-18T05:45:00"/>
    <d v="2018-07-18T13:30:00"/>
    <d v="1900-01-03T23:45:00"/>
  </r>
  <r>
    <x v="503"/>
    <x v="20"/>
    <s v="M"/>
    <d v="1899-12-30T05:45:00"/>
    <d v="1899-12-30T13:30:00"/>
    <d v="2018-07-19T05:45:00"/>
    <d v="2018-07-19T13:30:00"/>
    <d v="1899-12-30T16:15:00"/>
  </r>
  <r>
    <x v="504"/>
    <x v="20"/>
    <s v="A"/>
    <d v="1899-12-30T13:15:00"/>
    <d v="1899-12-30T21:00:00"/>
    <d v="2018-07-20T13:15:00"/>
    <d v="2018-07-20T21:00:00"/>
    <d v="1899-12-30T23:45:00"/>
  </r>
  <r>
    <x v="505"/>
    <x v="20"/>
    <s v="A"/>
    <d v="1899-12-30T13:15:00"/>
    <d v="1899-12-30T21:00:00"/>
    <d v="2018-07-21T13:15:00"/>
    <d v="2018-07-21T21:00:00"/>
    <d v="1899-12-30T16:15:00"/>
  </r>
  <r>
    <x v="506"/>
    <x v="20"/>
    <s v="A"/>
    <d v="1899-12-30T13:15:00"/>
    <d v="1899-12-30T21:00:00"/>
    <d v="2018-07-22T13:15:00"/>
    <d v="2018-07-22T21:00:00"/>
    <d v="1899-12-30T16:15:00"/>
  </r>
  <r>
    <x v="507"/>
    <x v="21"/>
    <s v="N"/>
    <d v="1899-12-30T20:45:00"/>
    <d v="1899-12-31T06:00:00"/>
    <d v="2018-07-23T20:45:00"/>
    <d v="2018-07-24T06:00:00"/>
    <d v="1899-12-30T23:45:00"/>
  </r>
  <r>
    <x v="508"/>
    <x v="21"/>
    <s v="N"/>
    <d v="1899-12-30T20:45:00"/>
    <d v="1899-12-31T06:00:00"/>
    <d v="2018-07-24T20:45:00"/>
    <d v="2018-07-25T06:00:00"/>
    <d v="1899-12-30T14:45:00"/>
  </r>
  <r>
    <x v="509"/>
    <x v="21"/>
    <s v="R"/>
    <d v="1899-12-30T00:00:00"/>
    <d v="1899-12-30T00:00:00"/>
    <d v="1899-12-30T00:00:00"/>
    <d v="1899-12-30T00:00:00"/>
    <d v="1899-12-30T00:00:00"/>
  </r>
  <r>
    <x v="510"/>
    <x v="21"/>
    <s v="R"/>
    <d v="1899-12-30T00:00:00"/>
    <d v="1899-12-30T00:00:00"/>
    <d v="1899-12-30T00:00:00"/>
    <d v="1899-12-30T00:00:00"/>
    <d v="1899-12-30T00:00:00"/>
  </r>
  <r>
    <x v="511"/>
    <x v="21"/>
    <s v="R"/>
    <d v="1899-12-30T00:00:00"/>
    <d v="1899-12-30T00:00:00"/>
    <d v="1899-12-30T00:00:00"/>
    <d v="1899-12-30T00:00:00"/>
    <d v="1899-12-30T00:00:00"/>
  </r>
  <r>
    <x v="512"/>
    <x v="21"/>
    <s v="H"/>
    <d v="1899-12-30T00:00:00"/>
    <d v="1899-12-30T00:00:00"/>
    <d v="1899-12-30T00:00:00"/>
    <d v="1899-12-30T00:00:00"/>
    <d v="1899-12-30T00:00:00"/>
  </r>
  <r>
    <x v="513"/>
    <x v="21"/>
    <s v="H"/>
    <d v="1899-12-30T00:00:00"/>
    <d v="1899-12-30T00:00:00"/>
    <d v="1899-12-30T00:00:00"/>
    <d v="1899-12-30T00:00:00"/>
    <d v="1899-12-30T00:00:00"/>
  </r>
  <r>
    <x v="514"/>
    <x v="22"/>
    <s v="M"/>
    <d v="1899-12-30T05:45:00"/>
    <d v="1899-12-30T13:30:00"/>
    <d v="2018-07-30T05:45:00"/>
    <d v="2018-07-30T13:30:00"/>
    <d v="1900-01-03T23:45:00"/>
  </r>
  <r>
    <x v="515"/>
    <x v="22"/>
    <s v="M"/>
    <d v="1899-12-30T05:45:00"/>
    <d v="1899-12-30T13:30:00"/>
    <d v="2018-07-31T05:45:00"/>
    <d v="2018-07-31T13:30:00"/>
    <d v="1899-12-30T16:15:00"/>
  </r>
  <r>
    <x v="516"/>
    <x v="22"/>
    <s v="A"/>
    <d v="1899-12-30T13:15:00"/>
    <d v="1899-12-30T21:00:00"/>
    <d v="2018-08-01T13:15:00"/>
    <d v="2018-08-01T21:00:00"/>
    <d v="1899-12-30T23:45:00"/>
  </r>
  <r>
    <x v="517"/>
    <x v="22"/>
    <s v="A"/>
    <d v="1899-12-30T13:15:00"/>
    <d v="1899-12-30T21:00:00"/>
    <d v="2018-08-02T13:15:00"/>
    <d v="2018-08-02T21:00:00"/>
    <d v="1899-12-30T16:15:00"/>
  </r>
  <r>
    <x v="518"/>
    <x v="22"/>
    <s v="N"/>
    <d v="1899-12-30T20:45:00"/>
    <d v="1899-12-31T06:00:00"/>
    <d v="2018-08-03T20:45:00"/>
    <d v="2018-08-04T06:00:00"/>
    <d v="1899-12-30T23:45:00"/>
  </r>
  <r>
    <x v="519"/>
    <x v="22"/>
    <s v="N"/>
    <d v="1899-12-30T20:45:00"/>
    <d v="1899-12-31T06:00:00"/>
    <d v="2018-08-04T20:45:00"/>
    <d v="2018-08-05T06:00:00"/>
    <d v="1899-12-30T14:45:00"/>
  </r>
  <r>
    <x v="520"/>
    <x v="22"/>
    <s v="N"/>
    <d v="1899-12-30T20:45:00"/>
    <d v="1899-12-31T06:00:00"/>
    <d v="2018-08-05T20:45:00"/>
    <d v="2018-08-06T06:00:00"/>
    <d v="1899-12-30T14:45:00"/>
  </r>
  <r>
    <x v="521"/>
    <x v="23"/>
    <s v="R"/>
    <d v="1899-12-30T00:00:00"/>
    <d v="1899-12-30T00:00:00"/>
    <d v="1899-12-30T00:00:00"/>
    <d v="1899-12-30T00:00:00"/>
    <d v="1899-12-30T00:00:00"/>
  </r>
  <r>
    <x v="522"/>
    <x v="23"/>
    <s v="H"/>
    <d v="1899-12-30T00:00:00"/>
    <d v="1899-12-30T00:00:00"/>
    <d v="1899-12-30T00:00:00"/>
    <d v="1899-12-30T00:00:00"/>
    <d v="1899-12-30T00:00:00"/>
  </r>
  <r>
    <x v="523"/>
    <x v="23"/>
    <s v="R"/>
    <d v="1899-12-30T00:00:00"/>
    <d v="1899-12-30T00:00:00"/>
    <d v="1899-12-30T00:00:00"/>
    <d v="1899-12-30T00:00:00"/>
    <d v="1899-12-30T00:00:00"/>
  </r>
  <r>
    <x v="524"/>
    <x v="23"/>
    <s v="R"/>
    <d v="1899-12-30T00:00:00"/>
    <d v="1899-12-30T00:00:00"/>
    <d v="1899-12-30T00:00:00"/>
    <d v="1899-12-30T00:00:00"/>
    <d v="1899-12-30T00:00:00"/>
  </r>
  <r>
    <x v="525"/>
    <x v="23"/>
    <s v="M"/>
    <d v="1899-12-30T05:45:00"/>
    <d v="1899-12-30T13:30:00"/>
    <d v="2018-08-10T05:45:00"/>
    <d v="2018-08-10T13:30:00"/>
    <d v="1900-01-02T23:45:00"/>
  </r>
  <r>
    <x v="526"/>
    <x v="23"/>
    <s v="M"/>
    <d v="1899-12-30T05:45:00"/>
    <d v="1899-12-30T13:30:00"/>
    <d v="2018-08-11T05:45:00"/>
    <d v="2018-08-11T13:30:00"/>
    <d v="1899-12-30T16:15:00"/>
  </r>
  <r>
    <x v="527"/>
    <x v="23"/>
    <s v="M"/>
    <d v="1899-12-30T05:45:00"/>
    <d v="1899-12-30T13:30:00"/>
    <d v="2018-08-12T05:45:00"/>
    <d v="2018-08-12T13:30:00"/>
    <d v="1899-12-30T16:15:00"/>
  </r>
  <r>
    <x v="528"/>
    <x v="24"/>
    <s v="A"/>
    <d v="1899-12-30T13:15:00"/>
    <d v="1899-12-30T21:00:00"/>
    <d v="2018-08-13T13:15:00"/>
    <d v="2018-08-13T21:00:00"/>
    <d v="1899-12-30T23:45:00"/>
  </r>
  <r>
    <x v="529"/>
    <x v="24"/>
    <s v="A"/>
    <d v="1899-12-30T13:15:00"/>
    <d v="1899-12-30T21:00:00"/>
    <d v="2018-08-14T13:15:00"/>
    <d v="2018-08-14T21:00:00"/>
    <d v="1899-12-30T16:15:00"/>
  </r>
  <r>
    <x v="530"/>
    <x v="24"/>
    <s v="N"/>
    <d v="1899-12-30T20:45:00"/>
    <d v="1899-12-31T06:00:00"/>
    <d v="2018-08-15T20:45:00"/>
    <d v="2018-08-16T06:00:00"/>
    <d v="1899-12-30T23:45:00"/>
  </r>
  <r>
    <x v="531"/>
    <x v="24"/>
    <s v="N"/>
    <d v="1899-12-30T20:45:00"/>
    <d v="1899-12-31T06:00:00"/>
    <d v="2018-08-16T20:45:00"/>
    <d v="2018-08-17T06:00:00"/>
    <d v="1899-12-30T14:45:00"/>
  </r>
  <r>
    <x v="532"/>
    <x v="24"/>
    <s v="R"/>
    <d v="1899-12-30T00:00:00"/>
    <d v="1899-12-30T00:00:00"/>
    <d v="1899-12-30T00:00:00"/>
    <d v="1899-12-30T00:00:00"/>
    <d v="1899-12-30T00:00:00"/>
  </r>
  <r>
    <x v="533"/>
    <x v="24"/>
    <s v="R"/>
    <d v="1899-12-30T00:00:00"/>
    <d v="1899-12-30T00:00:00"/>
    <d v="1899-12-30T00:00:00"/>
    <d v="1899-12-30T00:00:00"/>
    <d v="1899-12-30T00:00:00"/>
  </r>
  <r>
    <x v="534"/>
    <x v="24"/>
    <s v="H"/>
    <d v="1899-12-30T00:00:00"/>
    <d v="1899-12-30T00:00:00"/>
    <d v="1899-12-30T00:00:00"/>
    <d v="1899-12-30T00:00:00"/>
    <d v="1899-12-30T00:00:00"/>
  </r>
  <r>
    <x v="535"/>
    <x v="25"/>
    <s v="R"/>
    <d v="1899-12-30T00:00:00"/>
    <d v="1899-12-30T00:00:00"/>
    <d v="1899-12-30T00:00:00"/>
    <d v="1899-12-30T00:00:00"/>
    <d v="1899-12-30T00:00:00"/>
  </r>
  <r>
    <x v="536"/>
    <x v="25"/>
    <s v="H"/>
    <d v="1899-12-30T00:00:00"/>
    <d v="1899-12-30T00:00:00"/>
    <d v="1899-12-30T00:00:00"/>
    <d v="1899-12-30T00:00:00"/>
    <d v="1899-12-30T00:00:00"/>
  </r>
  <r>
    <x v="537"/>
    <x v="25"/>
    <s v="M"/>
    <d v="1899-12-30T05:45:00"/>
    <d v="1899-12-30T13:30:00"/>
    <d v="2018-08-22T05:45:00"/>
    <d v="2018-08-22T13:30:00"/>
    <d v="1900-01-03T23:45:00"/>
  </r>
  <r>
    <x v="538"/>
    <x v="25"/>
    <s v="M"/>
    <d v="1899-12-30T05:45:00"/>
    <d v="1899-12-30T13:30:00"/>
    <d v="2018-08-23T05:45:00"/>
    <d v="2018-08-23T13:30:00"/>
    <d v="1899-12-30T16:15:00"/>
  </r>
  <r>
    <x v="539"/>
    <x v="25"/>
    <s v="A"/>
    <d v="1899-12-30T13:15:00"/>
    <d v="1899-12-30T21:00:00"/>
    <d v="2018-08-24T13:15:00"/>
    <d v="2018-08-24T21:00:00"/>
    <d v="1899-12-30T23:45:00"/>
  </r>
  <r>
    <x v="540"/>
    <x v="25"/>
    <s v="A"/>
    <d v="1899-12-30T13:15:00"/>
    <d v="1899-12-30T21:00:00"/>
    <d v="2018-08-25T13:15:00"/>
    <d v="2018-08-25T21:00:00"/>
    <d v="1899-12-30T16:15:00"/>
  </r>
  <r>
    <x v="541"/>
    <x v="25"/>
    <s v="A"/>
    <d v="1899-12-30T13:15:00"/>
    <d v="1899-12-30T21:00:00"/>
    <d v="2018-08-26T13:15:00"/>
    <d v="2018-08-26T21:00:00"/>
    <d v="1899-12-30T16:15:00"/>
  </r>
  <r>
    <x v="542"/>
    <x v="26"/>
    <s v="N"/>
    <d v="1899-12-30T20:45:00"/>
    <d v="1899-12-31T06:00:00"/>
    <d v="2018-08-27T20:45:00"/>
    <d v="2018-08-28T06:00:00"/>
    <d v="1899-12-30T23:45:00"/>
  </r>
  <r>
    <x v="543"/>
    <x v="26"/>
    <s v="N"/>
    <d v="1899-12-30T20:45:00"/>
    <d v="1899-12-31T06:00:00"/>
    <d v="2018-08-28T20:45:00"/>
    <d v="2018-08-29T06:00:00"/>
    <d v="1899-12-30T14:45:00"/>
  </r>
  <r>
    <x v="544"/>
    <x v="26"/>
    <s v="R"/>
    <d v="1899-12-30T00:00:00"/>
    <d v="1899-12-30T00:00:00"/>
    <d v="1899-12-30T00:00:00"/>
    <d v="1899-12-30T00:00:00"/>
    <d v="1899-12-30T00:00:00"/>
  </r>
  <r>
    <x v="545"/>
    <x v="26"/>
    <s v="R"/>
    <d v="1899-12-30T00:00:00"/>
    <d v="1899-12-30T00:00:00"/>
    <d v="1899-12-30T00:00:00"/>
    <d v="1899-12-30T00:00:00"/>
    <d v="1899-12-30T00:00:00"/>
  </r>
  <r>
    <x v="546"/>
    <x v="26"/>
    <s v="R"/>
    <d v="1899-12-30T00:00:00"/>
    <d v="1899-12-30T00:00:00"/>
    <d v="1899-12-30T00:00:00"/>
    <d v="1899-12-30T00:00:00"/>
    <d v="1899-12-30T00:00:00"/>
  </r>
  <r>
    <x v="547"/>
    <x v="26"/>
    <s v="H"/>
    <d v="1899-12-30T00:00:00"/>
    <d v="1899-12-30T00:00:00"/>
    <d v="1899-12-30T00:00:00"/>
    <d v="1899-12-30T00:00:00"/>
    <d v="1899-12-30T00:00:00"/>
  </r>
  <r>
    <x v="548"/>
    <x v="26"/>
    <s v="H"/>
    <d v="1899-12-30T00:00:00"/>
    <d v="1899-12-30T00:00:00"/>
    <d v="1899-12-30T00:00:00"/>
    <d v="1899-12-30T00:00:00"/>
    <d v="1899-12-30T00:00:00"/>
  </r>
  <r>
    <x v="549"/>
    <x v="27"/>
    <s v="M"/>
    <d v="1899-12-30T05:45:00"/>
    <d v="1899-12-30T13:30:00"/>
    <d v="2018-09-03T05:45:00"/>
    <d v="2018-09-03T13:30:00"/>
    <d v="1900-01-03T23:45:00"/>
  </r>
  <r>
    <x v="550"/>
    <x v="27"/>
    <s v="M"/>
    <d v="1899-12-30T05:45:00"/>
    <d v="1899-12-30T13:30:00"/>
    <d v="2018-09-04T05:45:00"/>
    <d v="2018-09-04T13:30:00"/>
    <d v="1899-12-30T16:15:00"/>
  </r>
  <r>
    <x v="551"/>
    <x v="27"/>
    <s v="A"/>
    <d v="1899-12-30T13:15:00"/>
    <d v="1899-12-30T21:00:00"/>
    <d v="2018-09-05T13:15:00"/>
    <d v="2018-09-05T21:00:00"/>
    <d v="1899-12-30T23:45:00"/>
  </r>
  <r>
    <x v="552"/>
    <x v="27"/>
    <s v="A"/>
    <d v="1899-12-30T13:15:00"/>
    <d v="1899-12-30T21:00:00"/>
    <d v="2018-09-06T13:15:00"/>
    <d v="2018-09-06T21:00:00"/>
    <d v="1899-12-30T16:15:00"/>
  </r>
  <r>
    <x v="553"/>
    <x v="27"/>
    <s v="N"/>
    <d v="1899-12-30T20:45:00"/>
    <d v="1899-12-31T06:00:00"/>
    <d v="2018-09-07T20:45:00"/>
    <d v="2018-09-08T06:00:00"/>
    <d v="1899-12-30T23:45:00"/>
  </r>
  <r>
    <x v="554"/>
    <x v="27"/>
    <s v="N"/>
    <d v="1899-12-30T20:45:00"/>
    <d v="1899-12-31T06:00:00"/>
    <d v="2018-09-08T20:45:00"/>
    <d v="2018-09-09T06:00:00"/>
    <d v="1899-12-30T14:45:00"/>
  </r>
  <r>
    <x v="555"/>
    <x v="27"/>
    <s v="N"/>
    <d v="1899-12-30T20:45:00"/>
    <d v="1899-12-31T06:00:00"/>
    <d v="2018-09-09T20:45:00"/>
    <d v="2018-09-10T06:00:00"/>
    <d v="1899-12-30T14:45:00"/>
  </r>
  <r>
    <x v="556"/>
    <x v="28"/>
    <s v="R"/>
    <d v="1899-12-30T00:00:00"/>
    <d v="1899-12-30T00:00:00"/>
    <d v="1899-12-30T00:00:00"/>
    <d v="1899-12-30T00:00:00"/>
    <d v="1899-12-30T00:00:00"/>
  </r>
  <r>
    <x v="557"/>
    <x v="28"/>
    <s v="H"/>
    <d v="1899-12-30T00:00:00"/>
    <d v="1899-12-30T00:00:00"/>
    <d v="1899-12-30T00:00:00"/>
    <d v="1899-12-30T00:00:00"/>
    <d v="1899-12-30T00:00:00"/>
  </r>
  <r>
    <x v="558"/>
    <x v="28"/>
    <s v="R"/>
    <d v="1899-12-30T00:00:00"/>
    <d v="1899-12-30T00:00:00"/>
    <d v="1899-12-30T00:00:00"/>
    <d v="1899-12-30T00:00:00"/>
    <d v="1899-12-30T00:00:00"/>
  </r>
  <r>
    <x v="559"/>
    <x v="28"/>
    <s v="R"/>
    <d v="1899-12-30T00:00:00"/>
    <d v="1899-12-30T00:00:00"/>
    <d v="1899-12-30T00:00:00"/>
    <d v="1899-12-30T00:00:00"/>
    <d v="1899-12-30T00:00:00"/>
  </r>
  <r>
    <x v="560"/>
    <x v="28"/>
    <s v="M"/>
    <d v="1899-12-30T05:45:00"/>
    <d v="1899-12-30T13:30:00"/>
    <d v="2018-09-14T05:45:00"/>
    <d v="2018-09-14T13:30:00"/>
    <d v="1900-01-02T23:45:00"/>
  </r>
  <r>
    <x v="561"/>
    <x v="28"/>
    <s v="M"/>
    <d v="1899-12-30T05:45:00"/>
    <d v="1899-12-30T13:30:00"/>
    <d v="2018-09-15T05:45:00"/>
    <d v="2018-09-15T13:30:00"/>
    <d v="1899-12-30T16:15:00"/>
  </r>
  <r>
    <x v="562"/>
    <x v="28"/>
    <s v="M"/>
    <d v="1899-12-30T05:45:00"/>
    <d v="1899-12-30T13:30:00"/>
    <d v="2018-09-16T05:45:00"/>
    <d v="2018-09-16T13:30:00"/>
    <d v="1899-12-30T16:15:00"/>
  </r>
  <r>
    <x v="563"/>
    <x v="29"/>
    <s v="A"/>
    <d v="1899-12-30T13:15:00"/>
    <d v="1899-12-30T21:00:00"/>
    <d v="2018-09-17T13:15:00"/>
    <d v="2018-09-17T21:00:00"/>
    <d v="1899-12-30T23:45:00"/>
  </r>
  <r>
    <x v="564"/>
    <x v="29"/>
    <s v="A"/>
    <d v="1899-12-30T13:15:00"/>
    <d v="1899-12-30T21:00:00"/>
    <d v="2018-09-18T13:15:00"/>
    <d v="2018-09-18T21:00:00"/>
    <d v="1899-12-30T16:15:00"/>
  </r>
  <r>
    <x v="565"/>
    <x v="29"/>
    <s v="N"/>
    <d v="1899-12-30T20:45:00"/>
    <d v="1899-12-31T06:00:00"/>
    <d v="2018-09-19T20:45:00"/>
    <d v="2018-09-20T06:00:00"/>
    <d v="1899-12-30T23:45:00"/>
  </r>
  <r>
    <x v="566"/>
    <x v="29"/>
    <s v="N"/>
    <d v="1899-12-30T20:45:00"/>
    <d v="1899-12-31T06:00:00"/>
    <d v="2018-09-20T20:45:00"/>
    <d v="2018-09-21T06:00:00"/>
    <d v="1899-12-30T14:45:00"/>
  </r>
  <r>
    <x v="567"/>
    <x v="29"/>
    <s v="R"/>
    <d v="1899-12-30T00:00:00"/>
    <d v="1899-12-30T00:00:00"/>
    <d v="1899-12-30T00:00:00"/>
    <d v="1899-12-30T00:00:00"/>
    <d v="1899-12-30T00:00:00"/>
  </r>
  <r>
    <x v="568"/>
    <x v="29"/>
    <s v="R"/>
    <d v="1899-12-30T00:00:00"/>
    <d v="1899-12-30T00:00:00"/>
    <d v="1899-12-30T00:00:00"/>
    <d v="1899-12-30T00:00:00"/>
    <d v="1899-12-30T00:00:00"/>
  </r>
  <r>
    <x v="569"/>
    <x v="29"/>
    <s v="H"/>
    <d v="1899-12-30T00:00:00"/>
    <d v="1899-12-30T00:00:00"/>
    <d v="1899-12-30T00:00:00"/>
    <d v="1899-12-30T00:00:00"/>
    <d v="1899-12-30T00:00:00"/>
  </r>
  <r>
    <x v="570"/>
    <x v="30"/>
    <s v="R"/>
    <d v="1899-12-30T00:00:00"/>
    <d v="1899-12-30T00:00:00"/>
    <d v="1899-12-30T00:00:00"/>
    <d v="1899-12-30T00:00:00"/>
    <d v="1899-12-30T00:00:00"/>
  </r>
  <r>
    <x v="571"/>
    <x v="30"/>
    <s v="H"/>
    <d v="1899-12-30T00:00:00"/>
    <d v="1899-12-30T00:00:00"/>
    <d v="1899-12-30T00:00:00"/>
    <d v="1899-12-30T00:00:00"/>
    <d v="1899-12-30T00:00:00"/>
  </r>
  <r>
    <x v="572"/>
    <x v="30"/>
    <s v="M"/>
    <d v="1899-12-30T05:45:00"/>
    <d v="1899-12-30T13:30:00"/>
    <d v="2018-09-26T05:45:00"/>
    <d v="2018-09-26T13:30:00"/>
    <d v="1900-01-03T23:45:00"/>
  </r>
  <r>
    <x v="573"/>
    <x v="30"/>
    <s v="M"/>
    <d v="1899-12-30T05:45:00"/>
    <d v="1899-12-30T13:30:00"/>
    <d v="2018-09-27T05:45:00"/>
    <d v="2018-09-27T13:30:00"/>
    <d v="1899-12-30T16:15:00"/>
  </r>
  <r>
    <x v="574"/>
    <x v="30"/>
    <s v="A"/>
    <d v="1899-12-30T13:15:00"/>
    <d v="1899-12-30T21:00:00"/>
    <d v="2018-09-28T13:15:00"/>
    <d v="2018-09-28T21:00:00"/>
    <d v="1899-12-30T23:45:00"/>
  </r>
  <r>
    <x v="575"/>
    <x v="30"/>
    <s v="A"/>
    <d v="1899-12-30T13:15:00"/>
    <d v="1899-12-30T21:00:00"/>
    <d v="2018-09-29T13:15:00"/>
    <d v="2018-09-29T21:00:00"/>
    <d v="1899-12-30T16:15:00"/>
  </r>
  <r>
    <x v="576"/>
    <x v="30"/>
    <s v="A"/>
    <d v="1899-12-30T13:15:00"/>
    <d v="1899-12-30T21:00:00"/>
    <d v="2018-09-30T13:15:00"/>
    <d v="2018-09-30T21:00:00"/>
    <d v="1899-12-30T16:15:00"/>
  </r>
  <r>
    <x v="577"/>
    <x v="31"/>
    <s v="N"/>
    <d v="1899-12-30T20:45:00"/>
    <d v="1899-12-31T06:00:00"/>
    <d v="2018-10-01T20:45:00"/>
    <d v="2018-10-02T06:00:00"/>
    <d v="1899-12-30T23:45:00"/>
  </r>
  <r>
    <x v="578"/>
    <x v="31"/>
    <s v="N"/>
    <d v="1899-12-30T20:45:00"/>
    <d v="1899-12-31T06:00:00"/>
    <d v="2018-10-02T20:45:00"/>
    <d v="2018-10-03T06:00:00"/>
    <d v="1899-12-30T14:45:00"/>
  </r>
  <r>
    <x v="579"/>
    <x v="31"/>
    <s v="R"/>
    <d v="1899-12-30T00:00:00"/>
    <d v="1899-12-30T00:00:00"/>
    <d v="1899-12-30T00:00:00"/>
    <d v="1899-12-30T00:00:00"/>
    <d v="1899-12-30T00:00:00"/>
  </r>
  <r>
    <x v="580"/>
    <x v="31"/>
    <s v="R"/>
    <d v="1899-12-30T00:00:00"/>
    <d v="1899-12-30T00:00:00"/>
    <d v="1899-12-30T00:00:00"/>
    <d v="1899-12-30T00:00:00"/>
    <d v="1899-12-30T00:00:00"/>
  </r>
  <r>
    <x v="581"/>
    <x v="31"/>
    <s v="R"/>
    <d v="1899-12-30T00:00:00"/>
    <d v="1899-12-30T00:00:00"/>
    <d v="1899-12-30T00:00:00"/>
    <d v="1899-12-30T00:00:00"/>
    <d v="1899-12-30T00:00:00"/>
  </r>
  <r>
    <x v="582"/>
    <x v="31"/>
    <s v="H"/>
    <d v="1899-12-30T00:00:00"/>
    <d v="1899-12-30T00:00:00"/>
    <d v="1899-12-30T00:00:00"/>
    <d v="1899-12-30T00:00:00"/>
    <d v="1899-12-30T00:00:00"/>
  </r>
  <r>
    <x v="583"/>
    <x v="31"/>
    <s v="H"/>
    <d v="1899-12-30T00:00:00"/>
    <d v="1899-12-30T00:00:00"/>
    <d v="1899-12-30T00:00:00"/>
    <d v="1899-12-30T00:00:00"/>
    <d v="1899-12-30T00:00:00"/>
  </r>
  <r>
    <x v="584"/>
    <x v="32"/>
    <s v="M"/>
    <d v="1899-12-30T05:45:00"/>
    <d v="1899-12-30T13:30:00"/>
    <d v="2018-10-08T05:45:00"/>
    <d v="2018-10-08T13:30:00"/>
    <d v="1900-01-03T23:45:00"/>
  </r>
  <r>
    <x v="585"/>
    <x v="32"/>
    <s v="M"/>
    <d v="1899-12-30T05:45:00"/>
    <d v="1899-12-30T13:30:00"/>
    <d v="2018-10-09T05:45:00"/>
    <d v="2018-10-09T13:30:00"/>
    <d v="1899-12-30T16:15:00"/>
  </r>
  <r>
    <x v="586"/>
    <x v="32"/>
    <s v="A"/>
    <d v="1899-12-30T13:15:00"/>
    <d v="1899-12-30T21:00:00"/>
    <d v="2018-10-10T13:15:00"/>
    <d v="2018-10-10T21:00:00"/>
    <d v="1899-12-30T23:45:00"/>
  </r>
  <r>
    <x v="587"/>
    <x v="32"/>
    <s v="A"/>
    <d v="1899-12-30T13:15:00"/>
    <d v="1899-12-30T21:00:00"/>
    <d v="2018-10-11T13:15:00"/>
    <d v="2018-10-11T21:00:00"/>
    <d v="1899-12-30T16:15:00"/>
  </r>
  <r>
    <x v="588"/>
    <x v="32"/>
    <s v="N"/>
    <d v="1899-12-30T20:45:00"/>
    <d v="1899-12-31T06:00:00"/>
    <d v="2018-10-12T20:45:00"/>
    <d v="2018-10-13T06:00:00"/>
    <d v="1899-12-30T23:45:00"/>
  </r>
  <r>
    <x v="589"/>
    <x v="32"/>
    <s v="N"/>
    <d v="1899-12-30T20:45:00"/>
    <d v="1899-12-31T06:00:00"/>
    <d v="2018-10-13T20:45:00"/>
    <d v="2018-10-14T06:00:00"/>
    <d v="1899-12-30T14:45:00"/>
  </r>
  <r>
    <x v="590"/>
    <x v="32"/>
    <s v="N"/>
    <d v="1899-12-30T20:45:00"/>
    <d v="1899-12-31T06:00:00"/>
    <d v="2018-10-14T20:45:00"/>
    <d v="2018-10-15T06:00:00"/>
    <d v="1899-12-30T14:45:00"/>
  </r>
  <r>
    <x v="591"/>
    <x v="33"/>
    <s v="R"/>
    <d v="1899-12-30T00:00:00"/>
    <d v="1899-12-30T00:00:00"/>
    <d v="1899-12-30T00:00:00"/>
    <d v="1899-12-30T00:00:00"/>
    <d v="1899-12-30T00:00:00"/>
  </r>
  <r>
    <x v="592"/>
    <x v="33"/>
    <s v="H"/>
    <d v="1899-12-30T00:00:00"/>
    <d v="1899-12-30T00:00:00"/>
    <d v="1899-12-30T00:00:00"/>
    <d v="1899-12-30T00:00:00"/>
    <d v="1899-12-30T00:00:00"/>
  </r>
  <r>
    <x v="593"/>
    <x v="33"/>
    <s v="R"/>
    <d v="1899-12-30T00:00:00"/>
    <d v="1899-12-30T00:00:00"/>
    <d v="1899-12-30T00:00:00"/>
    <d v="1899-12-30T00:00:00"/>
    <d v="1899-12-30T00:00:00"/>
  </r>
  <r>
    <x v="594"/>
    <x v="33"/>
    <s v="R"/>
    <d v="1899-12-30T00:00:00"/>
    <d v="1899-12-30T00:00:00"/>
    <d v="1899-12-30T00:00:00"/>
    <d v="1899-12-30T00:00:00"/>
    <d v="1899-12-30T00:00:00"/>
  </r>
  <r>
    <x v="595"/>
    <x v="33"/>
    <s v="M"/>
    <d v="1899-12-30T05:45:00"/>
    <d v="1899-12-30T13:30:00"/>
    <d v="2018-10-19T05:45:00"/>
    <d v="2018-10-19T13:30:00"/>
    <d v="1900-01-02T23:45:00"/>
  </r>
  <r>
    <x v="596"/>
    <x v="33"/>
    <s v="M"/>
    <d v="1899-12-30T05:45:00"/>
    <d v="1899-12-30T13:30:00"/>
    <d v="2018-10-20T05:45:00"/>
    <d v="2018-10-20T13:30:00"/>
    <d v="1899-12-30T16:15:00"/>
  </r>
  <r>
    <x v="597"/>
    <x v="33"/>
    <s v="M"/>
    <d v="1899-12-30T05:45:00"/>
    <d v="1899-12-30T13:30:00"/>
    <d v="2018-10-21T05:45:00"/>
    <d v="2018-10-21T13:30:00"/>
    <d v="1899-12-30T16:15:00"/>
  </r>
  <r>
    <x v="598"/>
    <x v="34"/>
    <s v="A"/>
    <d v="1899-12-30T13:15:00"/>
    <d v="1899-12-30T21:00:00"/>
    <d v="2018-10-22T13:15:00"/>
    <d v="2018-10-22T21:00:00"/>
    <d v="1899-12-30T23:45:00"/>
  </r>
  <r>
    <x v="599"/>
    <x v="34"/>
    <s v="A"/>
    <d v="1899-12-30T13:15:00"/>
    <d v="1899-12-30T21:00:00"/>
    <d v="2018-10-23T13:15:00"/>
    <d v="2018-10-23T21:00:00"/>
    <d v="1899-12-30T16:15:00"/>
  </r>
  <r>
    <x v="600"/>
    <x v="34"/>
    <s v="N"/>
    <d v="1899-12-30T20:45:00"/>
    <d v="1899-12-31T06:00:00"/>
    <d v="2018-10-24T20:45:00"/>
    <d v="2018-10-25T06:00:00"/>
    <d v="1899-12-30T23:45:00"/>
  </r>
  <r>
    <x v="601"/>
    <x v="34"/>
    <s v="N"/>
    <d v="1899-12-30T20:45:00"/>
    <d v="1899-12-31T06:00:00"/>
    <d v="2018-10-25T20:45:00"/>
    <d v="2018-10-26T06:00:00"/>
    <d v="1899-12-30T14:45:00"/>
  </r>
  <r>
    <x v="602"/>
    <x v="34"/>
    <s v="R"/>
    <d v="1899-12-30T00:00:00"/>
    <d v="1899-12-30T00:00:00"/>
    <d v="1899-12-30T00:00:00"/>
    <d v="1899-12-30T00:00:00"/>
    <d v="1899-12-30T00:00:00"/>
  </r>
  <r>
    <x v="603"/>
    <x v="34"/>
    <s v="R"/>
    <d v="1899-12-30T00:00:00"/>
    <d v="1899-12-30T00:00:00"/>
    <d v="1899-12-30T00:00:00"/>
    <d v="1899-12-30T00:00:00"/>
    <d v="1899-12-30T00:00:00"/>
  </r>
  <r>
    <x v="604"/>
    <x v="34"/>
    <s v="H"/>
    <d v="1899-12-30T00:00:00"/>
    <d v="1899-12-30T00:00:00"/>
    <d v="1899-12-30T00:00:00"/>
    <d v="1899-12-30T00:00:00"/>
    <d v="1899-12-30T00:00:00"/>
  </r>
  <r>
    <x v="605"/>
    <x v="35"/>
    <s v="R"/>
    <d v="1899-12-30T00:00:00"/>
    <d v="1899-12-30T00:00:00"/>
    <d v="1899-12-30T00:00:00"/>
    <d v="1899-12-30T00:00:00"/>
    <d v="1899-12-30T00:00:00"/>
  </r>
  <r>
    <x v="606"/>
    <x v="35"/>
    <s v="H"/>
    <d v="1899-12-30T00:00:00"/>
    <d v="1899-12-30T00:00:00"/>
    <d v="1899-12-30T00:00:00"/>
    <d v="1899-12-30T00:00:00"/>
    <d v="1899-12-30T00:00:00"/>
  </r>
  <r>
    <x v="607"/>
    <x v="35"/>
    <s v="M"/>
    <d v="1899-12-30T05:45:00"/>
    <d v="1899-12-30T13:30:00"/>
    <d v="2018-10-31T05:45:00"/>
    <d v="2018-10-31T13:30:00"/>
    <d v="1900-01-03T23:45:00"/>
  </r>
  <r>
    <x v="608"/>
    <x v="35"/>
    <s v="M"/>
    <d v="1899-12-30T05:45:00"/>
    <d v="1899-12-30T13:30:00"/>
    <d v="2018-11-01T05:45:00"/>
    <d v="2018-11-01T13:30:00"/>
    <d v="1899-12-30T16:15:00"/>
  </r>
  <r>
    <x v="609"/>
    <x v="35"/>
    <s v="A"/>
    <d v="1899-12-30T13:15:00"/>
    <d v="1899-12-30T21:00:00"/>
    <d v="2018-11-02T13:15:00"/>
    <d v="2018-11-02T21:00:00"/>
    <d v="1899-12-30T23:45:00"/>
  </r>
  <r>
    <x v="610"/>
    <x v="35"/>
    <s v="A"/>
    <d v="1899-12-30T13:15:00"/>
    <d v="1899-12-30T21:00:00"/>
    <d v="2018-11-03T13:15:00"/>
    <d v="2018-11-03T21:00:00"/>
    <d v="1899-12-30T16:15:00"/>
  </r>
  <r>
    <x v="611"/>
    <x v="35"/>
    <s v="A"/>
    <d v="1899-12-30T13:15:00"/>
    <d v="1899-12-30T21:00:00"/>
    <d v="2018-11-04T13:15:00"/>
    <d v="2018-11-04T21:00:00"/>
    <d v="1899-12-30T16:15:00"/>
  </r>
  <r>
    <x v="612"/>
    <x v="36"/>
    <s v="N"/>
    <d v="1899-12-30T20:45:00"/>
    <d v="1899-12-31T06:00:00"/>
    <d v="2018-11-05T20:45:00"/>
    <d v="2018-11-06T06:00:00"/>
    <d v="1899-12-30T23:45:00"/>
  </r>
  <r>
    <x v="613"/>
    <x v="36"/>
    <s v="N"/>
    <d v="1899-12-30T20:45:00"/>
    <d v="1899-12-31T06:00:00"/>
    <d v="2018-11-06T20:45:00"/>
    <d v="2018-11-07T06:00:00"/>
    <d v="1899-12-30T14:45:00"/>
  </r>
  <r>
    <x v="614"/>
    <x v="36"/>
    <s v="R"/>
    <d v="1899-12-30T00:00:00"/>
    <d v="1899-12-30T00:00:00"/>
    <d v="1899-12-30T00:00:00"/>
    <d v="1899-12-30T00:00:00"/>
    <d v="1899-12-30T00:00:00"/>
  </r>
  <r>
    <x v="615"/>
    <x v="36"/>
    <s v="R"/>
    <d v="1899-12-30T00:00:00"/>
    <d v="1899-12-30T00:00:00"/>
    <d v="1899-12-30T00:00:00"/>
    <d v="1899-12-30T00:00:00"/>
    <d v="1899-12-30T00:00:00"/>
  </r>
  <r>
    <x v="616"/>
    <x v="36"/>
    <s v="R"/>
    <d v="1899-12-30T00:00:00"/>
    <d v="1899-12-30T00:00:00"/>
    <d v="1899-12-30T00:00:00"/>
    <d v="1899-12-30T00:00:00"/>
    <d v="1899-12-30T00:00:00"/>
  </r>
  <r>
    <x v="617"/>
    <x v="36"/>
    <s v="H"/>
    <d v="1899-12-30T00:00:00"/>
    <d v="1899-12-30T00:00:00"/>
    <d v="1899-12-30T00:00:00"/>
    <d v="1899-12-30T00:00:00"/>
    <d v="1899-12-30T00:00:00"/>
  </r>
  <r>
    <x v="618"/>
    <x v="36"/>
    <s v="H"/>
    <d v="1899-12-30T00:00:00"/>
    <d v="1899-12-30T00:00:00"/>
    <d v="1899-12-30T00:00:00"/>
    <d v="1899-12-30T00:00:00"/>
    <d v="1899-12-30T00:00:00"/>
  </r>
  <r>
    <x v="619"/>
    <x v="37"/>
    <s v="M"/>
    <d v="1899-12-30T05:45:00"/>
    <d v="1899-12-30T13:30:00"/>
    <d v="2018-11-12T05:45:00"/>
    <d v="2018-11-12T13:30:00"/>
    <d v="1900-01-03T23:45:00"/>
  </r>
  <r>
    <x v="620"/>
    <x v="37"/>
    <s v="M"/>
    <d v="1899-12-30T05:45:00"/>
    <d v="1899-12-30T13:30:00"/>
    <d v="2018-11-13T05:45:00"/>
    <d v="2018-11-13T13:30:00"/>
    <d v="1899-12-30T16:15:00"/>
  </r>
  <r>
    <x v="621"/>
    <x v="37"/>
    <s v="A"/>
    <d v="1899-12-30T13:15:00"/>
    <d v="1899-12-30T21:00:00"/>
    <d v="2018-11-14T13:15:00"/>
    <d v="2018-11-14T21:00:00"/>
    <d v="1899-12-30T23:45:00"/>
  </r>
  <r>
    <x v="622"/>
    <x v="37"/>
    <s v="A"/>
    <d v="1899-12-30T13:15:00"/>
    <d v="1899-12-30T21:00:00"/>
    <d v="2018-11-15T13:15:00"/>
    <d v="2018-11-15T21:00:00"/>
    <d v="1899-12-30T16:15:00"/>
  </r>
  <r>
    <x v="623"/>
    <x v="37"/>
    <s v="N"/>
    <d v="1899-12-30T20:45:00"/>
    <d v="1899-12-31T06:00:00"/>
    <d v="2018-11-16T20:45:00"/>
    <d v="2018-11-17T06:00:00"/>
    <d v="1899-12-30T23:45:00"/>
  </r>
  <r>
    <x v="624"/>
    <x v="37"/>
    <s v="N"/>
    <d v="1899-12-30T20:45:00"/>
    <d v="1899-12-31T06:00:00"/>
    <d v="2018-11-17T20:45:00"/>
    <d v="2018-11-18T06:00:00"/>
    <d v="1899-12-30T14:45:00"/>
  </r>
  <r>
    <x v="625"/>
    <x v="37"/>
    <s v="N"/>
    <d v="1899-12-30T20:45:00"/>
    <d v="1899-12-31T06:00:00"/>
    <d v="2018-11-18T20:45:00"/>
    <d v="2018-11-19T06:00:00"/>
    <d v="1899-12-30T14:45:00"/>
  </r>
  <r>
    <x v="626"/>
    <x v="38"/>
    <s v="R"/>
    <d v="1899-12-30T00:00:00"/>
    <d v="1899-12-30T00:00:00"/>
    <d v="1899-12-30T00:00:00"/>
    <d v="1899-12-30T00:00:00"/>
    <d v="1899-12-30T00:00:00"/>
  </r>
  <r>
    <x v="627"/>
    <x v="38"/>
    <s v="H"/>
    <d v="1899-12-30T00:00:00"/>
    <d v="1899-12-30T00:00:00"/>
    <d v="1899-12-30T00:00:00"/>
    <d v="1899-12-30T00:00:00"/>
    <d v="1899-12-30T00:00:00"/>
  </r>
  <r>
    <x v="628"/>
    <x v="38"/>
    <s v="R"/>
    <d v="1899-12-30T00:00:00"/>
    <d v="1899-12-30T00:00:00"/>
    <d v="1899-12-30T00:00:00"/>
    <d v="1899-12-30T00:00:00"/>
    <d v="1899-12-30T00:00:00"/>
  </r>
  <r>
    <x v="629"/>
    <x v="38"/>
    <s v="R"/>
    <d v="1899-12-30T00:00:00"/>
    <d v="1899-12-30T00:00:00"/>
    <d v="1899-12-30T00:00:00"/>
    <d v="1899-12-30T00:00:00"/>
    <d v="1899-12-30T00:00:00"/>
  </r>
  <r>
    <x v="630"/>
    <x v="38"/>
    <s v="M"/>
    <d v="1899-12-30T05:45:00"/>
    <d v="1899-12-30T13:30:00"/>
    <d v="2018-11-23T05:45:00"/>
    <d v="2018-11-23T13:30:00"/>
    <d v="1900-01-02T23:45:00"/>
  </r>
  <r>
    <x v="631"/>
    <x v="38"/>
    <s v="M"/>
    <d v="1899-12-30T05:45:00"/>
    <d v="1899-12-30T13:30:00"/>
    <d v="2018-11-24T05:45:00"/>
    <d v="2018-11-24T13:30:00"/>
    <d v="1899-12-30T16:15:00"/>
  </r>
  <r>
    <x v="632"/>
    <x v="38"/>
    <s v="M"/>
    <d v="1899-12-30T05:45:00"/>
    <d v="1899-12-30T13:30:00"/>
    <d v="2018-11-25T05:45:00"/>
    <d v="2018-11-25T13:30:00"/>
    <d v="1899-12-30T16:15:00"/>
  </r>
  <r>
    <x v="633"/>
    <x v="39"/>
    <s v="A"/>
    <d v="1899-12-30T13:15:00"/>
    <d v="1899-12-30T21:00:00"/>
    <d v="2018-11-26T13:15:00"/>
    <d v="2018-11-26T21:00:00"/>
    <d v="1899-12-30T23:45:00"/>
  </r>
  <r>
    <x v="634"/>
    <x v="39"/>
    <s v="A"/>
    <d v="1899-12-30T13:15:00"/>
    <d v="1899-12-30T21:00:00"/>
    <d v="2018-11-27T13:15:00"/>
    <d v="2018-11-27T21:00:00"/>
    <d v="1899-12-30T16:15:00"/>
  </r>
  <r>
    <x v="635"/>
    <x v="39"/>
    <s v="N"/>
    <d v="1899-12-30T20:45:00"/>
    <d v="1899-12-31T06:00:00"/>
    <d v="2018-11-28T20:45:00"/>
    <d v="2018-11-29T06:00:00"/>
    <d v="1899-12-30T23:45:00"/>
  </r>
  <r>
    <x v="636"/>
    <x v="39"/>
    <s v="N"/>
    <d v="1899-12-30T20:45:00"/>
    <d v="1899-12-31T06:00:00"/>
    <d v="2018-11-29T20:45:00"/>
    <d v="2018-11-30T06:00:00"/>
    <d v="1899-12-30T14:45:00"/>
  </r>
  <r>
    <x v="637"/>
    <x v="39"/>
    <s v="R"/>
    <d v="1899-12-30T00:00:00"/>
    <d v="1899-12-30T00:00:00"/>
    <d v="1899-12-30T00:00:00"/>
    <d v="1899-12-30T00:00:00"/>
    <d v="1899-12-30T00:00:00"/>
  </r>
  <r>
    <x v="638"/>
    <x v="39"/>
    <s v="R"/>
    <d v="1899-12-30T00:00:00"/>
    <d v="1899-12-30T00:00:00"/>
    <d v="1899-12-30T00:00:00"/>
    <d v="1899-12-30T00:00:00"/>
    <d v="1899-12-30T00:00:00"/>
  </r>
  <r>
    <x v="639"/>
    <x v="39"/>
    <s v="H"/>
    <d v="1899-12-30T00:00:00"/>
    <d v="1899-12-30T00:00:00"/>
    <d v="1899-12-30T00:00:00"/>
    <d v="1899-12-30T00:00:00"/>
    <d v="1899-12-30T00:00:00"/>
  </r>
  <r>
    <x v="640"/>
    <x v="40"/>
    <s v="R"/>
    <d v="1899-12-30T00:00:00"/>
    <d v="1899-12-30T00:00:00"/>
    <d v="1899-12-30T00:00:00"/>
    <d v="1899-12-30T00:00:00"/>
    <d v="1899-12-30T00:00:00"/>
  </r>
  <r>
    <x v="641"/>
    <x v="40"/>
    <s v="H"/>
    <d v="1899-12-30T00:00:00"/>
    <d v="1899-12-30T00:00:00"/>
    <d v="1899-12-30T00:00:00"/>
    <d v="1899-12-30T00:00:00"/>
    <d v="1899-12-30T00:00:00"/>
  </r>
  <r>
    <x v="642"/>
    <x v="40"/>
    <s v="M"/>
    <d v="1899-12-30T05:45:00"/>
    <d v="1899-12-30T13:30:00"/>
    <d v="2018-12-05T05:45:00"/>
    <d v="2018-12-05T13:30:00"/>
    <d v="1900-01-03T23:45:00"/>
  </r>
  <r>
    <x v="643"/>
    <x v="40"/>
    <s v="M"/>
    <d v="1899-12-30T05:45:00"/>
    <d v="1899-12-30T13:30:00"/>
    <d v="2018-12-06T05:45:00"/>
    <d v="2018-12-06T13:30:00"/>
    <d v="1899-12-30T16:15:00"/>
  </r>
  <r>
    <x v="644"/>
    <x v="40"/>
    <s v="A"/>
    <d v="1899-12-30T13:15:00"/>
    <d v="1899-12-30T21:00:00"/>
    <d v="2018-12-07T13:15:00"/>
    <d v="2018-12-07T21:00:00"/>
    <d v="1899-12-30T23:45:00"/>
  </r>
  <r>
    <x v="645"/>
    <x v="40"/>
    <s v="A"/>
    <d v="1899-12-30T13:15:00"/>
    <d v="1899-12-30T21:00:00"/>
    <d v="2018-12-08T13:15:00"/>
    <d v="2018-12-08T21:00:00"/>
    <d v="1899-12-30T16:15:00"/>
  </r>
  <r>
    <x v="646"/>
    <x v="40"/>
    <s v="A"/>
    <d v="1899-12-30T13:15:00"/>
    <d v="1899-12-30T21:00:00"/>
    <d v="2018-12-09T13:15:00"/>
    <d v="2018-12-09T21:00:00"/>
    <d v="1899-12-30T16:15:00"/>
  </r>
  <r>
    <x v="647"/>
    <x v="41"/>
    <s v="N"/>
    <d v="1899-12-30T20:45:00"/>
    <d v="1899-12-31T06:00:00"/>
    <d v="2018-12-10T20:45:00"/>
    <d v="2018-12-11T06:00:00"/>
    <d v="1899-12-30T23:45:00"/>
  </r>
  <r>
    <x v="648"/>
    <x v="41"/>
    <s v="N"/>
    <d v="1899-12-30T20:45:00"/>
    <d v="1899-12-31T06:00:00"/>
    <d v="2018-12-11T20:45:00"/>
    <d v="2018-12-12T06:00:00"/>
    <d v="1899-12-30T14:45:00"/>
  </r>
  <r>
    <x v="649"/>
    <x v="41"/>
    <s v="R"/>
    <d v="1899-12-30T00:00:00"/>
    <d v="1899-12-30T00:00:00"/>
    <d v="1899-12-30T00:00:00"/>
    <d v="1899-12-30T00:00:00"/>
    <d v="1899-12-30T00:00:00"/>
  </r>
  <r>
    <x v="650"/>
    <x v="41"/>
    <s v="R"/>
    <d v="1899-12-30T00:00:00"/>
    <d v="1899-12-30T00:00:00"/>
    <d v="1899-12-30T00:00:00"/>
    <d v="1899-12-30T00:00:00"/>
    <d v="1899-12-30T00:00:00"/>
  </r>
  <r>
    <x v="651"/>
    <x v="41"/>
    <s v="R"/>
    <d v="1899-12-30T00:00:00"/>
    <d v="1899-12-30T00:00:00"/>
    <d v="1899-12-30T00:00:00"/>
    <d v="1899-12-30T00:00:00"/>
    <d v="1899-12-30T00:00:00"/>
  </r>
  <r>
    <x v="652"/>
    <x v="41"/>
    <s v="H"/>
    <d v="1899-12-30T00:00:00"/>
    <d v="1899-12-30T00:00:00"/>
    <d v="1899-12-30T00:00:00"/>
    <d v="1899-12-30T00:00:00"/>
    <d v="1899-12-30T00:00:00"/>
  </r>
  <r>
    <x v="653"/>
    <x v="41"/>
    <s v="H"/>
    <d v="1899-12-30T00:00:00"/>
    <d v="1899-12-30T00:00:00"/>
    <d v="1899-12-30T00:00:00"/>
    <d v="1899-12-30T00:00:00"/>
    <d v="1899-12-30T00:00:00"/>
  </r>
  <r>
    <x v="654"/>
    <x v="42"/>
    <s v="M"/>
    <d v="1899-12-30T05:45:00"/>
    <d v="1899-12-30T13:30:00"/>
    <d v="2018-12-17T05:45:00"/>
    <d v="2018-12-17T13:30:00"/>
    <d v="1900-01-03T23:45:00"/>
  </r>
  <r>
    <x v="655"/>
    <x v="42"/>
    <s v="M"/>
    <d v="1899-12-30T05:45:00"/>
    <d v="1899-12-30T13:30:00"/>
    <d v="2018-12-18T05:45:00"/>
    <d v="2018-12-18T13:30:00"/>
    <d v="1899-12-30T16:15:00"/>
  </r>
  <r>
    <x v="656"/>
    <x v="42"/>
    <s v="A"/>
    <d v="1899-12-30T13:15:00"/>
    <d v="1899-12-30T21:00:00"/>
    <d v="2018-12-19T13:15:00"/>
    <d v="2018-12-19T21:00:00"/>
    <d v="1899-12-30T23:45:00"/>
  </r>
  <r>
    <x v="657"/>
    <x v="42"/>
    <s v="A"/>
    <d v="1899-12-30T13:15:00"/>
    <d v="1899-12-30T21:00:00"/>
    <d v="2018-12-20T13:15:00"/>
    <d v="2018-12-20T21:00:00"/>
    <d v="1899-12-30T16:15:00"/>
  </r>
  <r>
    <x v="658"/>
    <x v="42"/>
    <s v="N"/>
    <d v="1899-12-30T20:45:00"/>
    <d v="1899-12-31T06:00:00"/>
    <d v="2018-12-21T20:45:00"/>
    <d v="2018-12-22T06:00:00"/>
    <d v="1899-12-30T23:45:00"/>
  </r>
  <r>
    <x v="659"/>
    <x v="42"/>
    <s v="N"/>
    <d v="1899-12-30T20:45:00"/>
    <d v="1899-12-31T06:00:00"/>
    <d v="2018-12-22T20:45:00"/>
    <d v="2018-12-23T06:00:00"/>
    <d v="1899-12-30T14:45:00"/>
  </r>
  <r>
    <x v="660"/>
    <x v="42"/>
    <s v="N"/>
    <d v="1899-12-30T20:45:00"/>
    <d v="1899-12-31T06:00:00"/>
    <d v="2018-12-23T20:45:00"/>
    <d v="2018-12-24T06:00:00"/>
    <d v="1899-12-30T14:45:00"/>
  </r>
  <r>
    <x v="661"/>
    <x v="43"/>
    <s v="R"/>
    <d v="1899-12-30T00:00:00"/>
    <d v="1899-12-30T00:00:00"/>
    <d v="1899-12-30T00:00:00"/>
    <d v="1899-12-30T00:00:00"/>
    <d v="1899-12-30T00:00:00"/>
  </r>
  <r>
    <x v="662"/>
    <x v="43"/>
    <s v="H"/>
    <d v="1899-12-30T00:00:00"/>
    <d v="1899-12-30T00:00:00"/>
    <d v="1899-12-30T00:00:00"/>
    <d v="1899-12-30T00:00:00"/>
    <d v="1899-12-30T00:00:00"/>
  </r>
  <r>
    <x v="663"/>
    <x v="43"/>
    <s v="R"/>
    <d v="1899-12-30T00:00:00"/>
    <d v="1899-12-30T00:00:00"/>
    <d v="1899-12-30T00:00:00"/>
    <d v="1899-12-30T00:00:00"/>
    <d v="1899-12-30T00:00:00"/>
  </r>
  <r>
    <x v="664"/>
    <x v="43"/>
    <s v="R"/>
    <d v="1899-12-30T00:00:00"/>
    <d v="1899-12-30T00:00:00"/>
    <d v="1899-12-30T00:00:00"/>
    <d v="1899-12-30T00:00:00"/>
    <d v="1899-12-30T00:00:00"/>
  </r>
  <r>
    <x v="665"/>
    <x v="43"/>
    <s v="M"/>
    <d v="1899-12-30T05:45:00"/>
    <d v="1899-12-30T13:30:00"/>
    <d v="2018-12-28T05:45:00"/>
    <d v="2018-12-28T13:30:00"/>
    <d v="1900-01-02T23:45:00"/>
  </r>
  <r>
    <x v="666"/>
    <x v="43"/>
    <s v="M"/>
    <d v="1899-12-30T05:45:00"/>
    <d v="1899-12-30T13:30:00"/>
    <d v="2018-12-29T05:45:00"/>
    <d v="2018-12-29T13:30:00"/>
    <d v="1899-12-30T16:15:00"/>
  </r>
  <r>
    <x v="667"/>
    <x v="43"/>
    <s v="M"/>
    <d v="1899-12-30T05:45:00"/>
    <d v="1899-12-30T13:30:00"/>
    <d v="2018-12-30T05:45:00"/>
    <d v="2018-12-30T13:30:00"/>
    <d v="1899-12-30T16:15:00"/>
  </r>
  <r>
    <x v="668"/>
    <x v="44"/>
    <s v="A"/>
    <d v="1899-12-30T13:15:00"/>
    <d v="1899-12-30T21:00:00"/>
    <d v="2018-12-31T13:15:00"/>
    <d v="2018-12-31T21:00:00"/>
    <d v="1899-12-30T23:45:00"/>
  </r>
  <r>
    <x v="669"/>
    <x v="44"/>
    <s v="A"/>
    <d v="1899-12-30T13:15:00"/>
    <d v="1899-12-30T21:00:00"/>
    <d v="2019-01-01T13:15:00"/>
    <d v="2019-01-01T21:00:00"/>
    <d v="1899-12-30T16:15:00"/>
  </r>
  <r>
    <x v="670"/>
    <x v="44"/>
    <s v="N"/>
    <d v="1899-12-30T20:45:00"/>
    <d v="1899-12-31T06:00:00"/>
    <d v="2019-01-02T20:45:00"/>
    <d v="2019-01-03T06:00:00"/>
    <d v="1899-12-30T23:45:00"/>
  </r>
  <r>
    <x v="671"/>
    <x v="44"/>
    <s v="N"/>
    <d v="1899-12-30T20:45:00"/>
    <d v="1899-12-31T06:00:00"/>
    <d v="2019-01-03T20:45:00"/>
    <d v="2019-01-04T06:00:00"/>
    <d v="1899-12-30T14:45:00"/>
  </r>
  <r>
    <x v="672"/>
    <x v="44"/>
    <s v="R"/>
    <d v="1899-12-30T00:00:00"/>
    <d v="1899-12-30T00:00:00"/>
    <d v="1899-12-30T00:00:00"/>
    <d v="1899-12-30T00:00:00"/>
    <d v="1899-12-30T00:00:00"/>
  </r>
  <r>
    <x v="673"/>
    <x v="44"/>
    <s v="R"/>
    <d v="1899-12-30T00:00:00"/>
    <d v="1899-12-30T00:00:00"/>
    <d v="1899-12-30T00:00:00"/>
    <d v="1899-12-30T00:00:00"/>
    <d v="1899-12-30T00:00:00"/>
  </r>
  <r>
    <x v="674"/>
    <x v="44"/>
    <s v="H"/>
    <d v="1899-12-30T00:00:00"/>
    <d v="1899-12-30T00:00:00"/>
    <d v="1899-12-30T00:00:00"/>
    <d v="1899-12-30T00:00:00"/>
    <d v="1899-12-30T00:00:00"/>
  </r>
  <r>
    <x v="675"/>
    <x v="45"/>
    <s v="R"/>
    <d v="1899-12-30T00:00:00"/>
    <d v="1899-12-30T00:00:00"/>
    <d v="1899-12-30T00:00:00"/>
    <d v="1899-12-30T00:00:00"/>
    <d v="1899-12-30T00:00:00"/>
  </r>
  <r>
    <x v="676"/>
    <x v="45"/>
    <s v="H"/>
    <d v="1899-12-30T00:00:00"/>
    <d v="1899-12-30T00:00:00"/>
    <d v="1899-12-30T00:00:00"/>
    <d v="1899-12-30T00:00:00"/>
    <d v="1899-12-30T00:00:00"/>
  </r>
  <r>
    <x v="677"/>
    <x v="45"/>
    <s v="M"/>
    <d v="1899-12-30T05:45:00"/>
    <d v="1899-12-30T13:30:00"/>
    <d v="2019-01-09T05:45:00"/>
    <d v="2019-01-09T13:30:00"/>
    <d v="1900-01-03T23:45:00"/>
  </r>
  <r>
    <x v="678"/>
    <x v="45"/>
    <s v="M"/>
    <d v="1899-12-30T05:45:00"/>
    <d v="1899-12-30T13:30:00"/>
    <d v="2019-01-10T05:45:00"/>
    <d v="2019-01-10T13:30:00"/>
    <d v="1899-12-30T16:15:00"/>
  </r>
  <r>
    <x v="679"/>
    <x v="45"/>
    <s v="A"/>
    <d v="1899-12-30T13:15:00"/>
    <d v="1899-12-30T21:00:00"/>
    <d v="2019-01-11T13:15:00"/>
    <d v="2019-01-11T21:00:00"/>
    <d v="1899-12-30T23:45:00"/>
  </r>
  <r>
    <x v="680"/>
    <x v="45"/>
    <s v="A"/>
    <d v="1899-12-30T13:15:00"/>
    <d v="1899-12-30T21:00:00"/>
    <d v="2019-01-12T13:15:00"/>
    <d v="2019-01-12T21:00:00"/>
    <d v="1899-12-30T16:15:00"/>
  </r>
  <r>
    <x v="681"/>
    <x v="45"/>
    <s v="A"/>
    <d v="1899-12-30T13:15:00"/>
    <d v="1899-12-30T21:00:00"/>
    <d v="2019-01-13T13:15:00"/>
    <d v="2019-01-13T21:00:00"/>
    <d v="1899-12-30T16:15:00"/>
  </r>
  <r>
    <x v="682"/>
    <x v="46"/>
    <s v="N"/>
    <d v="1899-12-30T20:45:00"/>
    <d v="1899-12-31T06:00:00"/>
    <d v="2019-01-14T20:45:00"/>
    <d v="2019-01-15T06:00:00"/>
    <d v="1899-12-30T23:45:00"/>
  </r>
  <r>
    <x v="683"/>
    <x v="46"/>
    <s v="N"/>
    <d v="1899-12-30T20:45:00"/>
    <d v="1899-12-31T06:00:00"/>
    <d v="2019-01-15T20:45:00"/>
    <d v="2019-01-16T06:00:00"/>
    <d v="1899-12-30T14:45:00"/>
  </r>
  <r>
    <x v="684"/>
    <x v="46"/>
    <s v="R"/>
    <d v="1899-12-30T00:00:00"/>
    <d v="1899-12-30T00:00:00"/>
    <d v="1899-12-30T00:00:00"/>
    <d v="1899-12-30T00:00:00"/>
    <d v="1899-12-30T00:00:00"/>
  </r>
  <r>
    <x v="685"/>
    <x v="46"/>
    <s v="R"/>
    <d v="1899-12-30T00:00:00"/>
    <d v="1899-12-30T00:00:00"/>
    <d v="1899-12-30T00:00:00"/>
    <d v="1899-12-30T00:00:00"/>
    <d v="1899-12-30T00:00:00"/>
  </r>
  <r>
    <x v="686"/>
    <x v="46"/>
    <s v="R"/>
    <d v="1899-12-30T00:00:00"/>
    <d v="1899-12-30T00:00:00"/>
    <d v="1899-12-30T00:00:00"/>
    <d v="1899-12-30T00:00:00"/>
    <d v="1899-12-30T00:00:00"/>
  </r>
  <r>
    <x v="687"/>
    <x v="46"/>
    <s v="H"/>
    <d v="1899-12-30T00:00:00"/>
    <d v="1899-12-30T00:00:00"/>
    <d v="1899-12-30T00:00:00"/>
    <d v="1899-12-30T00:00:00"/>
    <d v="1899-12-30T00:00:00"/>
  </r>
  <r>
    <x v="688"/>
    <x v="46"/>
    <s v="H"/>
    <d v="1899-12-30T00:00:00"/>
    <d v="1899-12-30T00:00:00"/>
    <d v="1899-12-30T00:00:00"/>
    <d v="1899-12-30T00:00:00"/>
    <d v="1899-12-30T00:00:00"/>
  </r>
  <r>
    <x v="689"/>
    <x v="47"/>
    <s v="M"/>
    <d v="1899-12-30T05:45:00"/>
    <d v="1899-12-30T13:30:00"/>
    <d v="2019-01-21T05:45:00"/>
    <d v="2019-01-21T13:30:00"/>
    <d v="1900-01-03T23:45:00"/>
  </r>
  <r>
    <x v="690"/>
    <x v="47"/>
    <s v="M"/>
    <d v="1899-12-30T05:45:00"/>
    <d v="1899-12-30T13:30:00"/>
    <d v="2019-01-22T05:45:00"/>
    <d v="2019-01-22T13:30:00"/>
    <d v="1899-12-30T16:15:00"/>
  </r>
  <r>
    <x v="691"/>
    <x v="47"/>
    <s v="A"/>
    <d v="1899-12-30T13:15:00"/>
    <d v="1899-12-30T21:00:00"/>
    <d v="2019-01-23T13:15:00"/>
    <d v="2019-01-23T21:00:00"/>
    <d v="1899-12-30T23:45:00"/>
  </r>
  <r>
    <x v="692"/>
    <x v="47"/>
    <s v="A"/>
    <d v="1899-12-30T13:15:00"/>
    <d v="1899-12-30T21:00:00"/>
    <d v="2019-01-24T13:15:00"/>
    <d v="2019-01-24T21:00:00"/>
    <d v="1899-12-30T16:15:00"/>
  </r>
  <r>
    <x v="693"/>
    <x v="47"/>
    <s v="N"/>
    <d v="1899-12-30T20:45:00"/>
    <d v="1899-12-31T06:00:00"/>
    <d v="2019-01-25T20:45:00"/>
    <d v="2019-01-26T06:00:00"/>
    <d v="1899-12-30T23:45:00"/>
  </r>
  <r>
    <x v="694"/>
    <x v="47"/>
    <s v="N"/>
    <d v="1899-12-30T20:45:00"/>
    <d v="1899-12-31T06:00:00"/>
    <d v="2019-01-26T20:45:00"/>
    <d v="2019-01-27T06:00:00"/>
    <d v="1899-12-30T14:45:00"/>
  </r>
  <r>
    <x v="695"/>
    <x v="47"/>
    <s v="N"/>
    <d v="1899-12-30T20:45:00"/>
    <d v="1899-12-31T06:00:00"/>
    <d v="2019-01-27T20:45:00"/>
    <d v="2019-01-28T06:00:00"/>
    <d v="1899-12-30T14:45:00"/>
  </r>
  <r>
    <x v="696"/>
    <x v="48"/>
    <s v="R"/>
    <d v="1899-12-30T00:00:00"/>
    <d v="1899-12-30T00:00:00"/>
    <d v="1899-12-30T00:00:00"/>
    <d v="1899-12-30T00:00:00"/>
    <d v="1899-12-30T00:00:00"/>
  </r>
  <r>
    <x v="697"/>
    <x v="48"/>
    <s v="H"/>
    <d v="1899-12-30T00:00:00"/>
    <d v="1899-12-30T00:00:00"/>
    <d v="1899-12-30T00:00:00"/>
    <d v="1899-12-30T00:00:00"/>
    <d v="1899-12-30T00:00:00"/>
  </r>
  <r>
    <x v="698"/>
    <x v="48"/>
    <s v="R"/>
    <d v="1899-12-30T00:00:00"/>
    <d v="1899-12-30T00:00:00"/>
    <d v="1899-12-30T00:00:00"/>
    <d v="1899-12-30T00:00:00"/>
    <d v="1899-12-30T00:00:00"/>
  </r>
  <r>
    <x v="699"/>
    <x v="48"/>
    <s v="R"/>
    <d v="1899-12-30T00:00:00"/>
    <d v="1899-12-30T00:00:00"/>
    <d v="1899-12-30T00:00:00"/>
    <d v="1899-12-30T00:00:00"/>
    <d v="1899-12-30T00:00:00"/>
  </r>
  <r>
    <x v="700"/>
    <x v="48"/>
    <s v="M"/>
    <d v="1899-12-30T05:45:00"/>
    <d v="1899-12-30T13:30:00"/>
    <d v="2019-02-01T05:45:00"/>
    <d v="2019-02-01T13:30:00"/>
    <d v="1900-01-02T23:45:00"/>
  </r>
  <r>
    <x v="701"/>
    <x v="48"/>
    <s v="M"/>
    <d v="1899-12-30T05:45:00"/>
    <d v="1899-12-30T13:30:00"/>
    <d v="2019-02-02T05:45:00"/>
    <d v="2019-02-02T13:30:00"/>
    <d v="1899-12-30T16:15:00"/>
  </r>
  <r>
    <x v="702"/>
    <x v="48"/>
    <s v="M"/>
    <d v="1899-12-30T05:45:00"/>
    <d v="1899-12-30T13:30:00"/>
    <d v="2019-02-03T05:45:00"/>
    <d v="2019-02-03T13:30:00"/>
    <d v="1899-12-30T16:15:00"/>
  </r>
  <r>
    <x v="703"/>
    <x v="49"/>
    <s v="A"/>
    <d v="1899-12-30T13:15:00"/>
    <d v="1899-12-30T21:00:00"/>
    <d v="2019-02-04T13:15:00"/>
    <d v="2019-02-04T21:00:00"/>
    <d v="1899-12-30T23:45:00"/>
  </r>
  <r>
    <x v="704"/>
    <x v="49"/>
    <s v="A"/>
    <d v="1899-12-30T13:15:00"/>
    <d v="1899-12-30T21:00:00"/>
    <d v="2019-02-05T13:15:00"/>
    <d v="2019-02-05T21:00:00"/>
    <d v="1899-12-30T16:15:00"/>
  </r>
  <r>
    <x v="705"/>
    <x v="49"/>
    <s v="N"/>
    <d v="1899-12-30T20:45:00"/>
    <d v="1899-12-31T06:00:00"/>
    <d v="2019-02-06T20:45:00"/>
    <d v="2019-02-07T06:00:00"/>
    <d v="1899-12-30T23:45:00"/>
  </r>
  <r>
    <x v="706"/>
    <x v="49"/>
    <s v="N"/>
    <d v="1899-12-30T20:45:00"/>
    <d v="1899-12-31T06:00:00"/>
    <d v="2019-02-07T20:45:00"/>
    <d v="2019-02-08T06:00:00"/>
    <d v="1899-12-30T14:45:00"/>
  </r>
  <r>
    <x v="707"/>
    <x v="49"/>
    <s v="R"/>
    <d v="1899-12-30T00:00:00"/>
    <d v="1899-12-30T00:00:00"/>
    <d v="1899-12-30T00:00:00"/>
    <d v="1899-12-30T00:00:00"/>
    <d v="1899-12-30T00:00:00"/>
  </r>
  <r>
    <x v="708"/>
    <x v="49"/>
    <s v="R"/>
    <d v="1899-12-30T00:00:00"/>
    <d v="1899-12-30T00:00:00"/>
    <d v="1899-12-30T00:00:00"/>
    <d v="1899-12-30T00:00:00"/>
    <d v="1899-12-30T00:00:00"/>
  </r>
  <r>
    <x v="709"/>
    <x v="49"/>
    <s v="H"/>
    <d v="1899-12-30T00:00:00"/>
    <d v="1899-12-30T00:00:00"/>
    <d v="1899-12-30T00:00:00"/>
    <d v="1899-12-30T00:00:00"/>
    <d v="1899-12-30T00:00:00"/>
  </r>
  <r>
    <x v="710"/>
    <x v="50"/>
    <s v="R"/>
    <d v="1899-12-30T00:00:00"/>
    <d v="1899-12-30T00:00:00"/>
    <d v="1899-12-30T00:00:00"/>
    <d v="1899-12-30T00:00:00"/>
    <d v="1899-12-30T00:00:00"/>
  </r>
  <r>
    <x v="711"/>
    <x v="50"/>
    <s v="H"/>
    <d v="1899-12-30T00:00:00"/>
    <d v="1899-12-30T00:00:00"/>
    <d v="1899-12-30T00:00:00"/>
    <d v="1899-12-30T00:00:00"/>
    <d v="1899-12-30T00:00:00"/>
  </r>
  <r>
    <x v="712"/>
    <x v="50"/>
    <s v="M"/>
    <d v="1899-12-30T05:45:00"/>
    <d v="1899-12-30T13:30:00"/>
    <d v="2019-02-13T05:45:00"/>
    <d v="2019-02-13T13:30:00"/>
    <d v="1900-01-03T23:45:00"/>
  </r>
  <r>
    <x v="713"/>
    <x v="50"/>
    <s v="M"/>
    <d v="1899-12-30T05:45:00"/>
    <d v="1899-12-30T13:30:00"/>
    <d v="2019-02-14T05:45:00"/>
    <d v="2019-02-14T13:30:00"/>
    <d v="1899-12-30T16:15:00"/>
  </r>
  <r>
    <x v="714"/>
    <x v="50"/>
    <s v="A"/>
    <d v="1899-12-30T13:15:00"/>
    <d v="1899-12-30T21:00:00"/>
    <d v="2019-02-15T13:15:00"/>
    <d v="2019-02-15T21:00:00"/>
    <d v="1899-12-30T23:45:00"/>
  </r>
  <r>
    <x v="715"/>
    <x v="50"/>
    <s v="A"/>
    <d v="1899-12-30T13:15:00"/>
    <d v="1899-12-30T21:00:00"/>
    <d v="2019-02-16T13:15:00"/>
    <d v="2019-02-16T21:00:00"/>
    <d v="1899-12-30T16:15:00"/>
  </r>
  <r>
    <x v="716"/>
    <x v="50"/>
    <s v="A"/>
    <d v="1899-12-30T13:15:00"/>
    <d v="1899-12-30T21:00:00"/>
    <d v="2019-02-17T13:15:00"/>
    <d v="2019-02-17T21:00:00"/>
    <d v="1899-12-30T16:15:00"/>
  </r>
  <r>
    <x v="717"/>
    <x v="51"/>
    <s v="N"/>
    <d v="1899-12-30T20:45:00"/>
    <d v="1899-12-31T06:00:00"/>
    <d v="2019-02-18T20:45:00"/>
    <d v="2019-02-19T06:00:00"/>
    <d v="1899-12-30T23:45:00"/>
  </r>
  <r>
    <x v="718"/>
    <x v="51"/>
    <s v="N"/>
    <d v="1899-12-30T20:45:00"/>
    <d v="1899-12-31T06:00:00"/>
    <d v="2019-02-19T20:45:00"/>
    <d v="2019-02-20T06:00:00"/>
    <d v="1899-12-30T14:45:00"/>
  </r>
  <r>
    <x v="719"/>
    <x v="51"/>
    <s v="R"/>
    <d v="1899-12-30T00:00:00"/>
    <d v="1899-12-30T00:00:00"/>
    <d v="1899-12-30T00:00:00"/>
    <d v="1899-12-30T00:00:00"/>
    <d v="1899-12-30T00:00:00"/>
  </r>
  <r>
    <x v="720"/>
    <x v="51"/>
    <s v="R"/>
    <d v="1899-12-30T00:00:00"/>
    <d v="1899-12-30T00:00:00"/>
    <d v="1899-12-30T00:00:00"/>
    <d v="1899-12-30T00:00:00"/>
    <d v="1899-12-30T00:00:00"/>
  </r>
  <r>
    <x v="721"/>
    <x v="51"/>
    <s v="R"/>
    <d v="1899-12-30T00:00:00"/>
    <d v="1899-12-30T00:00:00"/>
    <d v="1899-12-30T00:00:00"/>
    <d v="1899-12-30T00:00:00"/>
    <d v="1899-12-30T00:00:00"/>
  </r>
  <r>
    <x v="722"/>
    <x v="51"/>
    <s v="H"/>
    <d v="1899-12-30T00:00:00"/>
    <d v="1899-12-30T00:00:00"/>
    <d v="1899-12-30T00:00:00"/>
    <d v="1899-12-30T00:00:00"/>
    <d v="1899-12-30T00:00:00"/>
  </r>
  <r>
    <x v="723"/>
    <x v="51"/>
    <s v="H"/>
    <d v="1899-12-30T00:00:00"/>
    <d v="1899-12-30T00:00:00"/>
    <d v="1899-12-30T00:00:00"/>
    <d v="1899-12-30T00:00:00"/>
    <d v="1899-12-30T00:00:00"/>
  </r>
  <r>
    <x v="724"/>
    <x v="0"/>
    <s v="M"/>
    <d v="1899-12-30T05:45:00"/>
    <d v="1899-12-30T13:30:00"/>
    <d v="2019-02-25T05:45:00"/>
    <d v="2019-02-25T13:30:00"/>
    <d v="1900-01-03T23:45:00"/>
  </r>
  <r>
    <x v="725"/>
    <x v="0"/>
    <s v="M"/>
    <d v="1899-12-30T05:45:00"/>
    <d v="1899-12-30T13:30:00"/>
    <d v="2019-02-26T05:45:00"/>
    <d v="2019-02-26T13:30:00"/>
    <d v="1899-12-30T16:15:00"/>
  </r>
  <r>
    <x v="726"/>
    <x v="0"/>
    <s v="A"/>
    <d v="1899-12-30T13:15:00"/>
    <d v="1899-12-30T21:00:00"/>
    <d v="2019-02-27T13:15:00"/>
    <d v="2019-02-27T21:00:00"/>
    <d v="1899-12-30T23:45:00"/>
  </r>
  <r>
    <x v="727"/>
    <x v="0"/>
    <s v="A"/>
    <d v="1899-12-30T13:15:00"/>
    <d v="1899-12-30T21:00:00"/>
    <d v="2019-02-28T13:15:00"/>
    <d v="2019-02-28T21:00:00"/>
    <d v="1899-12-30T16:15:00"/>
  </r>
  <r>
    <x v="728"/>
    <x v="0"/>
    <s v="N"/>
    <d v="1899-12-30T20:45:00"/>
    <d v="1899-12-31T06:00:00"/>
    <d v="2019-03-01T20:45:00"/>
    <d v="2019-03-02T06:00:00"/>
    <d v="1899-12-30T23:45:00"/>
  </r>
  <r>
    <x v="729"/>
    <x v="0"/>
    <s v="N"/>
    <d v="1899-12-30T20:45:00"/>
    <d v="1899-12-31T06:00:00"/>
    <d v="2019-03-02T20:45:00"/>
    <d v="2019-03-03T06:00:00"/>
    <d v="1899-12-30T14:45:00"/>
  </r>
  <r>
    <x v="730"/>
    <x v="0"/>
    <s v="N"/>
    <d v="1899-12-30T20:45:00"/>
    <d v="1899-12-31T06:00:00"/>
    <d v="2019-03-03T20:45:00"/>
    <d v="2019-03-04T06:00:00"/>
    <d v="1899-12-30T14:45:00"/>
  </r>
  <r>
    <x v="731"/>
    <x v="1"/>
    <s v="R"/>
    <d v="1899-12-30T00:00:00"/>
    <d v="1899-12-30T00:00:00"/>
    <d v="1899-12-30T00:00:00"/>
    <d v="1899-12-30T00:00:00"/>
    <d v="1899-12-30T00:00:00"/>
  </r>
  <r>
    <x v="732"/>
    <x v="1"/>
    <s v="H"/>
    <d v="1899-12-30T00:00:00"/>
    <d v="1899-12-30T00:00:00"/>
    <d v="1899-12-30T00:00:00"/>
    <d v="1899-12-30T00:00:00"/>
    <d v="1899-12-30T00:00:00"/>
  </r>
  <r>
    <x v="733"/>
    <x v="1"/>
    <s v="R"/>
    <d v="1899-12-30T00:00:00"/>
    <d v="1899-12-30T00:00:00"/>
    <d v="1899-12-30T00:00:00"/>
    <d v="1899-12-30T00:00:00"/>
    <d v="1899-12-30T00:00:00"/>
  </r>
  <r>
    <x v="734"/>
    <x v="1"/>
    <s v="R"/>
    <d v="1899-12-30T00:00:00"/>
    <d v="1899-12-30T00:00:00"/>
    <d v="1899-12-30T00:00:00"/>
    <d v="1899-12-30T00:00:00"/>
    <d v="1899-12-30T00:00:00"/>
  </r>
  <r>
    <x v="735"/>
    <x v="1"/>
    <s v="M"/>
    <d v="1899-12-30T05:45:00"/>
    <d v="1899-12-30T13:30:00"/>
    <d v="2019-03-08T05:45:00"/>
    <d v="2019-03-08T13:30:00"/>
    <d v="1900-01-02T23:45:00"/>
  </r>
  <r>
    <x v="736"/>
    <x v="1"/>
    <s v="M"/>
    <d v="1899-12-30T05:45:00"/>
    <d v="1899-12-30T13:30:00"/>
    <d v="2019-03-09T05:45:00"/>
    <d v="2019-03-09T13:30:00"/>
    <d v="1899-12-30T16:15:00"/>
  </r>
  <r>
    <x v="737"/>
    <x v="1"/>
    <s v="M"/>
    <d v="1899-12-30T05:45:00"/>
    <d v="1899-12-30T13:30:00"/>
    <d v="2019-03-10T05:45:00"/>
    <d v="2019-03-10T13:30:00"/>
    <d v="1899-12-30T16:15:00"/>
  </r>
  <r>
    <x v="738"/>
    <x v="2"/>
    <s v="A"/>
    <d v="1899-12-30T13:15:00"/>
    <d v="1899-12-30T21:00:00"/>
    <d v="2019-03-11T13:15:00"/>
    <d v="2019-03-11T21:00:00"/>
    <d v="1899-12-30T23:45:00"/>
  </r>
  <r>
    <x v="739"/>
    <x v="2"/>
    <s v="A"/>
    <d v="1899-12-30T13:15:00"/>
    <d v="1899-12-30T21:00:00"/>
    <d v="2019-03-12T13:15:00"/>
    <d v="2019-03-12T21:00:00"/>
    <d v="1899-12-30T16:15:00"/>
  </r>
  <r>
    <x v="740"/>
    <x v="2"/>
    <s v="N"/>
    <d v="1899-12-30T20:45:00"/>
    <d v="1899-12-31T06:00:00"/>
    <d v="2019-03-13T20:45:00"/>
    <d v="2019-03-14T06:00:00"/>
    <d v="1899-12-30T23:45:00"/>
  </r>
  <r>
    <x v="741"/>
    <x v="2"/>
    <s v="N"/>
    <d v="1899-12-30T20:45:00"/>
    <d v="1899-12-31T06:00:00"/>
    <d v="2019-03-14T20:45:00"/>
    <d v="2019-03-15T06:00:00"/>
    <d v="1899-12-30T14:45:00"/>
  </r>
  <r>
    <x v="742"/>
    <x v="2"/>
    <s v="R"/>
    <d v="1899-12-30T00:00:00"/>
    <d v="1899-12-30T00:00:00"/>
    <d v="1899-12-30T00:00:00"/>
    <d v="1899-12-30T00:00:00"/>
    <d v="1899-12-30T00:00:00"/>
  </r>
  <r>
    <x v="743"/>
    <x v="2"/>
    <s v="R"/>
    <d v="1899-12-30T00:00:00"/>
    <d v="1899-12-30T00:00:00"/>
    <d v="1899-12-30T00:00:00"/>
    <d v="1899-12-30T00:00:00"/>
    <d v="1899-12-30T00:00:00"/>
  </r>
  <r>
    <x v="744"/>
    <x v="2"/>
    <s v="H"/>
    <d v="1899-12-30T00:00:00"/>
    <d v="1899-12-30T00:00:00"/>
    <d v="1899-12-30T00:00:00"/>
    <d v="1899-12-30T00:00:00"/>
    <d v="1899-12-30T00:00:00"/>
  </r>
  <r>
    <x v="745"/>
    <x v="3"/>
    <s v="R"/>
    <d v="1899-12-30T00:00:00"/>
    <d v="1899-12-30T00:00:00"/>
    <d v="1899-12-30T00:00:00"/>
    <d v="1899-12-30T00:00:00"/>
    <d v="1899-12-30T00:00:00"/>
  </r>
  <r>
    <x v="746"/>
    <x v="3"/>
    <s v="H"/>
    <d v="1899-12-30T00:00:00"/>
    <d v="1899-12-30T00:00:00"/>
    <d v="1899-12-30T00:00:00"/>
    <d v="1899-12-30T00:00:00"/>
    <d v="1899-12-30T00:00:00"/>
  </r>
  <r>
    <x v="747"/>
    <x v="3"/>
    <s v="M"/>
    <d v="1899-12-30T05:45:00"/>
    <d v="1899-12-30T13:30:00"/>
    <d v="2019-03-20T05:45:00"/>
    <d v="2019-03-20T13:30:00"/>
    <d v="1900-01-03T23:45:00"/>
  </r>
  <r>
    <x v="748"/>
    <x v="3"/>
    <s v="M"/>
    <d v="1899-12-30T05:45:00"/>
    <d v="1899-12-30T13:30:00"/>
    <d v="2019-03-21T05:45:00"/>
    <d v="2019-03-21T13:30:00"/>
    <d v="1899-12-30T16:15:00"/>
  </r>
  <r>
    <x v="749"/>
    <x v="3"/>
    <s v="A"/>
    <d v="1899-12-30T13:15:00"/>
    <d v="1899-12-30T21:00:00"/>
    <d v="2019-03-22T13:15:00"/>
    <d v="2019-03-22T21:00:00"/>
    <d v="1899-12-30T23:45:00"/>
  </r>
  <r>
    <x v="750"/>
    <x v="3"/>
    <s v="A"/>
    <d v="1899-12-30T13:15:00"/>
    <d v="1899-12-30T21:00:00"/>
    <d v="2019-03-23T13:15:00"/>
    <d v="2019-03-23T21:00:00"/>
    <d v="1899-12-30T16:15:00"/>
  </r>
  <r>
    <x v="751"/>
    <x v="3"/>
    <s v="A"/>
    <d v="1899-12-30T13:15:00"/>
    <d v="1899-12-30T21:00:00"/>
    <d v="2019-03-24T13:15:00"/>
    <d v="2019-03-24T21:00:00"/>
    <d v="1899-12-30T16:15:00"/>
  </r>
  <r>
    <x v="752"/>
    <x v="4"/>
    <s v="N"/>
    <d v="1899-12-30T20:45:00"/>
    <d v="1899-12-31T06:00:00"/>
    <d v="2019-03-25T20:45:00"/>
    <d v="2019-03-26T06:00:00"/>
    <d v="1899-12-30T23:45:00"/>
  </r>
  <r>
    <x v="753"/>
    <x v="4"/>
    <s v="N"/>
    <d v="1899-12-30T20:45:00"/>
    <d v="1899-12-31T06:00:00"/>
    <d v="2019-03-26T20:45:00"/>
    <d v="2019-03-27T06:00:00"/>
    <d v="1899-12-30T14:45:00"/>
  </r>
  <r>
    <x v="754"/>
    <x v="4"/>
    <s v="R"/>
    <d v="1899-12-30T00:00:00"/>
    <d v="1899-12-30T00:00:00"/>
    <d v="1899-12-30T00:00:00"/>
    <d v="1899-12-30T00:00:00"/>
    <d v="1899-12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 rowHeaderCaption="Semaine">
  <location ref="A8:B120" firstHeaderRow="1" firstDataRow="1" firstDataCol="1"/>
  <pivotFields count="8">
    <pivotField axis="axisRow" numFmtId="16" showAll="0">
      <items count="6">
        <item x="0"/>
        <item x="1"/>
        <item x="2"/>
        <item x="3"/>
        <item x="4"/>
        <item t="default"/>
      </items>
    </pivotField>
    <pivotField axis="axisRow" showAll="0" sortType="ascending">
      <items count="53">
        <item x="44"/>
        <item x="45"/>
        <item x="46"/>
        <item x="47"/>
        <item x="48"/>
        <item x="49"/>
        <item x="50"/>
        <item x="5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t="default"/>
      </items>
    </pivotField>
    <pivotField showAll="0"/>
    <pivotField numFmtId="165" showAll="0"/>
    <pivotField numFmtId="165" showAll="0"/>
    <pivotField numFmtId="165" showAll="0"/>
    <pivotField numFmtId="165" showAll="0"/>
    <pivotField dataField="1" showAll="0"/>
  </pivotFields>
  <rowFields count="2">
    <field x="0"/>
    <field x="1"/>
  </rowFields>
  <rowItems count="112">
    <i>
      <x v="1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Items count="1">
    <i/>
  </colItems>
  <dataFields count="1">
    <dataField name="Max de Temps entre 2 postes" fld="7" subtotal="max" baseField="1" baseItem="0" numFmtId="166"/>
  </dataFields>
  <formats count="2">
    <format dxfId="20">
      <pivotArea outline="0" collapsedLevelsAreSubtotals="1" fieldPosition="0"/>
    </format>
    <format dxfId="2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C1:J756" totalsRowShown="0" headerRowDxfId="34">
  <autoFilter ref="C1:J756"/>
  <tableColumns count="8">
    <tableColumn id="1" name="Date" dataDxfId="33">
      <calculatedColumnFormula>C1+1</calculatedColumnFormula>
    </tableColumn>
    <tableColumn id="2" name="Semaine" dataDxfId="26">
      <calculatedColumnFormula>1+INT(MIN(MOD(Tableau1[[#This Row],[Date]]-DATE(YEAR(Tableau1[[#This Row],[Date]])+{-1;0;1},1,5)+WEEKDAY(DATE(YEAR(Tableau1[[#This Row],[Date]])+{-1;0;1},1,3)),734))/7)</calculatedColumnFormula>
    </tableColumn>
    <tableColumn id="3" name="Rythme" dataDxfId="12">
      <calculatedColumnFormula>OFFSET(Tableau4[[#Headers],[Rythme]],1+MOD(ROW()-2,35),)</calculatedColumnFormula>
    </tableColumn>
    <tableColumn id="4" name="Début" dataDxfId="32">
      <calculatedColumnFormula>IFERROR(VLOOKUP(Tableau1[[#This Row],[Rythme]],Tableau3[#All],2,0),0)</calculatedColumnFormula>
    </tableColumn>
    <tableColumn id="5" name="Fin" dataDxfId="31">
      <calculatedColumnFormula>IFERROR(VLOOKUP(Tableau1[[#This Row],[Rythme]],Tableau3[#All],3,0),0)</calculatedColumnFormula>
    </tableColumn>
    <tableColumn id="6" name="Début poste" dataDxfId="30">
      <calculatedColumnFormula>IF(Tableau1[[#This Row],[Début]]=0,0,Tableau1[[#This Row],[Date]]+Tableau1[[#This Row],[Début]])</calculatedColumnFormula>
    </tableColumn>
    <tableColumn id="7" name="Fin poste" dataDxfId="29">
      <calculatedColumnFormula>IF(Tableau1[[#This Row],[Fin]]=0,0,Tableau1[[#This Row],[Date]]+Tableau1[[#This Row],[Fin]])</calculatedColumnFormula>
    </tableColumn>
    <tableColumn id="8" name="Temps entre 2 postes" dataDxfId="28">
      <calculatedColumnFormula>IF(MOD(I2,1)=0,0,H2-MAX(I1:I$2))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2" totalsRowShown="0" headerRowDxfId="27" dataDxfId="24">
  <autoFilter ref="A1:A2"/>
  <tableColumns count="1">
    <tableColumn id="1" name="Début" dataDxfId="25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4" totalsRowShown="0" headerRowDxfId="19">
  <autoFilter ref="A1:C4"/>
  <tableColumns count="3">
    <tableColumn id="1" name="Equipe"/>
    <tableColumn id="2" name="Debut" dataDxfId="18"/>
    <tableColumn id="3" name="Fin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E1:E1048576" totalsRowShown="0" headerRowDxfId="13" dataDxfId="14" headerRowBorderDxfId="16" tableBorderDxfId="17">
  <autoFilter ref="E1:E1048576"/>
  <tableColumns count="1">
    <tableColumn id="1" name="Rythme" dataDxfId="15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6"/>
  <sheetViews>
    <sheetView showZeros="0" tabSelected="1" zoomScale="90" zoomScaleNormal="90" workbookViewId="0">
      <selection activeCell="J3" sqref="J3"/>
    </sheetView>
  </sheetViews>
  <sheetFormatPr baseColWidth="10" defaultRowHeight="14.5" x14ac:dyDescent="0.35"/>
  <cols>
    <col min="1" max="1" width="10.6328125" style="11" bestFit="1" customWidth="1"/>
    <col min="3" max="3" width="26.08984375" style="11" bestFit="1" customWidth="1"/>
    <col min="5" max="5" width="9.453125" customWidth="1"/>
    <col min="6" max="7" width="9.453125" style="4" customWidth="1"/>
    <col min="8" max="8" width="13" style="4" customWidth="1"/>
    <col min="9" max="9" width="10.36328125" style="4" customWidth="1"/>
    <col min="10" max="10" width="21.7265625" bestFit="1" customWidth="1"/>
  </cols>
  <sheetData>
    <row r="1" spans="1:10" s="6" customFormat="1" x14ac:dyDescent="0.35">
      <c r="A1" s="10" t="s">
        <v>2</v>
      </c>
      <c r="C1" s="10" t="s">
        <v>1</v>
      </c>
      <c r="D1" s="6" t="s">
        <v>13</v>
      </c>
      <c r="E1" s="6" t="s">
        <v>0</v>
      </c>
      <c r="F1" s="7" t="s">
        <v>2</v>
      </c>
      <c r="G1" s="7" t="s">
        <v>3</v>
      </c>
      <c r="H1" s="7" t="s">
        <v>11</v>
      </c>
      <c r="I1" s="7" t="s">
        <v>12</v>
      </c>
      <c r="J1" s="6" t="s">
        <v>4</v>
      </c>
    </row>
    <row r="2" spans="1:10" x14ac:dyDescent="0.35">
      <c r="A2" s="12">
        <v>42797</v>
      </c>
      <c r="B2" s="3"/>
      <c r="C2" s="11">
        <f>Tableau2[Début]</f>
        <v>42797</v>
      </c>
      <c r="D2" s="8">
        <f>1+INT(MIN(MOD(Tableau1[[#This Row],[Date]]-DATE(YEAR(Tableau1[[#This Row],[Date]])+{-1;0;1},1,5)+WEEKDAY(DATE(YEAR(Tableau1[[#This Row],[Date]])+{-1;0;1},1,3)),734))/7)</f>
        <v>9</v>
      </c>
      <c r="E2" t="str">
        <f ca="1">OFFSET(Tableau4[[#Headers],[Rythme]],1+MOD(ROW()-2,35),)</f>
        <v>M</v>
      </c>
      <c r="F2" s="4">
        <f ca="1">IFERROR(VLOOKUP(Tableau1[[#This Row],[Rythme]],Tableau3[#All],2,0),0)</f>
        <v>0.23958333333333334</v>
      </c>
      <c r="G2" s="4">
        <f ca="1">IFERROR(VLOOKUP(Tableau1[[#This Row],[Rythme]],Tableau3[#All],3,0),0)</f>
        <v>0.5625</v>
      </c>
      <c r="H2" s="4">
        <f ca="1">IF(Tableau1[[#This Row],[Début]]=0,0,Tableau1[[#This Row],[Date]]+Tableau1[[#This Row],[Début]])</f>
        <v>42797.239583333336</v>
      </c>
      <c r="I2" s="4">
        <f ca="1">IF(Tableau1[[#This Row],[Fin]]=0,0,Tableau1[[#This Row],[Date]]+Tableau1[[#This Row],[Fin]])</f>
        <v>42797.5625</v>
      </c>
    </row>
    <row r="3" spans="1:10" x14ac:dyDescent="0.35">
      <c r="C3" s="11">
        <f>C2+1</f>
        <v>42798</v>
      </c>
      <c r="D3" s="8">
        <f>1+INT(MIN(MOD(Tableau1[[#This Row],[Date]]-DATE(YEAR(Tableau1[[#This Row],[Date]])+{-1;0;1},1,5)+WEEKDAY(DATE(YEAR(Tableau1[[#This Row],[Date]])+{-1;0;1},1,3)),734))/7)</f>
        <v>9</v>
      </c>
      <c r="E3" t="str">
        <f ca="1">OFFSET(Tableau4[[#Headers],[Rythme]],1+MOD(ROW()-2,35),)</f>
        <v>M</v>
      </c>
      <c r="F3" s="4">
        <f ca="1">IFERROR(VLOOKUP(Tableau1[[#This Row],[Rythme]],Tableau3[#All],2,0),0)</f>
        <v>0.23958333333333334</v>
      </c>
      <c r="G3" s="4">
        <f ca="1">IFERROR(VLOOKUP(Tableau1[[#This Row],[Rythme]],Tableau3[#All],3,0),0)</f>
        <v>0.5625</v>
      </c>
      <c r="H3" s="4">
        <f ca="1">IF(Tableau1[[#This Row],[Début]]=0,0,Tableau1[[#This Row],[Date]]+Tableau1[[#This Row],[Début]])</f>
        <v>42798.239583333336</v>
      </c>
      <c r="I3" s="4">
        <f ca="1">IF(Tableau1[[#This Row],[Fin]]=0,0,Tableau1[[#This Row],[Date]]+Tableau1[[#This Row],[Fin]])</f>
        <v>42798.5625</v>
      </c>
      <c r="J3" s="5">
        <f ca="1">IF(MOD(I3,1)=0,0,H3-MAX(I$2:I2))</f>
        <v>0.67708333333575865</v>
      </c>
    </row>
    <row r="4" spans="1:10" x14ac:dyDescent="0.35">
      <c r="C4" s="11">
        <f>C3+1</f>
        <v>42799</v>
      </c>
      <c r="D4" s="8">
        <f>1+INT(MIN(MOD(Tableau1[[#This Row],[Date]]-DATE(YEAR(Tableau1[[#This Row],[Date]])+{-1;0;1},1,5)+WEEKDAY(DATE(YEAR(Tableau1[[#This Row],[Date]])+{-1;0;1},1,3)),734))/7)</f>
        <v>9</v>
      </c>
      <c r="E4" t="str">
        <f ca="1">OFFSET(Tableau4[[#Headers],[Rythme]],1+MOD(ROW()-2,35),)</f>
        <v>M</v>
      </c>
      <c r="F4" s="4">
        <f ca="1">IFERROR(VLOOKUP(Tableau1[[#This Row],[Rythme]],Tableau3[#All],2,0),0)</f>
        <v>0.23958333333333334</v>
      </c>
      <c r="G4" s="4">
        <f ca="1">IFERROR(VLOOKUP(Tableau1[[#This Row],[Rythme]],Tableau3[#All],3,0),0)</f>
        <v>0.5625</v>
      </c>
      <c r="H4" s="4">
        <f ca="1">IF(Tableau1[[#This Row],[Début]]=0,0,Tableau1[[#This Row],[Date]]+Tableau1[[#This Row],[Début]])</f>
        <v>42799.239583333336</v>
      </c>
      <c r="I4" s="4">
        <f ca="1">IF(Tableau1[[#This Row],[Fin]]=0,0,Tableau1[[#This Row],[Date]]+Tableau1[[#This Row],[Fin]])</f>
        <v>42799.5625</v>
      </c>
      <c r="J4" s="5">
        <f ca="1">IF(MOD(I4,1)=0,0,H4-MAX(I$2:I3))</f>
        <v>0.67708333333575865</v>
      </c>
    </row>
    <row r="5" spans="1:10" x14ac:dyDescent="0.35">
      <c r="C5" s="11">
        <f>C4+1</f>
        <v>42800</v>
      </c>
      <c r="D5" s="8">
        <f>1+INT(MIN(MOD(Tableau1[[#This Row],[Date]]-DATE(YEAR(Tableau1[[#This Row],[Date]])+{-1;0;1},1,5)+WEEKDAY(DATE(YEAR(Tableau1[[#This Row],[Date]])+{-1;0;1},1,3)),734))/7)</f>
        <v>10</v>
      </c>
      <c r="E5" t="str">
        <f ca="1">OFFSET(Tableau4[[#Headers],[Rythme]],1+MOD(ROW()-2,35),)</f>
        <v>A</v>
      </c>
      <c r="F5" s="4">
        <f ca="1">IFERROR(VLOOKUP(Tableau1[[#This Row],[Rythme]],Tableau3[#All],2,0),0)</f>
        <v>0.55208333333333337</v>
      </c>
      <c r="G5" s="4">
        <f ca="1">IFERROR(VLOOKUP(Tableau1[[#This Row],[Rythme]],Tableau3[#All],3,0),0)</f>
        <v>0.875</v>
      </c>
      <c r="H5" s="4">
        <f ca="1">IF(Tableau1[[#This Row],[Début]]=0,0,Tableau1[[#This Row],[Date]]+Tableau1[[#This Row],[Début]])</f>
        <v>42800.552083333336</v>
      </c>
      <c r="I5" s="4">
        <f ca="1">IF(Tableau1[[#This Row],[Fin]]=0,0,Tableau1[[#This Row],[Date]]+Tableau1[[#This Row],[Fin]])</f>
        <v>42800.875</v>
      </c>
      <c r="J5" s="5">
        <f ca="1">IF(MOD(I5,1)=0,0,H5-MAX(I$2:I4))</f>
        <v>0.98958333333575865</v>
      </c>
    </row>
    <row r="6" spans="1:10" x14ac:dyDescent="0.35">
      <c r="C6" s="11">
        <f>C5+1</f>
        <v>42801</v>
      </c>
      <c r="D6" s="8">
        <f>1+INT(MIN(MOD(Tableau1[[#This Row],[Date]]-DATE(YEAR(Tableau1[[#This Row],[Date]])+{-1;0;1},1,5)+WEEKDAY(DATE(YEAR(Tableau1[[#This Row],[Date]])+{-1;0;1},1,3)),734))/7)</f>
        <v>10</v>
      </c>
      <c r="E6" t="str">
        <f ca="1">OFFSET(Tableau4[[#Headers],[Rythme]],1+MOD(ROW()-2,35),)</f>
        <v>A</v>
      </c>
      <c r="F6" s="4">
        <f ca="1">IFERROR(VLOOKUP(Tableau1[[#This Row],[Rythme]],Tableau3[#All],2,0),0)</f>
        <v>0.55208333333333337</v>
      </c>
      <c r="G6" s="4">
        <f ca="1">IFERROR(VLOOKUP(Tableau1[[#This Row],[Rythme]],Tableau3[#All],3,0),0)</f>
        <v>0.875</v>
      </c>
      <c r="H6" s="4">
        <f ca="1">IF(Tableau1[[#This Row],[Début]]=0,0,Tableau1[[#This Row],[Date]]+Tableau1[[#This Row],[Début]])</f>
        <v>42801.552083333336</v>
      </c>
      <c r="I6" s="4">
        <f ca="1">IF(Tableau1[[#This Row],[Fin]]=0,0,Tableau1[[#This Row],[Date]]+Tableau1[[#This Row],[Fin]])</f>
        <v>42801.875</v>
      </c>
      <c r="J6" s="5">
        <f ca="1">IF(MOD(I6,1)=0,0,H6-MAX(I$2:I5))</f>
        <v>0.67708333333575865</v>
      </c>
    </row>
    <row r="7" spans="1:10" x14ac:dyDescent="0.35">
      <c r="C7" s="11">
        <f>C6+1</f>
        <v>42802</v>
      </c>
      <c r="D7" s="8">
        <f>1+INT(MIN(MOD(Tableau1[[#This Row],[Date]]-DATE(YEAR(Tableau1[[#This Row],[Date]])+{-1;0;1},1,5)+WEEKDAY(DATE(YEAR(Tableau1[[#This Row],[Date]])+{-1;0;1},1,3)),734))/7)</f>
        <v>10</v>
      </c>
      <c r="E7" t="str">
        <f ca="1">OFFSET(Tableau4[[#Headers],[Rythme]],1+MOD(ROW()-2,35),)</f>
        <v>N</v>
      </c>
      <c r="F7" s="4">
        <f ca="1">IFERROR(VLOOKUP(Tableau1[[#This Row],[Rythme]],Tableau3[#All],2,0),0)</f>
        <v>0.86458333333333337</v>
      </c>
      <c r="G7" s="4">
        <f ca="1">IFERROR(VLOOKUP(Tableau1[[#This Row],[Rythme]],Tableau3[#All],3,0),0)</f>
        <v>1.25</v>
      </c>
      <c r="H7" s="4">
        <f ca="1">IF(Tableau1[[#This Row],[Début]]=0,0,Tableau1[[#This Row],[Date]]+Tableau1[[#This Row],[Début]])</f>
        <v>42802.864583333336</v>
      </c>
      <c r="I7" s="4">
        <f ca="1">IF(Tableau1[[#This Row],[Fin]]=0,0,Tableau1[[#This Row],[Date]]+Tableau1[[#This Row],[Fin]])</f>
        <v>42803.25</v>
      </c>
      <c r="J7" s="5">
        <f ca="1">IF(MOD(I7,1)=0,0,H7-MAX(I$2:I6))</f>
        <v>0.98958333333575865</v>
      </c>
    </row>
    <row r="8" spans="1:10" x14ac:dyDescent="0.35">
      <c r="C8" s="11">
        <f>C7+1</f>
        <v>42803</v>
      </c>
      <c r="D8" s="8">
        <f>1+INT(MIN(MOD(Tableau1[[#This Row],[Date]]-DATE(YEAR(Tableau1[[#This Row],[Date]])+{-1;0;1},1,5)+WEEKDAY(DATE(YEAR(Tableau1[[#This Row],[Date]])+{-1;0;1},1,3)),734))/7)</f>
        <v>10</v>
      </c>
      <c r="E8" t="str">
        <f ca="1">OFFSET(Tableau4[[#Headers],[Rythme]],1+MOD(ROW()-2,35),)</f>
        <v>N</v>
      </c>
      <c r="F8" s="4">
        <f ca="1">IFERROR(VLOOKUP(Tableau1[[#This Row],[Rythme]],Tableau3[#All],2,0),0)</f>
        <v>0.86458333333333337</v>
      </c>
      <c r="G8" s="4">
        <f ca="1">IFERROR(VLOOKUP(Tableau1[[#This Row],[Rythme]],Tableau3[#All],3,0),0)</f>
        <v>1.25</v>
      </c>
      <c r="H8" s="4">
        <f ca="1">IF(Tableau1[[#This Row],[Début]]=0,0,Tableau1[[#This Row],[Date]]+Tableau1[[#This Row],[Début]])</f>
        <v>42803.864583333336</v>
      </c>
      <c r="I8" s="4">
        <f ca="1">IF(Tableau1[[#This Row],[Fin]]=0,0,Tableau1[[#This Row],[Date]]+Tableau1[[#This Row],[Fin]])</f>
        <v>42804.25</v>
      </c>
      <c r="J8" s="5">
        <f ca="1">IF(MOD(I8,1)=0,0,H8-MAX(I$2:I7))</f>
        <v>0.61458333333575865</v>
      </c>
    </row>
    <row r="9" spans="1:10" x14ac:dyDescent="0.35">
      <c r="C9" s="11">
        <f>C8+1</f>
        <v>42804</v>
      </c>
      <c r="D9" s="8">
        <f>1+INT(MIN(MOD(Tableau1[[#This Row],[Date]]-DATE(YEAR(Tableau1[[#This Row],[Date]])+{-1;0;1},1,5)+WEEKDAY(DATE(YEAR(Tableau1[[#This Row],[Date]])+{-1;0;1},1,3)),734))/7)</f>
        <v>10</v>
      </c>
      <c r="E9" t="str">
        <f ca="1">OFFSET(Tableau4[[#Headers],[Rythme]],1+MOD(ROW()-2,35),)</f>
        <v>R</v>
      </c>
      <c r="F9" s="4">
        <f ca="1">IFERROR(VLOOKUP(Tableau1[[#This Row],[Rythme]],Tableau3[#All],2,0),0)</f>
        <v>0</v>
      </c>
      <c r="G9" s="4">
        <f ca="1">IFERROR(VLOOKUP(Tableau1[[#This Row],[Rythme]],Tableau3[#All],3,0),0)</f>
        <v>0</v>
      </c>
      <c r="H9" s="4">
        <f ca="1">IF(Tableau1[[#This Row],[Début]]=0,0,Tableau1[[#This Row],[Date]]+Tableau1[[#This Row],[Début]])</f>
        <v>0</v>
      </c>
      <c r="I9" s="4">
        <f ca="1">IF(Tableau1[[#This Row],[Fin]]=0,0,Tableau1[[#This Row],[Date]]+Tableau1[[#This Row],[Fin]])</f>
        <v>0</v>
      </c>
      <c r="J9" s="5">
        <f ca="1">IF(MOD(I9,1)=0,0,H9-MAX(I$2:I8))</f>
        <v>0</v>
      </c>
    </row>
    <row r="10" spans="1:10" x14ac:dyDescent="0.35">
      <c r="C10" s="11">
        <f>C9+1</f>
        <v>42805</v>
      </c>
      <c r="D10" s="8">
        <f>1+INT(MIN(MOD(Tableau1[[#This Row],[Date]]-DATE(YEAR(Tableau1[[#This Row],[Date]])+{-1;0;1},1,5)+WEEKDAY(DATE(YEAR(Tableau1[[#This Row],[Date]])+{-1;0;1},1,3)),734))/7)</f>
        <v>10</v>
      </c>
      <c r="E10" t="str">
        <f ca="1">OFFSET(Tableau4[[#Headers],[Rythme]],1+MOD(ROW()-2,35),)</f>
        <v>R</v>
      </c>
      <c r="F10" s="4">
        <f ca="1">IFERROR(VLOOKUP(Tableau1[[#This Row],[Rythme]],Tableau3[#All],2,0),0)</f>
        <v>0</v>
      </c>
      <c r="G10" s="4">
        <f ca="1">IFERROR(VLOOKUP(Tableau1[[#This Row],[Rythme]],Tableau3[#All],3,0),0)</f>
        <v>0</v>
      </c>
      <c r="H10" s="4">
        <f ca="1">IF(Tableau1[[#This Row],[Début]]=0,0,Tableau1[[#This Row],[Date]]+Tableau1[[#This Row],[Début]])</f>
        <v>0</v>
      </c>
      <c r="I10" s="4">
        <f ca="1">IF(Tableau1[[#This Row],[Fin]]=0,0,Tableau1[[#This Row],[Date]]+Tableau1[[#This Row],[Fin]])</f>
        <v>0</v>
      </c>
      <c r="J10" s="5">
        <f ca="1">IF(MOD(I10,1)=0,0,H10-MAX(I$2:I9))</f>
        <v>0</v>
      </c>
    </row>
    <row r="11" spans="1:10" x14ac:dyDescent="0.35">
      <c r="C11" s="11">
        <f>C10+1</f>
        <v>42806</v>
      </c>
      <c r="D11" s="8">
        <f>1+INT(MIN(MOD(Tableau1[[#This Row],[Date]]-DATE(YEAR(Tableau1[[#This Row],[Date]])+{-1;0;1},1,5)+WEEKDAY(DATE(YEAR(Tableau1[[#This Row],[Date]])+{-1;0;1},1,3)),734))/7)</f>
        <v>10</v>
      </c>
      <c r="E11" t="str">
        <f ca="1">OFFSET(Tableau4[[#Headers],[Rythme]],1+MOD(ROW()-2,35),)</f>
        <v>H</v>
      </c>
      <c r="F11" s="4">
        <f ca="1">IFERROR(VLOOKUP(Tableau1[[#This Row],[Rythme]],Tableau3[#All],2,0),0)</f>
        <v>0</v>
      </c>
      <c r="G11" s="4">
        <f ca="1">IFERROR(VLOOKUP(Tableau1[[#This Row],[Rythme]],Tableau3[#All],3,0),0)</f>
        <v>0</v>
      </c>
      <c r="H11" s="4">
        <f ca="1">IF(Tableau1[[#This Row],[Début]]=0,0,Tableau1[[#This Row],[Date]]+Tableau1[[#This Row],[Début]])</f>
        <v>0</v>
      </c>
      <c r="I11" s="4">
        <f ca="1">IF(Tableau1[[#This Row],[Fin]]=0,0,Tableau1[[#This Row],[Date]]+Tableau1[[#This Row],[Fin]])</f>
        <v>0</v>
      </c>
      <c r="J11" s="5">
        <f ca="1">IF(MOD(I11,1)=0,0,H11-MAX(I$2:I10))</f>
        <v>0</v>
      </c>
    </row>
    <row r="12" spans="1:10" x14ac:dyDescent="0.35">
      <c r="C12" s="11">
        <f>C11+1</f>
        <v>42807</v>
      </c>
      <c r="D12" s="8">
        <f>1+INT(MIN(MOD(Tableau1[[#This Row],[Date]]-DATE(YEAR(Tableau1[[#This Row],[Date]])+{-1;0;1},1,5)+WEEKDAY(DATE(YEAR(Tableau1[[#This Row],[Date]])+{-1;0;1},1,3)),734))/7)</f>
        <v>11</v>
      </c>
      <c r="E12" t="str">
        <f ca="1">OFFSET(Tableau4[[#Headers],[Rythme]],1+MOD(ROW()-2,35),)</f>
        <v>R</v>
      </c>
      <c r="F12" s="4">
        <f ca="1">IFERROR(VLOOKUP(Tableau1[[#This Row],[Rythme]],Tableau3[#All],2,0),0)</f>
        <v>0</v>
      </c>
      <c r="G12" s="4">
        <f ca="1">IFERROR(VLOOKUP(Tableau1[[#This Row],[Rythme]],Tableau3[#All],3,0),0)</f>
        <v>0</v>
      </c>
      <c r="H12" s="4">
        <f ca="1">IF(Tableau1[[#This Row],[Début]]=0,0,Tableau1[[#This Row],[Date]]+Tableau1[[#This Row],[Début]])</f>
        <v>0</v>
      </c>
      <c r="I12" s="4">
        <f ca="1">IF(Tableau1[[#This Row],[Fin]]=0,0,Tableau1[[#This Row],[Date]]+Tableau1[[#This Row],[Fin]])</f>
        <v>0</v>
      </c>
      <c r="J12" s="5">
        <f ca="1">IF(MOD(I12,1)=0,0,H12-MAX(I$2:I11))</f>
        <v>0</v>
      </c>
    </row>
    <row r="13" spans="1:10" x14ac:dyDescent="0.35">
      <c r="C13" s="11">
        <f>C12+1</f>
        <v>42808</v>
      </c>
      <c r="D13" s="8">
        <f>1+INT(MIN(MOD(Tableau1[[#This Row],[Date]]-DATE(YEAR(Tableau1[[#This Row],[Date]])+{-1;0;1},1,5)+WEEKDAY(DATE(YEAR(Tableau1[[#This Row],[Date]])+{-1;0;1},1,3)),734))/7)</f>
        <v>11</v>
      </c>
      <c r="E13" t="str">
        <f ca="1">OFFSET(Tableau4[[#Headers],[Rythme]],1+MOD(ROW()-2,35),)</f>
        <v>H</v>
      </c>
      <c r="F13" s="4">
        <f ca="1">IFERROR(VLOOKUP(Tableau1[[#This Row],[Rythme]],Tableau3[#All],2,0),0)</f>
        <v>0</v>
      </c>
      <c r="G13" s="4">
        <f ca="1">IFERROR(VLOOKUP(Tableau1[[#This Row],[Rythme]],Tableau3[#All],3,0),0)</f>
        <v>0</v>
      </c>
      <c r="H13" s="4">
        <f ca="1">IF(Tableau1[[#This Row],[Début]]=0,0,Tableau1[[#This Row],[Date]]+Tableau1[[#This Row],[Début]])</f>
        <v>0</v>
      </c>
      <c r="I13" s="4">
        <f ca="1">IF(Tableau1[[#This Row],[Fin]]=0,0,Tableau1[[#This Row],[Date]]+Tableau1[[#This Row],[Fin]])</f>
        <v>0</v>
      </c>
      <c r="J13" s="5">
        <f ca="1">IF(MOD(I13,1)=0,0,H13-MAX(I$2:I12))</f>
        <v>0</v>
      </c>
    </row>
    <row r="14" spans="1:10" x14ac:dyDescent="0.35">
      <c r="C14" s="11">
        <f>C13+1</f>
        <v>42809</v>
      </c>
      <c r="D14" s="8">
        <f>1+INT(MIN(MOD(Tableau1[[#This Row],[Date]]-DATE(YEAR(Tableau1[[#This Row],[Date]])+{-1;0;1},1,5)+WEEKDAY(DATE(YEAR(Tableau1[[#This Row],[Date]])+{-1;0;1},1,3)),734))/7)</f>
        <v>11</v>
      </c>
      <c r="E14" t="str">
        <f ca="1">OFFSET(Tableau4[[#Headers],[Rythme]],1+MOD(ROW()-2,35),)</f>
        <v>M</v>
      </c>
      <c r="F14" s="4">
        <f ca="1">IFERROR(VLOOKUP(Tableau1[[#This Row],[Rythme]],Tableau3[#All],2,0),0)</f>
        <v>0.23958333333333334</v>
      </c>
      <c r="G14" s="4">
        <f ca="1">IFERROR(VLOOKUP(Tableau1[[#This Row],[Rythme]],Tableau3[#All],3,0),0)</f>
        <v>0.5625</v>
      </c>
      <c r="H14" s="4">
        <f ca="1">IF(Tableau1[[#This Row],[Début]]=0,0,Tableau1[[#This Row],[Date]]+Tableau1[[#This Row],[Début]])</f>
        <v>42809.239583333336</v>
      </c>
      <c r="I14" s="4">
        <f ca="1">IF(Tableau1[[#This Row],[Fin]]=0,0,Tableau1[[#This Row],[Date]]+Tableau1[[#This Row],[Fin]])</f>
        <v>42809.5625</v>
      </c>
      <c r="J14" s="5">
        <f ca="1">IF(MOD(I14,1)=0,0,H14-MAX(I$2:I13))</f>
        <v>4.9895833333357587</v>
      </c>
    </row>
    <row r="15" spans="1:10" x14ac:dyDescent="0.35">
      <c r="C15" s="11">
        <f>C14+1</f>
        <v>42810</v>
      </c>
      <c r="D15" s="8">
        <f>1+INT(MIN(MOD(Tableau1[[#This Row],[Date]]-DATE(YEAR(Tableau1[[#This Row],[Date]])+{-1;0;1},1,5)+WEEKDAY(DATE(YEAR(Tableau1[[#This Row],[Date]])+{-1;0;1},1,3)),734))/7)</f>
        <v>11</v>
      </c>
      <c r="E15" t="str">
        <f ca="1">OFFSET(Tableau4[[#Headers],[Rythme]],1+MOD(ROW()-2,35),)</f>
        <v>M</v>
      </c>
      <c r="F15" s="4">
        <f ca="1">IFERROR(VLOOKUP(Tableau1[[#This Row],[Rythme]],Tableau3[#All],2,0),0)</f>
        <v>0.23958333333333334</v>
      </c>
      <c r="G15" s="4">
        <f ca="1">IFERROR(VLOOKUP(Tableau1[[#This Row],[Rythme]],Tableau3[#All],3,0),0)</f>
        <v>0.5625</v>
      </c>
      <c r="H15" s="4">
        <f ca="1">IF(Tableau1[[#This Row],[Début]]=0,0,Tableau1[[#This Row],[Date]]+Tableau1[[#This Row],[Début]])</f>
        <v>42810.239583333336</v>
      </c>
      <c r="I15" s="4">
        <f ca="1">IF(Tableau1[[#This Row],[Fin]]=0,0,Tableau1[[#This Row],[Date]]+Tableau1[[#This Row],[Fin]])</f>
        <v>42810.5625</v>
      </c>
      <c r="J15" s="5">
        <f ca="1">IF(MOD(I15,1)=0,0,H15-MAX(I$2:I14))</f>
        <v>0.67708333333575865</v>
      </c>
    </row>
    <row r="16" spans="1:10" x14ac:dyDescent="0.35">
      <c r="C16" s="11">
        <f>C15+1</f>
        <v>42811</v>
      </c>
      <c r="D16" s="8">
        <f>1+INT(MIN(MOD(Tableau1[[#This Row],[Date]]-DATE(YEAR(Tableau1[[#This Row],[Date]])+{-1;0;1},1,5)+WEEKDAY(DATE(YEAR(Tableau1[[#This Row],[Date]])+{-1;0;1},1,3)),734))/7)</f>
        <v>11</v>
      </c>
      <c r="E16" t="str">
        <f ca="1">OFFSET(Tableau4[[#Headers],[Rythme]],1+MOD(ROW()-2,35),)</f>
        <v>A</v>
      </c>
      <c r="F16" s="4">
        <f ca="1">IFERROR(VLOOKUP(Tableau1[[#This Row],[Rythme]],Tableau3[#All],2,0),0)</f>
        <v>0.55208333333333337</v>
      </c>
      <c r="G16" s="4">
        <f ca="1">IFERROR(VLOOKUP(Tableau1[[#This Row],[Rythme]],Tableau3[#All],3,0),0)</f>
        <v>0.875</v>
      </c>
      <c r="H16" s="4">
        <f ca="1">IF(Tableau1[[#This Row],[Début]]=0,0,Tableau1[[#This Row],[Date]]+Tableau1[[#This Row],[Début]])</f>
        <v>42811.552083333336</v>
      </c>
      <c r="I16" s="4">
        <f ca="1">IF(Tableau1[[#This Row],[Fin]]=0,0,Tableau1[[#This Row],[Date]]+Tableau1[[#This Row],[Fin]])</f>
        <v>42811.875</v>
      </c>
      <c r="J16" s="5">
        <f ca="1">IF(MOD(I16,1)=0,0,H16-MAX(I$2:I15))</f>
        <v>0.98958333333575865</v>
      </c>
    </row>
    <row r="17" spans="3:10" x14ac:dyDescent="0.35">
      <c r="C17" s="11">
        <f>C16+1</f>
        <v>42812</v>
      </c>
      <c r="D17" s="8">
        <f>1+INT(MIN(MOD(Tableau1[[#This Row],[Date]]-DATE(YEAR(Tableau1[[#This Row],[Date]])+{-1;0;1},1,5)+WEEKDAY(DATE(YEAR(Tableau1[[#This Row],[Date]])+{-1;0;1},1,3)),734))/7)</f>
        <v>11</v>
      </c>
      <c r="E17" t="str">
        <f ca="1">OFFSET(Tableau4[[#Headers],[Rythme]],1+MOD(ROW()-2,35),)</f>
        <v>A</v>
      </c>
      <c r="F17" s="4">
        <f ca="1">IFERROR(VLOOKUP(Tableau1[[#This Row],[Rythme]],Tableau3[#All],2,0),0)</f>
        <v>0.55208333333333337</v>
      </c>
      <c r="G17" s="4">
        <f ca="1">IFERROR(VLOOKUP(Tableau1[[#This Row],[Rythme]],Tableau3[#All],3,0),0)</f>
        <v>0.875</v>
      </c>
      <c r="H17" s="4">
        <f ca="1">IF(Tableau1[[#This Row],[Début]]=0,0,Tableau1[[#This Row],[Date]]+Tableau1[[#This Row],[Début]])</f>
        <v>42812.552083333336</v>
      </c>
      <c r="I17" s="4">
        <f ca="1">IF(Tableau1[[#This Row],[Fin]]=0,0,Tableau1[[#This Row],[Date]]+Tableau1[[#This Row],[Fin]])</f>
        <v>42812.875</v>
      </c>
      <c r="J17" s="5">
        <f ca="1">IF(MOD(I17,1)=0,0,H17-MAX(I$2:I16))</f>
        <v>0.67708333333575865</v>
      </c>
    </row>
    <row r="18" spans="3:10" x14ac:dyDescent="0.35">
      <c r="C18" s="11">
        <f>C17+1</f>
        <v>42813</v>
      </c>
      <c r="D18" s="8">
        <f>1+INT(MIN(MOD(Tableau1[[#This Row],[Date]]-DATE(YEAR(Tableau1[[#This Row],[Date]])+{-1;0;1},1,5)+WEEKDAY(DATE(YEAR(Tableau1[[#This Row],[Date]])+{-1;0;1},1,3)),734))/7)</f>
        <v>11</v>
      </c>
      <c r="E18" t="str">
        <f ca="1">OFFSET(Tableau4[[#Headers],[Rythme]],1+MOD(ROW()-2,35),)</f>
        <v>A</v>
      </c>
      <c r="F18" s="4">
        <f ca="1">IFERROR(VLOOKUP(Tableau1[[#This Row],[Rythme]],Tableau3[#All],2,0),0)</f>
        <v>0.55208333333333337</v>
      </c>
      <c r="G18" s="4">
        <f ca="1">IFERROR(VLOOKUP(Tableau1[[#This Row],[Rythme]],Tableau3[#All],3,0),0)</f>
        <v>0.875</v>
      </c>
      <c r="H18" s="4">
        <f ca="1">IF(Tableau1[[#This Row],[Début]]=0,0,Tableau1[[#This Row],[Date]]+Tableau1[[#This Row],[Début]])</f>
        <v>42813.552083333336</v>
      </c>
      <c r="I18" s="4">
        <f ca="1">IF(Tableau1[[#This Row],[Fin]]=0,0,Tableau1[[#This Row],[Date]]+Tableau1[[#This Row],[Fin]])</f>
        <v>42813.875</v>
      </c>
      <c r="J18" s="5">
        <f ca="1">IF(MOD(I18,1)=0,0,H18-MAX(I$2:I17))</f>
        <v>0.67708333333575865</v>
      </c>
    </row>
    <row r="19" spans="3:10" x14ac:dyDescent="0.35">
      <c r="C19" s="11">
        <f>C18+1</f>
        <v>42814</v>
      </c>
      <c r="D19" s="8">
        <f>1+INT(MIN(MOD(Tableau1[[#This Row],[Date]]-DATE(YEAR(Tableau1[[#This Row],[Date]])+{-1;0;1},1,5)+WEEKDAY(DATE(YEAR(Tableau1[[#This Row],[Date]])+{-1;0;1},1,3)),734))/7)</f>
        <v>12</v>
      </c>
      <c r="E19" t="str">
        <f ca="1">OFFSET(Tableau4[[#Headers],[Rythme]],1+MOD(ROW()-2,35),)</f>
        <v>N</v>
      </c>
      <c r="F19" s="4">
        <f ca="1">IFERROR(VLOOKUP(Tableau1[[#This Row],[Rythme]],Tableau3[#All],2,0),0)</f>
        <v>0.86458333333333337</v>
      </c>
      <c r="G19" s="4">
        <f ca="1">IFERROR(VLOOKUP(Tableau1[[#This Row],[Rythme]],Tableau3[#All],3,0),0)</f>
        <v>1.25</v>
      </c>
      <c r="H19" s="4">
        <f ca="1">IF(Tableau1[[#This Row],[Début]]=0,0,Tableau1[[#This Row],[Date]]+Tableau1[[#This Row],[Début]])</f>
        <v>42814.864583333336</v>
      </c>
      <c r="I19" s="4">
        <f ca="1">IF(Tableau1[[#This Row],[Fin]]=0,0,Tableau1[[#This Row],[Date]]+Tableau1[[#This Row],[Fin]])</f>
        <v>42815.25</v>
      </c>
      <c r="J19" s="5">
        <f ca="1">IF(MOD(I19,1)=0,0,H19-MAX(I$2:I18))</f>
        <v>0.98958333333575865</v>
      </c>
    </row>
    <row r="20" spans="3:10" x14ac:dyDescent="0.35">
      <c r="C20" s="11">
        <f>C19+1</f>
        <v>42815</v>
      </c>
      <c r="D20" s="8">
        <f>1+INT(MIN(MOD(Tableau1[[#This Row],[Date]]-DATE(YEAR(Tableau1[[#This Row],[Date]])+{-1;0;1},1,5)+WEEKDAY(DATE(YEAR(Tableau1[[#This Row],[Date]])+{-1;0;1},1,3)),734))/7)</f>
        <v>12</v>
      </c>
      <c r="E20" t="str">
        <f ca="1">OFFSET(Tableau4[[#Headers],[Rythme]],1+MOD(ROW()-2,35),)</f>
        <v>N</v>
      </c>
      <c r="F20" s="4">
        <f ca="1">IFERROR(VLOOKUP(Tableau1[[#This Row],[Rythme]],Tableau3[#All],2,0),0)</f>
        <v>0.86458333333333337</v>
      </c>
      <c r="G20" s="4">
        <f ca="1">IFERROR(VLOOKUP(Tableau1[[#This Row],[Rythme]],Tableau3[#All],3,0),0)</f>
        <v>1.25</v>
      </c>
      <c r="H20" s="4">
        <f ca="1">IF(Tableau1[[#This Row],[Début]]=0,0,Tableau1[[#This Row],[Date]]+Tableau1[[#This Row],[Début]])</f>
        <v>42815.864583333336</v>
      </c>
      <c r="I20" s="4">
        <f ca="1">IF(Tableau1[[#This Row],[Fin]]=0,0,Tableau1[[#This Row],[Date]]+Tableau1[[#This Row],[Fin]])</f>
        <v>42816.25</v>
      </c>
      <c r="J20" s="5">
        <f ca="1">IF(MOD(I20,1)=0,0,H20-MAX(I$2:I19))</f>
        <v>0.61458333333575865</v>
      </c>
    </row>
    <row r="21" spans="3:10" x14ac:dyDescent="0.35">
      <c r="C21" s="11">
        <f>C20+1</f>
        <v>42816</v>
      </c>
      <c r="D21" s="8">
        <f>1+INT(MIN(MOD(Tableau1[[#This Row],[Date]]-DATE(YEAR(Tableau1[[#This Row],[Date]])+{-1;0;1},1,5)+WEEKDAY(DATE(YEAR(Tableau1[[#This Row],[Date]])+{-1;0;1},1,3)),734))/7)</f>
        <v>12</v>
      </c>
      <c r="E21" t="str">
        <f ca="1">OFFSET(Tableau4[[#Headers],[Rythme]],1+MOD(ROW()-2,35),)</f>
        <v>R</v>
      </c>
      <c r="F21" s="4">
        <f ca="1">IFERROR(VLOOKUP(Tableau1[[#This Row],[Rythme]],Tableau3[#All],2,0),0)</f>
        <v>0</v>
      </c>
      <c r="G21" s="4">
        <f ca="1">IFERROR(VLOOKUP(Tableau1[[#This Row],[Rythme]],Tableau3[#All],3,0),0)</f>
        <v>0</v>
      </c>
      <c r="H21" s="4">
        <f ca="1">IF(Tableau1[[#This Row],[Début]]=0,0,Tableau1[[#This Row],[Date]]+Tableau1[[#This Row],[Début]])</f>
        <v>0</v>
      </c>
      <c r="I21" s="4">
        <f ca="1">IF(Tableau1[[#This Row],[Fin]]=0,0,Tableau1[[#This Row],[Date]]+Tableau1[[#This Row],[Fin]])</f>
        <v>0</v>
      </c>
      <c r="J21" s="5">
        <f ca="1">IF(MOD(I21,1)=0,0,H21-MAX(I$2:I20))</f>
        <v>0</v>
      </c>
    </row>
    <row r="22" spans="3:10" x14ac:dyDescent="0.35">
      <c r="C22" s="11">
        <f>C21+1</f>
        <v>42817</v>
      </c>
      <c r="D22" s="8">
        <f>1+INT(MIN(MOD(Tableau1[[#This Row],[Date]]-DATE(YEAR(Tableau1[[#This Row],[Date]])+{-1;0;1},1,5)+WEEKDAY(DATE(YEAR(Tableau1[[#This Row],[Date]])+{-1;0;1},1,3)),734))/7)</f>
        <v>12</v>
      </c>
      <c r="E22" t="str">
        <f ca="1">OFFSET(Tableau4[[#Headers],[Rythme]],1+MOD(ROW()-2,35),)</f>
        <v>R</v>
      </c>
      <c r="F22" s="4">
        <f ca="1">IFERROR(VLOOKUP(Tableau1[[#This Row],[Rythme]],Tableau3[#All],2,0),0)</f>
        <v>0</v>
      </c>
      <c r="G22" s="4">
        <f ca="1">IFERROR(VLOOKUP(Tableau1[[#This Row],[Rythme]],Tableau3[#All],3,0),0)</f>
        <v>0</v>
      </c>
      <c r="H22" s="4">
        <f ca="1">IF(Tableau1[[#This Row],[Début]]=0,0,Tableau1[[#This Row],[Date]]+Tableau1[[#This Row],[Début]])</f>
        <v>0</v>
      </c>
      <c r="I22" s="4">
        <f ca="1">IF(Tableau1[[#This Row],[Fin]]=0,0,Tableau1[[#This Row],[Date]]+Tableau1[[#This Row],[Fin]])</f>
        <v>0</v>
      </c>
      <c r="J22" s="5">
        <f ca="1">IF(MOD(I22,1)=0,0,H22-MAX(I$2:I21))</f>
        <v>0</v>
      </c>
    </row>
    <row r="23" spans="3:10" x14ac:dyDescent="0.35">
      <c r="C23" s="11">
        <f>C22+1</f>
        <v>42818</v>
      </c>
      <c r="D23" s="8">
        <f>1+INT(MIN(MOD(Tableau1[[#This Row],[Date]]-DATE(YEAR(Tableau1[[#This Row],[Date]])+{-1;0;1},1,5)+WEEKDAY(DATE(YEAR(Tableau1[[#This Row],[Date]])+{-1;0;1},1,3)),734))/7)</f>
        <v>12</v>
      </c>
      <c r="E23" t="str">
        <f ca="1">OFFSET(Tableau4[[#Headers],[Rythme]],1+MOD(ROW()-2,35),)</f>
        <v>R</v>
      </c>
      <c r="F23" s="4">
        <f ca="1">IFERROR(VLOOKUP(Tableau1[[#This Row],[Rythme]],Tableau3[#All],2,0),0)</f>
        <v>0</v>
      </c>
      <c r="G23" s="4">
        <f ca="1">IFERROR(VLOOKUP(Tableau1[[#This Row],[Rythme]],Tableau3[#All],3,0),0)</f>
        <v>0</v>
      </c>
      <c r="H23" s="4">
        <f ca="1">IF(Tableau1[[#This Row],[Début]]=0,0,Tableau1[[#This Row],[Date]]+Tableau1[[#This Row],[Début]])</f>
        <v>0</v>
      </c>
      <c r="I23" s="4">
        <f ca="1">IF(Tableau1[[#This Row],[Fin]]=0,0,Tableau1[[#This Row],[Date]]+Tableau1[[#This Row],[Fin]])</f>
        <v>0</v>
      </c>
      <c r="J23" s="5">
        <f ca="1">IF(MOD(I23,1)=0,0,H23-MAX(I$2:I22))</f>
        <v>0</v>
      </c>
    </row>
    <row r="24" spans="3:10" x14ac:dyDescent="0.35">
      <c r="C24" s="11">
        <f>C23+1</f>
        <v>42819</v>
      </c>
      <c r="D24" s="8">
        <f>1+INT(MIN(MOD(Tableau1[[#This Row],[Date]]-DATE(YEAR(Tableau1[[#This Row],[Date]])+{-1;0;1},1,5)+WEEKDAY(DATE(YEAR(Tableau1[[#This Row],[Date]])+{-1;0;1},1,3)),734))/7)</f>
        <v>12</v>
      </c>
      <c r="E24" t="str">
        <f ca="1">OFFSET(Tableau4[[#Headers],[Rythme]],1+MOD(ROW()-2,35),)</f>
        <v>H</v>
      </c>
      <c r="F24" s="4">
        <f ca="1">IFERROR(VLOOKUP(Tableau1[[#This Row],[Rythme]],Tableau3[#All],2,0),0)</f>
        <v>0</v>
      </c>
      <c r="G24" s="4">
        <f ca="1">IFERROR(VLOOKUP(Tableau1[[#This Row],[Rythme]],Tableau3[#All],3,0),0)</f>
        <v>0</v>
      </c>
      <c r="H24" s="4">
        <f ca="1">IF(Tableau1[[#This Row],[Début]]=0,0,Tableau1[[#This Row],[Date]]+Tableau1[[#This Row],[Début]])</f>
        <v>0</v>
      </c>
      <c r="I24" s="4">
        <f ca="1">IF(Tableau1[[#This Row],[Fin]]=0,0,Tableau1[[#This Row],[Date]]+Tableau1[[#This Row],[Fin]])</f>
        <v>0</v>
      </c>
      <c r="J24" s="5">
        <f ca="1">IF(MOD(I24,1)=0,0,H24-MAX(I$2:I23))</f>
        <v>0</v>
      </c>
    </row>
    <row r="25" spans="3:10" x14ac:dyDescent="0.35">
      <c r="C25" s="11">
        <f>C24+1</f>
        <v>42820</v>
      </c>
      <c r="D25" s="8">
        <f>1+INT(MIN(MOD(Tableau1[[#This Row],[Date]]-DATE(YEAR(Tableau1[[#This Row],[Date]])+{-1;0;1},1,5)+WEEKDAY(DATE(YEAR(Tableau1[[#This Row],[Date]])+{-1;0;1},1,3)),734))/7)</f>
        <v>12</v>
      </c>
      <c r="E25" t="str">
        <f ca="1">OFFSET(Tableau4[[#Headers],[Rythme]],1+MOD(ROW()-2,35),)</f>
        <v>H</v>
      </c>
      <c r="F25" s="4">
        <f ca="1">IFERROR(VLOOKUP(Tableau1[[#This Row],[Rythme]],Tableau3[#All],2,0),0)</f>
        <v>0</v>
      </c>
      <c r="G25" s="4">
        <f ca="1">IFERROR(VLOOKUP(Tableau1[[#This Row],[Rythme]],Tableau3[#All],3,0),0)</f>
        <v>0</v>
      </c>
      <c r="H25" s="4">
        <f ca="1">IF(Tableau1[[#This Row],[Début]]=0,0,Tableau1[[#This Row],[Date]]+Tableau1[[#This Row],[Début]])</f>
        <v>0</v>
      </c>
      <c r="I25" s="4">
        <f ca="1">IF(Tableau1[[#This Row],[Fin]]=0,0,Tableau1[[#This Row],[Date]]+Tableau1[[#This Row],[Fin]])</f>
        <v>0</v>
      </c>
      <c r="J25" s="5">
        <f ca="1">IF(MOD(I25,1)=0,0,H25-MAX(I$2:I24))</f>
        <v>0</v>
      </c>
    </row>
    <row r="26" spans="3:10" x14ac:dyDescent="0.35">
      <c r="C26" s="11">
        <f>C25+1</f>
        <v>42821</v>
      </c>
      <c r="D26" s="8">
        <f>1+INT(MIN(MOD(Tableau1[[#This Row],[Date]]-DATE(YEAR(Tableau1[[#This Row],[Date]])+{-1;0;1},1,5)+WEEKDAY(DATE(YEAR(Tableau1[[#This Row],[Date]])+{-1;0;1},1,3)),734))/7)</f>
        <v>13</v>
      </c>
      <c r="E26" t="str">
        <f ca="1">OFFSET(Tableau4[[#Headers],[Rythme]],1+MOD(ROW()-2,35),)</f>
        <v>M</v>
      </c>
      <c r="F26" s="4">
        <f ca="1">IFERROR(VLOOKUP(Tableau1[[#This Row],[Rythme]],Tableau3[#All],2,0),0)</f>
        <v>0.23958333333333334</v>
      </c>
      <c r="G26" s="4">
        <f ca="1">IFERROR(VLOOKUP(Tableau1[[#This Row],[Rythme]],Tableau3[#All],3,0),0)</f>
        <v>0.5625</v>
      </c>
      <c r="H26" s="4">
        <f ca="1">IF(Tableau1[[#This Row],[Début]]=0,0,Tableau1[[#This Row],[Date]]+Tableau1[[#This Row],[Début]])</f>
        <v>42821.239583333336</v>
      </c>
      <c r="I26" s="4">
        <f ca="1">IF(Tableau1[[#This Row],[Fin]]=0,0,Tableau1[[#This Row],[Date]]+Tableau1[[#This Row],[Fin]])</f>
        <v>42821.5625</v>
      </c>
      <c r="J26" s="5">
        <f ca="1">IF(MOD(I26,1)=0,0,H26-MAX(I$2:I25))</f>
        <v>4.9895833333357587</v>
      </c>
    </row>
    <row r="27" spans="3:10" x14ac:dyDescent="0.35">
      <c r="C27" s="11">
        <f>C26+1</f>
        <v>42822</v>
      </c>
      <c r="D27" s="8">
        <f>1+INT(MIN(MOD(Tableau1[[#This Row],[Date]]-DATE(YEAR(Tableau1[[#This Row],[Date]])+{-1;0;1},1,5)+WEEKDAY(DATE(YEAR(Tableau1[[#This Row],[Date]])+{-1;0;1},1,3)),734))/7)</f>
        <v>13</v>
      </c>
      <c r="E27" t="str">
        <f ca="1">OFFSET(Tableau4[[#Headers],[Rythme]],1+MOD(ROW()-2,35),)</f>
        <v>M</v>
      </c>
      <c r="F27" s="4">
        <f ca="1">IFERROR(VLOOKUP(Tableau1[[#This Row],[Rythme]],Tableau3[#All],2,0),0)</f>
        <v>0.23958333333333334</v>
      </c>
      <c r="G27" s="4">
        <f ca="1">IFERROR(VLOOKUP(Tableau1[[#This Row],[Rythme]],Tableau3[#All],3,0),0)</f>
        <v>0.5625</v>
      </c>
      <c r="H27" s="4">
        <f ca="1">IF(Tableau1[[#This Row],[Début]]=0,0,Tableau1[[#This Row],[Date]]+Tableau1[[#This Row],[Début]])</f>
        <v>42822.239583333336</v>
      </c>
      <c r="I27" s="4">
        <f ca="1">IF(Tableau1[[#This Row],[Fin]]=0,0,Tableau1[[#This Row],[Date]]+Tableau1[[#This Row],[Fin]])</f>
        <v>42822.5625</v>
      </c>
      <c r="J27" s="5">
        <f ca="1">IF(MOD(I27,1)=0,0,H27-MAX(I$2:I26))</f>
        <v>0.67708333333575865</v>
      </c>
    </row>
    <row r="28" spans="3:10" x14ac:dyDescent="0.35">
      <c r="C28" s="11">
        <f>C27+1</f>
        <v>42823</v>
      </c>
      <c r="D28" s="8">
        <f>1+INT(MIN(MOD(Tableau1[[#This Row],[Date]]-DATE(YEAR(Tableau1[[#This Row],[Date]])+{-1;0;1},1,5)+WEEKDAY(DATE(YEAR(Tableau1[[#This Row],[Date]])+{-1;0;1},1,3)),734))/7)</f>
        <v>13</v>
      </c>
      <c r="E28" t="str">
        <f ca="1">OFFSET(Tableau4[[#Headers],[Rythme]],1+MOD(ROW()-2,35),)</f>
        <v>A</v>
      </c>
      <c r="F28" s="4">
        <f ca="1">IFERROR(VLOOKUP(Tableau1[[#This Row],[Rythme]],Tableau3[#All],2,0),0)</f>
        <v>0.55208333333333337</v>
      </c>
      <c r="G28" s="4">
        <f ca="1">IFERROR(VLOOKUP(Tableau1[[#This Row],[Rythme]],Tableau3[#All],3,0),0)</f>
        <v>0.875</v>
      </c>
      <c r="H28" s="4">
        <f ca="1">IF(Tableau1[[#This Row],[Début]]=0,0,Tableau1[[#This Row],[Date]]+Tableau1[[#This Row],[Début]])</f>
        <v>42823.552083333336</v>
      </c>
      <c r="I28" s="4">
        <f ca="1">IF(Tableau1[[#This Row],[Fin]]=0,0,Tableau1[[#This Row],[Date]]+Tableau1[[#This Row],[Fin]])</f>
        <v>42823.875</v>
      </c>
      <c r="J28" s="5">
        <f ca="1">IF(MOD(I28,1)=0,0,H28-MAX(I$2:I27))</f>
        <v>0.98958333333575865</v>
      </c>
    </row>
    <row r="29" spans="3:10" x14ac:dyDescent="0.35">
      <c r="C29" s="11">
        <f>C28+1</f>
        <v>42824</v>
      </c>
      <c r="D29" s="8">
        <f>1+INT(MIN(MOD(Tableau1[[#This Row],[Date]]-DATE(YEAR(Tableau1[[#This Row],[Date]])+{-1;0;1},1,5)+WEEKDAY(DATE(YEAR(Tableau1[[#This Row],[Date]])+{-1;0;1},1,3)),734))/7)</f>
        <v>13</v>
      </c>
      <c r="E29" t="str">
        <f ca="1">OFFSET(Tableau4[[#Headers],[Rythme]],1+MOD(ROW()-2,35),)</f>
        <v>A</v>
      </c>
      <c r="F29" s="4">
        <f ca="1">IFERROR(VLOOKUP(Tableau1[[#This Row],[Rythme]],Tableau3[#All],2,0),0)</f>
        <v>0.55208333333333337</v>
      </c>
      <c r="G29" s="4">
        <f ca="1">IFERROR(VLOOKUP(Tableau1[[#This Row],[Rythme]],Tableau3[#All],3,0),0)</f>
        <v>0.875</v>
      </c>
      <c r="H29" s="4">
        <f ca="1">IF(Tableau1[[#This Row],[Début]]=0,0,Tableau1[[#This Row],[Date]]+Tableau1[[#This Row],[Début]])</f>
        <v>42824.552083333336</v>
      </c>
      <c r="I29" s="4">
        <f ca="1">IF(Tableau1[[#This Row],[Fin]]=0,0,Tableau1[[#This Row],[Date]]+Tableau1[[#This Row],[Fin]])</f>
        <v>42824.875</v>
      </c>
      <c r="J29" s="5">
        <f ca="1">IF(MOD(I29,1)=0,0,H29-MAX(I$2:I28))</f>
        <v>0.67708333333575865</v>
      </c>
    </row>
    <row r="30" spans="3:10" x14ac:dyDescent="0.35">
      <c r="C30" s="11">
        <f>C29+1</f>
        <v>42825</v>
      </c>
      <c r="D30" s="8">
        <f>1+INT(MIN(MOD(Tableau1[[#This Row],[Date]]-DATE(YEAR(Tableau1[[#This Row],[Date]])+{-1;0;1},1,5)+WEEKDAY(DATE(YEAR(Tableau1[[#This Row],[Date]])+{-1;0;1},1,3)),734))/7)</f>
        <v>13</v>
      </c>
      <c r="E30" t="str">
        <f ca="1">OFFSET(Tableau4[[#Headers],[Rythme]],1+MOD(ROW()-2,35),)</f>
        <v>N</v>
      </c>
      <c r="F30" s="4">
        <f ca="1">IFERROR(VLOOKUP(Tableau1[[#This Row],[Rythme]],Tableau3[#All],2,0),0)</f>
        <v>0.86458333333333337</v>
      </c>
      <c r="G30" s="4">
        <f ca="1">IFERROR(VLOOKUP(Tableau1[[#This Row],[Rythme]],Tableau3[#All],3,0),0)</f>
        <v>1.25</v>
      </c>
      <c r="H30" s="4">
        <f ca="1">IF(Tableau1[[#This Row],[Début]]=0,0,Tableau1[[#This Row],[Date]]+Tableau1[[#This Row],[Début]])</f>
        <v>42825.864583333336</v>
      </c>
      <c r="I30" s="4">
        <f ca="1">IF(Tableau1[[#This Row],[Fin]]=0,0,Tableau1[[#This Row],[Date]]+Tableau1[[#This Row],[Fin]])</f>
        <v>42826.25</v>
      </c>
      <c r="J30" s="5">
        <f ca="1">IF(MOD(I30,1)=0,0,H30-MAX(I$2:I29))</f>
        <v>0.98958333333575865</v>
      </c>
    </row>
    <row r="31" spans="3:10" x14ac:dyDescent="0.35">
      <c r="C31" s="11">
        <f>C30+1</f>
        <v>42826</v>
      </c>
      <c r="D31" s="8">
        <f>1+INT(MIN(MOD(Tableau1[[#This Row],[Date]]-DATE(YEAR(Tableau1[[#This Row],[Date]])+{-1;0;1},1,5)+WEEKDAY(DATE(YEAR(Tableau1[[#This Row],[Date]])+{-1;0;1},1,3)),734))/7)</f>
        <v>13</v>
      </c>
      <c r="E31" t="str">
        <f ca="1">OFFSET(Tableau4[[#Headers],[Rythme]],1+MOD(ROW()-2,35),)</f>
        <v>N</v>
      </c>
      <c r="F31" s="4">
        <f ca="1">IFERROR(VLOOKUP(Tableau1[[#This Row],[Rythme]],Tableau3[#All],2,0),0)</f>
        <v>0.86458333333333337</v>
      </c>
      <c r="G31" s="4">
        <f ca="1">IFERROR(VLOOKUP(Tableau1[[#This Row],[Rythme]],Tableau3[#All],3,0),0)</f>
        <v>1.25</v>
      </c>
      <c r="H31" s="4">
        <f ca="1">IF(Tableau1[[#This Row],[Début]]=0,0,Tableau1[[#This Row],[Date]]+Tableau1[[#This Row],[Début]])</f>
        <v>42826.864583333336</v>
      </c>
      <c r="I31" s="4">
        <f ca="1">IF(Tableau1[[#This Row],[Fin]]=0,0,Tableau1[[#This Row],[Date]]+Tableau1[[#This Row],[Fin]])</f>
        <v>42827.25</v>
      </c>
      <c r="J31" s="5">
        <f ca="1">IF(MOD(I31,1)=0,0,H31-MAX(I$2:I30))</f>
        <v>0.61458333333575865</v>
      </c>
    </row>
    <row r="32" spans="3:10" x14ac:dyDescent="0.35">
      <c r="C32" s="11">
        <f>C31+1</f>
        <v>42827</v>
      </c>
      <c r="D32" s="8">
        <f>1+INT(MIN(MOD(Tableau1[[#This Row],[Date]]-DATE(YEAR(Tableau1[[#This Row],[Date]])+{-1;0;1},1,5)+WEEKDAY(DATE(YEAR(Tableau1[[#This Row],[Date]])+{-1;0;1},1,3)),734))/7)</f>
        <v>13</v>
      </c>
      <c r="E32" t="str">
        <f ca="1">OFFSET(Tableau4[[#Headers],[Rythme]],1+MOD(ROW()-2,35),)</f>
        <v>N</v>
      </c>
      <c r="F32" s="4">
        <f ca="1">IFERROR(VLOOKUP(Tableau1[[#This Row],[Rythme]],Tableau3[#All],2,0),0)</f>
        <v>0.86458333333333337</v>
      </c>
      <c r="G32" s="4">
        <f ca="1">IFERROR(VLOOKUP(Tableau1[[#This Row],[Rythme]],Tableau3[#All],3,0),0)</f>
        <v>1.25</v>
      </c>
      <c r="H32" s="4">
        <f ca="1">IF(Tableau1[[#This Row],[Début]]=0,0,Tableau1[[#This Row],[Date]]+Tableau1[[#This Row],[Début]])</f>
        <v>42827.864583333336</v>
      </c>
      <c r="I32" s="4">
        <f ca="1">IF(Tableau1[[#This Row],[Fin]]=0,0,Tableau1[[#This Row],[Date]]+Tableau1[[#This Row],[Fin]])</f>
        <v>42828.25</v>
      </c>
      <c r="J32" s="5">
        <f ca="1">IF(MOD(I32,1)=0,0,H32-MAX(I$2:I31))</f>
        <v>0.61458333333575865</v>
      </c>
    </row>
    <row r="33" spans="3:10" x14ac:dyDescent="0.35">
      <c r="C33" s="11">
        <f>C32+1</f>
        <v>42828</v>
      </c>
      <c r="D33" s="8">
        <f>1+INT(MIN(MOD(Tableau1[[#This Row],[Date]]-DATE(YEAR(Tableau1[[#This Row],[Date]])+{-1;0;1},1,5)+WEEKDAY(DATE(YEAR(Tableau1[[#This Row],[Date]])+{-1;0;1},1,3)),734))/7)</f>
        <v>14</v>
      </c>
      <c r="E33" t="str">
        <f ca="1">OFFSET(Tableau4[[#Headers],[Rythme]],1+MOD(ROW()-2,35),)</f>
        <v>R</v>
      </c>
      <c r="F33" s="4">
        <f ca="1">IFERROR(VLOOKUP(Tableau1[[#This Row],[Rythme]],Tableau3[#All],2,0),0)</f>
        <v>0</v>
      </c>
      <c r="G33" s="4">
        <f ca="1">IFERROR(VLOOKUP(Tableau1[[#This Row],[Rythme]],Tableau3[#All],3,0),0)</f>
        <v>0</v>
      </c>
      <c r="H33" s="4">
        <f ca="1">IF(Tableau1[[#This Row],[Début]]=0,0,Tableau1[[#This Row],[Date]]+Tableau1[[#This Row],[Début]])</f>
        <v>0</v>
      </c>
      <c r="I33" s="4">
        <f ca="1">IF(Tableau1[[#This Row],[Fin]]=0,0,Tableau1[[#This Row],[Date]]+Tableau1[[#This Row],[Fin]])</f>
        <v>0</v>
      </c>
      <c r="J33" s="5">
        <f ca="1">IF(MOD(I33,1)=0,0,H33-MAX(I$2:I32))</f>
        <v>0</v>
      </c>
    </row>
    <row r="34" spans="3:10" x14ac:dyDescent="0.35">
      <c r="C34" s="11">
        <f>C33+1</f>
        <v>42829</v>
      </c>
      <c r="D34" s="8">
        <f>1+INT(MIN(MOD(Tableau1[[#This Row],[Date]]-DATE(YEAR(Tableau1[[#This Row],[Date]])+{-1;0;1},1,5)+WEEKDAY(DATE(YEAR(Tableau1[[#This Row],[Date]])+{-1;0;1},1,3)),734))/7)</f>
        <v>14</v>
      </c>
      <c r="E34" t="str">
        <f ca="1">OFFSET(Tableau4[[#Headers],[Rythme]],1+MOD(ROW()-2,35),)</f>
        <v>H</v>
      </c>
      <c r="F34" s="4">
        <f ca="1">IFERROR(VLOOKUP(Tableau1[[#This Row],[Rythme]],Tableau3[#All],2,0),0)</f>
        <v>0</v>
      </c>
      <c r="G34" s="4">
        <f ca="1">IFERROR(VLOOKUP(Tableau1[[#This Row],[Rythme]],Tableau3[#All],3,0),0)</f>
        <v>0</v>
      </c>
      <c r="H34" s="4">
        <f ca="1">IF(Tableau1[[#This Row],[Début]]=0,0,Tableau1[[#This Row],[Date]]+Tableau1[[#This Row],[Début]])</f>
        <v>0</v>
      </c>
      <c r="I34" s="4">
        <f ca="1">IF(Tableau1[[#This Row],[Fin]]=0,0,Tableau1[[#This Row],[Date]]+Tableau1[[#This Row],[Fin]])</f>
        <v>0</v>
      </c>
      <c r="J34" s="5">
        <f ca="1">IF(MOD(I34,1)=0,0,H34-MAX(I$2:I33))</f>
        <v>0</v>
      </c>
    </row>
    <row r="35" spans="3:10" x14ac:dyDescent="0.35">
      <c r="C35" s="11">
        <f>C34+1</f>
        <v>42830</v>
      </c>
      <c r="D35" s="8">
        <f>1+INT(MIN(MOD(Tableau1[[#This Row],[Date]]-DATE(YEAR(Tableau1[[#This Row],[Date]])+{-1;0;1},1,5)+WEEKDAY(DATE(YEAR(Tableau1[[#This Row],[Date]])+{-1;0;1},1,3)),734))/7)</f>
        <v>14</v>
      </c>
      <c r="E35" t="str">
        <f ca="1">OFFSET(Tableau4[[#Headers],[Rythme]],1+MOD(ROW()-2,35),)</f>
        <v>R</v>
      </c>
      <c r="F35" s="4">
        <f ca="1">IFERROR(VLOOKUP(Tableau1[[#This Row],[Rythme]],Tableau3[#All],2,0),0)</f>
        <v>0</v>
      </c>
      <c r="G35" s="4">
        <f ca="1">IFERROR(VLOOKUP(Tableau1[[#This Row],[Rythme]],Tableau3[#All],3,0),0)</f>
        <v>0</v>
      </c>
      <c r="H35" s="4">
        <f ca="1">IF(Tableau1[[#This Row],[Début]]=0,0,Tableau1[[#This Row],[Date]]+Tableau1[[#This Row],[Début]])</f>
        <v>0</v>
      </c>
      <c r="I35" s="4">
        <f ca="1">IF(Tableau1[[#This Row],[Fin]]=0,0,Tableau1[[#This Row],[Date]]+Tableau1[[#This Row],[Fin]])</f>
        <v>0</v>
      </c>
      <c r="J35" s="5">
        <f ca="1">IF(MOD(I35,1)=0,0,H35-MAX(I$2:I34))</f>
        <v>0</v>
      </c>
    </row>
    <row r="36" spans="3:10" x14ac:dyDescent="0.35">
      <c r="C36" s="11">
        <f>C35+1</f>
        <v>42831</v>
      </c>
      <c r="D36" s="8">
        <f>1+INT(MIN(MOD(Tableau1[[#This Row],[Date]]-DATE(YEAR(Tableau1[[#This Row],[Date]])+{-1;0;1},1,5)+WEEKDAY(DATE(YEAR(Tableau1[[#This Row],[Date]])+{-1;0;1},1,3)),734))/7)</f>
        <v>14</v>
      </c>
      <c r="E36" t="str">
        <f ca="1">OFFSET(Tableau4[[#Headers],[Rythme]],1+MOD(ROW()-2,35),)</f>
        <v>R</v>
      </c>
      <c r="F36" s="4">
        <f ca="1">IFERROR(VLOOKUP(Tableau1[[#This Row],[Rythme]],Tableau3[#All],2,0),0)</f>
        <v>0</v>
      </c>
      <c r="G36" s="4">
        <f ca="1">IFERROR(VLOOKUP(Tableau1[[#This Row],[Rythme]],Tableau3[#All],3,0),0)</f>
        <v>0</v>
      </c>
      <c r="H36" s="4">
        <f ca="1">IF(Tableau1[[#This Row],[Début]]=0,0,Tableau1[[#This Row],[Date]]+Tableau1[[#This Row],[Début]])</f>
        <v>0</v>
      </c>
      <c r="I36" s="4">
        <f ca="1">IF(Tableau1[[#This Row],[Fin]]=0,0,Tableau1[[#This Row],[Date]]+Tableau1[[#This Row],[Fin]])</f>
        <v>0</v>
      </c>
      <c r="J36" s="5">
        <f ca="1">IF(MOD(I36,1)=0,0,H36-MAX(I$2:I35))</f>
        <v>0</v>
      </c>
    </row>
    <row r="37" spans="3:10" x14ac:dyDescent="0.35">
      <c r="C37" s="11">
        <f>C36+1</f>
        <v>42832</v>
      </c>
      <c r="D37" s="8">
        <f>1+INT(MIN(MOD(Tableau1[[#This Row],[Date]]-DATE(YEAR(Tableau1[[#This Row],[Date]])+{-1;0;1},1,5)+WEEKDAY(DATE(YEAR(Tableau1[[#This Row],[Date]])+{-1;0;1},1,3)),734))/7)</f>
        <v>14</v>
      </c>
      <c r="E37" s="8" t="str">
        <f ca="1">OFFSET(Tableau4[[#Headers],[Rythme]],1+MOD(ROW()-2,35),)</f>
        <v>M</v>
      </c>
      <c r="F37" s="4">
        <f ca="1">IFERROR(VLOOKUP(Tableau1[[#This Row],[Rythme]],Tableau3[#All],2,0),0)</f>
        <v>0.23958333333333334</v>
      </c>
      <c r="G37" s="4">
        <f ca="1">IFERROR(VLOOKUP(Tableau1[[#This Row],[Rythme]],Tableau3[#All],3,0),0)</f>
        <v>0.5625</v>
      </c>
      <c r="H37" s="4">
        <f ca="1">IF(Tableau1[[#This Row],[Début]]=0,0,Tableau1[[#This Row],[Date]]+Tableau1[[#This Row],[Début]])</f>
        <v>42832.239583333336</v>
      </c>
      <c r="I37" s="4">
        <f ca="1">IF(Tableau1[[#This Row],[Fin]]=0,0,Tableau1[[#This Row],[Date]]+Tableau1[[#This Row],[Fin]])</f>
        <v>42832.5625</v>
      </c>
      <c r="J37" s="5">
        <f ca="1">IF(MOD(I37,1)=0,0,H37-MAX(I$2:I36))</f>
        <v>3.9895833333357587</v>
      </c>
    </row>
    <row r="38" spans="3:10" x14ac:dyDescent="0.35">
      <c r="C38" s="11">
        <f t="shared" ref="C38:C64" si="0">C37+1</f>
        <v>42833</v>
      </c>
      <c r="D38" s="8">
        <f>1+INT(MIN(MOD(Tableau1[[#This Row],[Date]]-DATE(YEAR(Tableau1[[#This Row],[Date]])+{-1;0;1},1,5)+WEEKDAY(DATE(YEAR(Tableau1[[#This Row],[Date]])+{-1;0;1},1,3)),734))/7)</f>
        <v>14</v>
      </c>
      <c r="E38" s="8" t="str">
        <f ca="1">OFFSET(Tableau4[[#Headers],[Rythme]],1+MOD(ROW()-2,35),)</f>
        <v>M</v>
      </c>
      <c r="F38" s="4">
        <f ca="1">IFERROR(VLOOKUP(Tableau1[[#This Row],[Rythme]],Tableau3[#All],2,0),0)</f>
        <v>0.23958333333333334</v>
      </c>
      <c r="G38" s="4">
        <f ca="1">IFERROR(VLOOKUP(Tableau1[[#This Row],[Rythme]],Tableau3[#All],3,0),0)</f>
        <v>0.5625</v>
      </c>
      <c r="H38" s="4">
        <f ca="1">IF(Tableau1[[#This Row],[Début]]=0,0,Tableau1[[#This Row],[Date]]+Tableau1[[#This Row],[Début]])</f>
        <v>42833.239583333336</v>
      </c>
      <c r="I38" s="4">
        <f ca="1">IF(Tableau1[[#This Row],[Fin]]=0,0,Tableau1[[#This Row],[Date]]+Tableau1[[#This Row],[Fin]])</f>
        <v>42833.5625</v>
      </c>
      <c r="J38" s="5">
        <f ca="1">IF(MOD(I38,1)=0,0,H38-MAX(I$2:I37))</f>
        <v>0.67708333333575865</v>
      </c>
    </row>
    <row r="39" spans="3:10" x14ac:dyDescent="0.35">
      <c r="C39" s="11">
        <f t="shared" si="0"/>
        <v>42834</v>
      </c>
      <c r="D39" s="8">
        <f>1+INT(MIN(MOD(Tableau1[[#This Row],[Date]]-DATE(YEAR(Tableau1[[#This Row],[Date]])+{-1;0;1},1,5)+WEEKDAY(DATE(YEAR(Tableau1[[#This Row],[Date]])+{-1;0;1},1,3)),734))/7)</f>
        <v>14</v>
      </c>
      <c r="E39" s="8" t="str">
        <f ca="1">OFFSET(Tableau4[[#Headers],[Rythme]],1+MOD(ROW()-2,35),)</f>
        <v>M</v>
      </c>
      <c r="F39" s="4">
        <f ca="1">IFERROR(VLOOKUP(Tableau1[[#This Row],[Rythme]],Tableau3[#All],2,0),0)</f>
        <v>0.23958333333333334</v>
      </c>
      <c r="G39" s="4">
        <f ca="1">IFERROR(VLOOKUP(Tableau1[[#This Row],[Rythme]],Tableau3[#All],3,0),0)</f>
        <v>0.5625</v>
      </c>
      <c r="H39" s="4">
        <f ca="1">IF(Tableau1[[#This Row],[Début]]=0,0,Tableau1[[#This Row],[Date]]+Tableau1[[#This Row],[Début]])</f>
        <v>42834.239583333336</v>
      </c>
      <c r="I39" s="4">
        <f ca="1">IF(Tableau1[[#This Row],[Fin]]=0,0,Tableau1[[#This Row],[Date]]+Tableau1[[#This Row],[Fin]])</f>
        <v>42834.5625</v>
      </c>
      <c r="J39" s="5">
        <f ca="1">IF(MOD(I39,1)=0,0,H39-MAX(I$2:I38))</f>
        <v>0.67708333333575865</v>
      </c>
    </row>
    <row r="40" spans="3:10" x14ac:dyDescent="0.35">
      <c r="C40" s="11">
        <f t="shared" si="0"/>
        <v>42835</v>
      </c>
      <c r="D40" s="8">
        <f>1+INT(MIN(MOD(Tableau1[[#This Row],[Date]]-DATE(YEAR(Tableau1[[#This Row],[Date]])+{-1;0;1},1,5)+WEEKDAY(DATE(YEAR(Tableau1[[#This Row],[Date]])+{-1;0;1},1,3)),734))/7)</f>
        <v>15</v>
      </c>
      <c r="E40" s="8" t="str">
        <f ca="1">OFFSET(Tableau4[[#Headers],[Rythme]],1+MOD(ROW()-2,35),)</f>
        <v>A</v>
      </c>
      <c r="F40" s="4">
        <f ca="1">IFERROR(VLOOKUP(Tableau1[[#This Row],[Rythme]],Tableau3[#All],2,0),0)</f>
        <v>0.55208333333333337</v>
      </c>
      <c r="G40" s="4">
        <f ca="1">IFERROR(VLOOKUP(Tableau1[[#This Row],[Rythme]],Tableau3[#All],3,0),0)</f>
        <v>0.875</v>
      </c>
      <c r="H40" s="4">
        <f ca="1">IF(Tableau1[[#This Row],[Début]]=0,0,Tableau1[[#This Row],[Date]]+Tableau1[[#This Row],[Début]])</f>
        <v>42835.552083333336</v>
      </c>
      <c r="I40" s="4">
        <f ca="1">IF(Tableau1[[#This Row],[Fin]]=0,0,Tableau1[[#This Row],[Date]]+Tableau1[[#This Row],[Fin]])</f>
        <v>42835.875</v>
      </c>
      <c r="J40" s="5">
        <f ca="1">IF(MOD(I40,1)=0,0,H40-MAX(I$2:I39))</f>
        <v>0.98958333333575865</v>
      </c>
    </row>
    <row r="41" spans="3:10" x14ac:dyDescent="0.35">
      <c r="C41" s="11">
        <f t="shared" si="0"/>
        <v>42836</v>
      </c>
      <c r="D41" s="8">
        <f>1+INT(MIN(MOD(Tableau1[[#This Row],[Date]]-DATE(YEAR(Tableau1[[#This Row],[Date]])+{-1;0;1},1,5)+WEEKDAY(DATE(YEAR(Tableau1[[#This Row],[Date]])+{-1;0;1},1,3)),734))/7)</f>
        <v>15</v>
      </c>
      <c r="E41" s="8" t="str">
        <f ca="1">OFFSET(Tableau4[[#Headers],[Rythme]],1+MOD(ROW()-2,35),)</f>
        <v>A</v>
      </c>
      <c r="F41" s="4">
        <f ca="1">IFERROR(VLOOKUP(Tableau1[[#This Row],[Rythme]],Tableau3[#All],2,0),0)</f>
        <v>0.55208333333333337</v>
      </c>
      <c r="G41" s="4">
        <f ca="1">IFERROR(VLOOKUP(Tableau1[[#This Row],[Rythme]],Tableau3[#All],3,0),0)</f>
        <v>0.875</v>
      </c>
      <c r="H41" s="4">
        <f ca="1">IF(Tableau1[[#This Row],[Début]]=0,0,Tableau1[[#This Row],[Date]]+Tableau1[[#This Row],[Début]])</f>
        <v>42836.552083333336</v>
      </c>
      <c r="I41" s="4">
        <f ca="1">IF(Tableau1[[#This Row],[Fin]]=0,0,Tableau1[[#This Row],[Date]]+Tableau1[[#This Row],[Fin]])</f>
        <v>42836.875</v>
      </c>
      <c r="J41" s="5">
        <f ca="1">IF(MOD(I41,1)=0,0,H41-MAX(I$2:I40))</f>
        <v>0.67708333333575865</v>
      </c>
    </row>
    <row r="42" spans="3:10" x14ac:dyDescent="0.35">
      <c r="C42" s="11">
        <f t="shared" si="0"/>
        <v>42837</v>
      </c>
      <c r="D42" s="8">
        <f>1+INT(MIN(MOD(Tableau1[[#This Row],[Date]]-DATE(YEAR(Tableau1[[#This Row],[Date]])+{-1;0;1},1,5)+WEEKDAY(DATE(YEAR(Tableau1[[#This Row],[Date]])+{-1;0;1},1,3)),734))/7)</f>
        <v>15</v>
      </c>
      <c r="E42" s="8" t="str">
        <f ca="1">OFFSET(Tableau4[[#Headers],[Rythme]],1+MOD(ROW()-2,35),)</f>
        <v>N</v>
      </c>
      <c r="F42" s="4">
        <f ca="1">IFERROR(VLOOKUP(Tableau1[[#This Row],[Rythme]],Tableau3[#All],2,0),0)</f>
        <v>0.86458333333333337</v>
      </c>
      <c r="G42" s="4">
        <f ca="1">IFERROR(VLOOKUP(Tableau1[[#This Row],[Rythme]],Tableau3[#All],3,0),0)</f>
        <v>1.25</v>
      </c>
      <c r="H42" s="4">
        <f ca="1">IF(Tableau1[[#This Row],[Début]]=0,0,Tableau1[[#This Row],[Date]]+Tableau1[[#This Row],[Début]])</f>
        <v>42837.864583333336</v>
      </c>
      <c r="I42" s="4">
        <f ca="1">IF(Tableau1[[#This Row],[Fin]]=0,0,Tableau1[[#This Row],[Date]]+Tableau1[[#This Row],[Fin]])</f>
        <v>42838.25</v>
      </c>
      <c r="J42" s="5">
        <f ca="1">IF(MOD(I42,1)=0,0,H42-MAX(I$2:I41))</f>
        <v>0.98958333333575865</v>
      </c>
    </row>
    <row r="43" spans="3:10" x14ac:dyDescent="0.35">
      <c r="C43" s="11">
        <f t="shared" si="0"/>
        <v>42838</v>
      </c>
      <c r="D43" s="8">
        <f>1+INT(MIN(MOD(Tableau1[[#This Row],[Date]]-DATE(YEAR(Tableau1[[#This Row],[Date]])+{-1;0;1},1,5)+WEEKDAY(DATE(YEAR(Tableau1[[#This Row],[Date]])+{-1;0;1},1,3)),734))/7)</f>
        <v>15</v>
      </c>
      <c r="E43" s="8" t="str">
        <f ca="1">OFFSET(Tableau4[[#Headers],[Rythme]],1+MOD(ROW()-2,35),)</f>
        <v>N</v>
      </c>
      <c r="F43" s="4">
        <f ca="1">IFERROR(VLOOKUP(Tableau1[[#This Row],[Rythme]],Tableau3[#All],2,0),0)</f>
        <v>0.86458333333333337</v>
      </c>
      <c r="G43" s="4">
        <f ca="1">IFERROR(VLOOKUP(Tableau1[[#This Row],[Rythme]],Tableau3[#All],3,0),0)</f>
        <v>1.25</v>
      </c>
      <c r="H43" s="4">
        <f ca="1">IF(Tableau1[[#This Row],[Début]]=0,0,Tableau1[[#This Row],[Date]]+Tableau1[[#This Row],[Début]])</f>
        <v>42838.864583333336</v>
      </c>
      <c r="I43" s="4">
        <f ca="1">IF(Tableau1[[#This Row],[Fin]]=0,0,Tableau1[[#This Row],[Date]]+Tableau1[[#This Row],[Fin]])</f>
        <v>42839.25</v>
      </c>
      <c r="J43" s="5">
        <f ca="1">IF(MOD(I43,1)=0,0,H43-MAX(I$2:I42))</f>
        <v>0.61458333333575865</v>
      </c>
    </row>
    <row r="44" spans="3:10" x14ac:dyDescent="0.35">
      <c r="C44" s="11">
        <f t="shared" si="0"/>
        <v>42839</v>
      </c>
      <c r="D44" s="8">
        <f>1+INT(MIN(MOD(Tableau1[[#This Row],[Date]]-DATE(YEAR(Tableau1[[#This Row],[Date]])+{-1;0;1},1,5)+WEEKDAY(DATE(YEAR(Tableau1[[#This Row],[Date]])+{-1;0;1},1,3)),734))/7)</f>
        <v>15</v>
      </c>
      <c r="E44" s="8" t="str">
        <f ca="1">OFFSET(Tableau4[[#Headers],[Rythme]],1+MOD(ROW()-2,35),)</f>
        <v>R</v>
      </c>
      <c r="F44" s="4">
        <f ca="1">IFERROR(VLOOKUP(Tableau1[[#This Row],[Rythme]],Tableau3[#All],2,0),0)</f>
        <v>0</v>
      </c>
      <c r="G44" s="4">
        <f ca="1">IFERROR(VLOOKUP(Tableau1[[#This Row],[Rythme]],Tableau3[#All],3,0),0)</f>
        <v>0</v>
      </c>
      <c r="H44" s="4">
        <f ca="1">IF(Tableau1[[#This Row],[Début]]=0,0,Tableau1[[#This Row],[Date]]+Tableau1[[#This Row],[Début]])</f>
        <v>0</v>
      </c>
      <c r="I44" s="4">
        <f ca="1">IF(Tableau1[[#This Row],[Fin]]=0,0,Tableau1[[#This Row],[Date]]+Tableau1[[#This Row],[Fin]])</f>
        <v>0</v>
      </c>
      <c r="J44" s="5">
        <f ca="1">IF(MOD(I44,1)=0,0,H44-MAX(I$2:I43))</f>
        <v>0</v>
      </c>
    </row>
    <row r="45" spans="3:10" x14ac:dyDescent="0.35">
      <c r="C45" s="11">
        <f t="shared" si="0"/>
        <v>42840</v>
      </c>
      <c r="D45" s="8">
        <f>1+INT(MIN(MOD(Tableau1[[#This Row],[Date]]-DATE(YEAR(Tableau1[[#This Row],[Date]])+{-1;0;1},1,5)+WEEKDAY(DATE(YEAR(Tableau1[[#This Row],[Date]])+{-1;0;1},1,3)),734))/7)</f>
        <v>15</v>
      </c>
      <c r="E45" s="8" t="str">
        <f ca="1">OFFSET(Tableau4[[#Headers],[Rythme]],1+MOD(ROW()-2,35),)</f>
        <v>R</v>
      </c>
      <c r="F45" s="4">
        <f ca="1">IFERROR(VLOOKUP(Tableau1[[#This Row],[Rythme]],Tableau3[#All],2,0),0)</f>
        <v>0</v>
      </c>
      <c r="G45" s="4">
        <f ca="1">IFERROR(VLOOKUP(Tableau1[[#This Row],[Rythme]],Tableau3[#All],3,0),0)</f>
        <v>0</v>
      </c>
      <c r="H45" s="4">
        <f ca="1">IF(Tableau1[[#This Row],[Début]]=0,0,Tableau1[[#This Row],[Date]]+Tableau1[[#This Row],[Début]])</f>
        <v>0</v>
      </c>
      <c r="I45" s="4">
        <f ca="1">IF(Tableau1[[#This Row],[Fin]]=0,0,Tableau1[[#This Row],[Date]]+Tableau1[[#This Row],[Fin]])</f>
        <v>0</v>
      </c>
      <c r="J45" s="5">
        <f ca="1">IF(MOD(I45,1)=0,0,H45-MAX(I$2:I44))</f>
        <v>0</v>
      </c>
    </row>
    <row r="46" spans="3:10" x14ac:dyDescent="0.35">
      <c r="C46" s="11">
        <f t="shared" si="0"/>
        <v>42841</v>
      </c>
      <c r="D46" s="8">
        <f>1+INT(MIN(MOD(Tableau1[[#This Row],[Date]]-DATE(YEAR(Tableau1[[#This Row],[Date]])+{-1;0;1},1,5)+WEEKDAY(DATE(YEAR(Tableau1[[#This Row],[Date]])+{-1;0;1},1,3)),734))/7)</f>
        <v>15</v>
      </c>
      <c r="E46" s="8" t="str">
        <f ca="1">OFFSET(Tableau4[[#Headers],[Rythme]],1+MOD(ROW()-2,35),)</f>
        <v>H</v>
      </c>
      <c r="F46" s="4">
        <f ca="1">IFERROR(VLOOKUP(Tableau1[[#This Row],[Rythme]],Tableau3[#All],2,0),0)</f>
        <v>0</v>
      </c>
      <c r="G46" s="4">
        <f ca="1">IFERROR(VLOOKUP(Tableau1[[#This Row],[Rythme]],Tableau3[#All],3,0),0)</f>
        <v>0</v>
      </c>
      <c r="H46" s="4">
        <f ca="1">IF(Tableau1[[#This Row],[Début]]=0,0,Tableau1[[#This Row],[Date]]+Tableau1[[#This Row],[Début]])</f>
        <v>0</v>
      </c>
      <c r="I46" s="4">
        <f ca="1">IF(Tableau1[[#This Row],[Fin]]=0,0,Tableau1[[#This Row],[Date]]+Tableau1[[#This Row],[Fin]])</f>
        <v>0</v>
      </c>
      <c r="J46" s="5">
        <f ca="1">IF(MOD(I46,1)=0,0,H46-MAX(I$2:I45))</f>
        <v>0</v>
      </c>
    </row>
    <row r="47" spans="3:10" x14ac:dyDescent="0.35">
      <c r="C47" s="11">
        <f t="shared" si="0"/>
        <v>42842</v>
      </c>
      <c r="D47" s="8">
        <f>1+INT(MIN(MOD(Tableau1[[#This Row],[Date]]-DATE(YEAR(Tableau1[[#This Row],[Date]])+{-1;0;1},1,5)+WEEKDAY(DATE(YEAR(Tableau1[[#This Row],[Date]])+{-1;0;1},1,3)),734))/7)</f>
        <v>16</v>
      </c>
      <c r="E47" s="8" t="str">
        <f ca="1">OFFSET(Tableau4[[#Headers],[Rythme]],1+MOD(ROW()-2,35),)</f>
        <v>R</v>
      </c>
      <c r="F47" s="4">
        <f ca="1">IFERROR(VLOOKUP(Tableau1[[#This Row],[Rythme]],Tableau3[#All],2,0),0)</f>
        <v>0</v>
      </c>
      <c r="G47" s="4">
        <f ca="1">IFERROR(VLOOKUP(Tableau1[[#This Row],[Rythme]],Tableau3[#All],3,0),0)</f>
        <v>0</v>
      </c>
      <c r="H47" s="4">
        <f ca="1">IF(Tableau1[[#This Row],[Début]]=0,0,Tableau1[[#This Row],[Date]]+Tableau1[[#This Row],[Début]])</f>
        <v>0</v>
      </c>
      <c r="I47" s="4">
        <f ca="1">IF(Tableau1[[#This Row],[Fin]]=0,0,Tableau1[[#This Row],[Date]]+Tableau1[[#This Row],[Fin]])</f>
        <v>0</v>
      </c>
      <c r="J47" s="5">
        <f ca="1">IF(MOD(I47,1)=0,0,H47-MAX(I$2:I46))</f>
        <v>0</v>
      </c>
    </row>
    <row r="48" spans="3:10" x14ac:dyDescent="0.35">
      <c r="C48" s="11">
        <f t="shared" si="0"/>
        <v>42843</v>
      </c>
      <c r="D48" s="8">
        <f>1+INT(MIN(MOD(Tableau1[[#This Row],[Date]]-DATE(YEAR(Tableau1[[#This Row],[Date]])+{-1;0;1},1,5)+WEEKDAY(DATE(YEAR(Tableau1[[#This Row],[Date]])+{-1;0;1},1,3)),734))/7)</f>
        <v>16</v>
      </c>
      <c r="E48" s="8" t="str">
        <f ca="1">OFFSET(Tableau4[[#Headers],[Rythme]],1+MOD(ROW()-2,35),)</f>
        <v>H</v>
      </c>
      <c r="F48" s="4">
        <f ca="1">IFERROR(VLOOKUP(Tableau1[[#This Row],[Rythme]],Tableau3[#All],2,0),0)</f>
        <v>0</v>
      </c>
      <c r="G48" s="4">
        <f ca="1">IFERROR(VLOOKUP(Tableau1[[#This Row],[Rythme]],Tableau3[#All],3,0),0)</f>
        <v>0</v>
      </c>
      <c r="H48" s="4">
        <f ca="1">IF(Tableau1[[#This Row],[Début]]=0,0,Tableau1[[#This Row],[Date]]+Tableau1[[#This Row],[Début]])</f>
        <v>0</v>
      </c>
      <c r="I48" s="4">
        <f ca="1">IF(Tableau1[[#This Row],[Fin]]=0,0,Tableau1[[#This Row],[Date]]+Tableau1[[#This Row],[Fin]])</f>
        <v>0</v>
      </c>
      <c r="J48" s="5">
        <f ca="1">IF(MOD(I48,1)=0,0,H48-MAX(I$2:I47))</f>
        <v>0</v>
      </c>
    </row>
    <row r="49" spans="3:10" x14ac:dyDescent="0.35">
      <c r="C49" s="11">
        <f t="shared" si="0"/>
        <v>42844</v>
      </c>
      <c r="D49" s="8">
        <f>1+INT(MIN(MOD(Tableau1[[#This Row],[Date]]-DATE(YEAR(Tableau1[[#This Row],[Date]])+{-1;0;1},1,5)+WEEKDAY(DATE(YEAR(Tableau1[[#This Row],[Date]])+{-1;0;1},1,3)),734))/7)</f>
        <v>16</v>
      </c>
      <c r="E49" s="8" t="str">
        <f ca="1">OFFSET(Tableau4[[#Headers],[Rythme]],1+MOD(ROW()-2,35),)</f>
        <v>M</v>
      </c>
      <c r="F49" s="4">
        <f ca="1">IFERROR(VLOOKUP(Tableau1[[#This Row],[Rythme]],Tableau3[#All],2,0),0)</f>
        <v>0.23958333333333334</v>
      </c>
      <c r="G49" s="4">
        <f ca="1">IFERROR(VLOOKUP(Tableau1[[#This Row],[Rythme]],Tableau3[#All],3,0),0)</f>
        <v>0.5625</v>
      </c>
      <c r="H49" s="4">
        <f ca="1">IF(Tableau1[[#This Row],[Début]]=0,0,Tableau1[[#This Row],[Date]]+Tableau1[[#This Row],[Début]])</f>
        <v>42844.239583333336</v>
      </c>
      <c r="I49" s="4">
        <f ca="1">IF(Tableau1[[#This Row],[Fin]]=0,0,Tableau1[[#This Row],[Date]]+Tableau1[[#This Row],[Fin]])</f>
        <v>42844.5625</v>
      </c>
      <c r="J49" s="5">
        <f ca="1">IF(MOD(I49,1)=0,0,H49-MAX(I$2:I48))</f>
        <v>4.9895833333357587</v>
      </c>
    </row>
    <row r="50" spans="3:10" x14ac:dyDescent="0.35">
      <c r="C50" s="11">
        <f t="shared" si="0"/>
        <v>42845</v>
      </c>
      <c r="D50" s="8">
        <f>1+INT(MIN(MOD(Tableau1[[#This Row],[Date]]-DATE(YEAR(Tableau1[[#This Row],[Date]])+{-1;0;1},1,5)+WEEKDAY(DATE(YEAR(Tableau1[[#This Row],[Date]])+{-1;0;1},1,3)),734))/7)</f>
        <v>16</v>
      </c>
      <c r="E50" s="8" t="str">
        <f ca="1">OFFSET(Tableau4[[#Headers],[Rythme]],1+MOD(ROW()-2,35),)</f>
        <v>M</v>
      </c>
      <c r="F50" s="4">
        <f ca="1">IFERROR(VLOOKUP(Tableau1[[#This Row],[Rythme]],Tableau3[#All],2,0),0)</f>
        <v>0.23958333333333334</v>
      </c>
      <c r="G50" s="4">
        <f ca="1">IFERROR(VLOOKUP(Tableau1[[#This Row],[Rythme]],Tableau3[#All],3,0),0)</f>
        <v>0.5625</v>
      </c>
      <c r="H50" s="4">
        <f ca="1">IF(Tableau1[[#This Row],[Début]]=0,0,Tableau1[[#This Row],[Date]]+Tableau1[[#This Row],[Début]])</f>
        <v>42845.239583333336</v>
      </c>
      <c r="I50" s="4">
        <f ca="1">IF(Tableau1[[#This Row],[Fin]]=0,0,Tableau1[[#This Row],[Date]]+Tableau1[[#This Row],[Fin]])</f>
        <v>42845.5625</v>
      </c>
      <c r="J50" s="5">
        <f ca="1">IF(MOD(I50,1)=0,0,H50-MAX(I$2:I49))</f>
        <v>0.67708333333575865</v>
      </c>
    </row>
    <row r="51" spans="3:10" x14ac:dyDescent="0.35">
      <c r="C51" s="11">
        <f t="shared" si="0"/>
        <v>42846</v>
      </c>
      <c r="D51" s="8">
        <f>1+INT(MIN(MOD(Tableau1[[#This Row],[Date]]-DATE(YEAR(Tableau1[[#This Row],[Date]])+{-1;0;1},1,5)+WEEKDAY(DATE(YEAR(Tableau1[[#This Row],[Date]])+{-1;0;1},1,3)),734))/7)</f>
        <v>16</v>
      </c>
      <c r="E51" s="8" t="str">
        <f ca="1">OFFSET(Tableau4[[#Headers],[Rythme]],1+MOD(ROW()-2,35),)</f>
        <v>A</v>
      </c>
      <c r="F51" s="4">
        <f ca="1">IFERROR(VLOOKUP(Tableau1[[#This Row],[Rythme]],Tableau3[#All],2,0),0)</f>
        <v>0.55208333333333337</v>
      </c>
      <c r="G51" s="4">
        <f ca="1">IFERROR(VLOOKUP(Tableau1[[#This Row],[Rythme]],Tableau3[#All],3,0),0)</f>
        <v>0.875</v>
      </c>
      <c r="H51" s="4">
        <f ca="1">IF(Tableau1[[#This Row],[Début]]=0,0,Tableau1[[#This Row],[Date]]+Tableau1[[#This Row],[Début]])</f>
        <v>42846.552083333336</v>
      </c>
      <c r="I51" s="4">
        <f ca="1">IF(Tableau1[[#This Row],[Fin]]=0,0,Tableau1[[#This Row],[Date]]+Tableau1[[#This Row],[Fin]])</f>
        <v>42846.875</v>
      </c>
      <c r="J51" s="5">
        <f ca="1">IF(MOD(I51,1)=0,0,H51-MAX(I$2:I50))</f>
        <v>0.98958333333575865</v>
      </c>
    </row>
    <row r="52" spans="3:10" x14ac:dyDescent="0.35">
      <c r="C52" s="11">
        <f t="shared" si="0"/>
        <v>42847</v>
      </c>
      <c r="D52" s="8">
        <f>1+INT(MIN(MOD(Tableau1[[#This Row],[Date]]-DATE(YEAR(Tableau1[[#This Row],[Date]])+{-1;0;1},1,5)+WEEKDAY(DATE(YEAR(Tableau1[[#This Row],[Date]])+{-1;0;1},1,3)),734))/7)</f>
        <v>16</v>
      </c>
      <c r="E52" s="8" t="str">
        <f ca="1">OFFSET(Tableau4[[#Headers],[Rythme]],1+MOD(ROW()-2,35),)</f>
        <v>A</v>
      </c>
      <c r="F52" s="4">
        <f ca="1">IFERROR(VLOOKUP(Tableau1[[#This Row],[Rythme]],Tableau3[#All],2,0),0)</f>
        <v>0.55208333333333337</v>
      </c>
      <c r="G52" s="4">
        <f ca="1">IFERROR(VLOOKUP(Tableau1[[#This Row],[Rythme]],Tableau3[#All],3,0),0)</f>
        <v>0.875</v>
      </c>
      <c r="H52" s="4">
        <f ca="1">IF(Tableau1[[#This Row],[Début]]=0,0,Tableau1[[#This Row],[Date]]+Tableau1[[#This Row],[Début]])</f>
        <v>42847.552083333336</v>
      </c>
      <c r="I52" s="4">
        <f ca="1">IF(Tableau1[[#This Row],[Fin]]=0,0,Tableau1[[#This Row],[Date]]+Tableau1[[#This Row],[Fin]])</f>
        <v>42847.875</v>
      </c>
      <c r="J52" s="5">
        <f ca="1">IF(MOD(I52,1)=0,0,H52-MAX(I$2:I51))</f>
        <v>0.67708333333575865</v>
      </c>
    </row>
    <row r="53" spans="3:10" x14ac:dyDescent="0.35">
      <c r="C53" s="11">
        <f t="shared" si="0"/>
        <v>42848</v>
      </c>
      <c r="D53" s="8">
        <f>1+INT(MIN(MOD(Tableau1[[#This Row],[Date]]-DATE(YEAR(Tableau1[[#This Row],[Date]])+{-1;0;1},1,5)+WEEKDAY(DATE(YEAR(Tableau1[[#This Row],[Date]])+{-1;0;1},1,3)),734))/7)</f>
        <v>16</v>
      </c>
      <c r="E53" s="8" t="str">
        <f ca="1">OFFSET(Tableau4[[#Headers],[Rythme]],1+MOD(ROW()-2,35),)</f>
        <v>A</v>
      </c>
      <c r="F53" s="4">
        <f ca="1">IFERROR(VLOOKUP(Tableau1[[#This Row],[Rythme]],Tableau3[#All],2,0),0)</f>
        <v>0.55208333333333337</v>
      </c>
      <c r="G53" s="4">
        <f ca="1">IFERROR(VLOOKUP(Tableau1[[#This Row],[Rythme]],Tableau3[#All],3,0),0)</f>
        <v>0.875</v>
      </c>
      <c r="H53" s="4">
        <f ca="1">IF(Tableau1[[#This Row],[Début]]=0,0,Tableau1[[#This Row],[Date]]+Tableau1[[#This Row],[Début]])</f>
        <v>42848.552083333336</v>
      </c>
      <c r="I53" s="4">
        <f ca="1">IF(Tableau1[[#This Row],[Fin]]=0,0,Tableau1[[#This Row],[Date]]+Tableau1[[#This Row],[Fin]])</f>
        <v>42848.875</v>
      </c>
      <c r="J53" s="5">
        <f ca="1">IF(MOD(I53,1)=0,0,H53-MAX(I$2:I52))</f>
        <v>0.67708333333575865</v>
      </c>
    </row>
    <row r="54" spans="3:10" x14ac:dyDescent="0.35">
      <c r="C54" s="11">
        <f t="shared" si="0"/>
        <v>42849</v>
      </c>
      <c r="D54" s="8">
        <f>1+INT(MIN(MOD(Tableau1[[#This Row],[Date]]-DATE(YEAR(Tableau1[[#This Row],[Date]])+{-1;0;1},1,5)+WEEKDAY(DATE(YEAR(Tableau1[[#This Row],[Date]])+{-1;0;1},1,3)),734))/7)</f>
        <v>17</v>
      </c>
      <c r="E54" s="8" t="str">
        <f ca="1">OFFSET(Tableau4[[#Headers],[Rythme]],1+MOD(ROW()-2,35),)</f>
        <v>N</v>
      </c>
      <c r="F54" s="4">
        <f ca="1">IFERROR(VLOOKUP(Tableau1[[#This Row],[Rythme]],Tableau3[#All],2,0),0)</f>
        <v>0.86458333333333337</v>
      </c>
      <c r="G54" s="4">
        <f ca="1">IFERROR(VLOOKUP(Tableau1[[#This Row],[Rythme]],Tableau3[#All],3,0),0)</f>
        <v>1.25</v>
      </c>
      <c r="H54" s="4">
        <f ca="1">IF(Tableau1[[#This Row],[Début]]=0,0,Tableau1[[#This Row],[Date]]+Tableau1[[#This Row],[Début]])</f>
        <v>42849.864583333336</v>
      </c>
      <c r="I54" s="4">
        <f ca="1">IF(Tableau1[[#This Row],[Fin]]=0,0,Tableau1[[#This Row],[Date]]+Tableau1[[#This Row],[Fin]])</f>
        <v>42850.25</v>
      </c>
      <c r="J54" s="5">
        <f ca="1">IF(MOD(I54,1)=0,0,H54-MAX(I$2:I53))</f>
        <v>0.98958333333575865</v>
      </c>
    </row>
    <row r="55" spans="3:10" x14ac:dyDescent="0.35">
      <c r="C55" s="11">
        <f t="shared" si="0"/>
        <v>42850</v>
      </c>
      <c r="D55" s="8">
        <f>1+INT(MIN(MOD(Tableau1[[#This Row],[Date]]-DATE(YEAR(Tableau1[[#This Row],[Date]])+{-1;0;1},1,5)+WEEKDAY(DATE(YEAR(Tableau1[[#This Row],[Date]])+{-1;0;1},1,3)),734))/7)</f>
        <v>17</v>
      </c>
      <c r="E55" s="8" t="str">
        <f ca="1">OFFSET(Tableau4[[#Headers],[Rythme]],1+MOD(ROW()-2,35),)</f>
        <v>N</v>
      </c>
      <c r="F55" s="4">
        <f ca="1">IFERROR(VLOOKUP(Tableau1[[#This Row],[Rythme]],Tableau3[#All],2,0),0)</f>
        <v>0.86458333333333337</v>
      </c>
      <c r="G55" s="4">
        <f ca="1">IFERROR(VLOOKUP(Tableau1[[#This Row],[Rythme]],Tableau3[#All],3,0),0)</f>
        <v>1.25</v>
      </c>
      <c r="H55" s="4">
        <f ca="1">IF(Tableau1[[#This Row],[Début]]=0,0,Tableau1[[#This Row],[Date]]+Tableau1[[#This Row],[Début]])</f>
        <v>42850.864583333336</v>
      </c>
      <c r="I55" s="4">
        <f ca="1">IF(Tableau1[[#This Row],[Fin]]=0,0,Tableau1[[#This Row],[Date]]+Tableau1[[#This Row],[Fin]])</f>
        <v>42851.25</v>
      </c>
      <c r="J55" s="5">
        <f ca="1">IF(MOD(I55,1)=0,0,H55-MAX(I$2:I54))</f>
        <v>0.61458333333575865</v>
      </c>
    </row>
    <row r="56" spans="3:10" x14ac:dyDescent="0.35">
      <c r="C56" s="11">
        <f t="shared" si="0"/>
        <v>42851</v>
      </c>
      <c r="D56" s="8">
        <f>1+INT(MIN(MOD(Tableau1[[#This Row],[Date]]-DATE(YEAR(Tableau1[[#This Row],[Date]])+{-1;0;1},1,5)+WEEKDAY(DATE(YEAR(Tableau1[[#This Row],[Date]])+{-1;0;1},1,3)),734))/7)</f>
        <v>17</v>
      </c>
      <c r="E56" s="8" t="str">
        <f ca="1">OFFSET(Tableau4[[#Headers],[Rythme]],1+MOD(ROW()-2,35),)</f>
        <v>R</v>
      </c>
      <c r="F56" s="4">
        <f ca="1">IFERROR(VLOOKUP(Tableau1[[#This Row],[Rythme]],Tableau3[#All],2,0),0)</f>
        <v>0</v>
      </c>
      <c r="G56" s="4">
        <f ca="1">IFERROR(VLOOKUP(Tableau1[[#This Row],[Rythme]],Tableau3[#All],3,0),0)</f>
        <v>0</v>
      </c>
      <c r="H56" s="4">
        <f ca="1">IF(Tableau1[[#This Row],[Début]]=0,0,Tableau1[[#This Row],[Date]]+Tableau1[[#This Row],[Début]])</f>
        <v>0</v>
      </c>
      <c r="I56" s="4">
        <f ca="1">IF(Tableau1[[#This Row],[Fin]]=0,0,Tableau1[[#This Row],[Date]]+Tableau1[[#This Row],[Fin]])</f>
        <v>0</v>
      </c>
      <c r="J56" s="5">
        <f ca="1">IF(MOD(I56,1)=0,0,H56-MAX(I$2:I55))</f>
        <v>0</v>
      </c>
    </row>
    <row r="57" spans="3:10" x14ac:dyDescent="0.35">
      <c r="C57" s="11">
        <f t="shared" si="0"/>
        <v>42852</v>
      </c>
      <c r="D57" s="8">
        <f>1+INT(MIN(MOD(Tableau1[[#This Row],[Date]]-DATE(YEAR(Tableau1[[#This Row],[Date]])+{-1;0;1},1,5)+WEEKDAY(DATE(YEAR(Tableau1[[#This Row],[Date]])+{-1;0;1},1,3)),734))/7)</f>
        <v>17</v>
      </c>
      <c r="E57" s="8" t="str">
        <f ca="1">OFFSET(Tableau4[[#Headers],[Rythme]],1+MOD(ROW()-2,35),)</f>
        <v>R</v>
      </c>
      <c r="F57" s="4">
        <f ca="1">IFERROR(VLOOKUP(Tableau1[[#This Row],[Rythme]],Tableau3[#All],2,0),0)</f>
        <v>0</v>
      </c>
      <c r="G57" s="4">
        <f ca="1">IFERROR(VLOOKUP(Tableau1[[#This Row],[Rythme]],Tableau3[#All],3,0),0)</f>
        <v>0</v>
      </c>
      <c r="H57" s="4">
        <f ca="1">IF(Tableau1[[#This Row],[Début]]=0,0,Tableau1[[#This Row],[Date]]+Tableau1[[#This Row],[Début]])</f>
        <v>0</v>
      </c>
      <c r="I57" s="4">
        <f ca="1">IF(Tableau1[[#This Row],[Fin]]=0,0,Tableau1[[#This Row],[Date]]+Tableau1[[#This Row],[Fin]])</f>
        <v>0</v>
      </c>
      <c r="J57" s="5">
        <f ca="1">IF(MOD(I57,1)=0,0,H57-MAX(I$2:I56))</f>
        <v>0</v>
      </c>
    </row>
    <row r="58" spans="3:10" x14ac:dyDescent="0.35">
      <c r="C58" s="11">
        <f t="shared" si="0"/>
        <v>42853</v>
      </c>
      <c r="D58" s="8">
        <f>1+INT(MIN(MOD(Tableau1[[#This Row],[Date]]-DATE(YEAR(Tableau1[[#This Row],[Date]])+{-1;0;1},1,5)+WEEKDAY(DATE(YEAR(Tableau1[[#This Row],[Date]])+{-1;0;1},1,3)),734))/7)</f>
        <v>17</v>
      </c>
      <c r="E58" s="8" t="str">
        <f ca="1">OFFSET(Tableau4[[#Headers],[Rythme]],1+MOD(ROW()-2,35),)</f>
        <v>R</v>
      </c>
      <c r="F58" s="4">
        <f ca="1">IFERROR(VLOOKUP(Tableau1[[#This Row],[Rythme]],Tableau3[#All],2,0),0)</f>
        <v>0</v>
      </c>
      <c r="G58" s="4">
        <f ca="1">IFERROR(VLOOKUP(Tableau1[[#This Row],[Rythme]],Tableau3[#All],3,0),0)</f>
        <v>0</v>
      </c>
      <c r="H58" s="4">
        <f ca="1">IF(Tableau1[[#This Row],[Début]]=0,0,Tableau1[[#This Row],[Date]]+Tableau1[[#This Row],[Début]])</f>
        <v>0</v>
      </c>
      <c r="I58" s="4">
        <f ca="1">IF(Tableau1[[#This Row],[Fin]]=0,0,Tableau1[[#This Row],[Date]]+Tableau1[[#This Row],[Fin]])</f>
        <v>0</v>
      </c>
      <c r="J58" s="5">
        <f ca="1">IF(MOD(I58,1)=0,0,H58-MAX(I$2:I57))</f>
        <v>0</v>
      </c>
    </row>
    <row r="59" spans="3:10" x14ac:dyDescent="0.35">
      <c r="C59" s="11">
        <f t="shared" si="0"/>
        <v>42854</v>
      </c>
      <c r="D59" s="8">
        <f>1+INT(MIN(MOD(Tableau1[[#This Row],[Date]]-DATE(YEAR(Tableau1[[#This Row],[Date]])+{-1;0;1},1,5)+WEEKDAY(DATE(YEAR(Tableau1[[#This Row],[Date]])+{-1;0;1},1,3)),734))/7)</f>
        <v>17</v>
      </c>
      <c r="E59" s="8" t="str">
        <f ca="1">OFFSET(Tableau4[[#Headers],[Rythme]],1+MOD(ROW()-2,35),)</f>
        <v>H</v>
      </c>
      <c r="F59" s="4">
        <f ca="1">IFERROR(VLOOKUP(Tableau1[[#This Row],[Rythme]],Tableau3[#All],2,0),0)</f>
        <v>0</v>
      </c>
      <c r="G59" s="4">
        <f ca="1">IFERROR(VLOOKUP(Tableau1[[#This Row],[Rythme]],Tableau3[#All],3,0),0)</f>
        <v>0</v>
      </c>
      <c r="H59" s="4">
        <f ca="1">IF(Tableau1[[#This Row],[Début]]=0,0,Tableau1[[#This Row],[Date]]+Tableau1[[#This Row],[Début]])</f>
        <v>0</v>
      </c>
      <c r="I59" s="4">
        <f ca="1">IF(Tableau1[[#This Row],[Fin]]=0,0,Tableau1[[#This Row],[Date]]+Tableau1[[#This Row],[Fin]])</f>
        <v>0</v>
      </c>
      <c r="J59" s="5">
        <f ca="1">IF(MOD(I59,1)=0,0,H59-MAX(I$2:I58))</f>
        <v>0</v>
      </c>
    </row>
    <row r="60" spans="3:10" x14ac:dyDescent="0.35">
      <c r="C60" s="11">
        <f t="shared" si="0"/>
        <v>42855</v>
      </c>
      <c r="D60" s="8">
        <f>1+INT(MIN(MOD(Tableau1[[#This Row],[Date]]-DATE(YEAR(Tableau1[[#This Row],[Date]])+{-1;0;1},1,5)+WEEKDAY(DATE(YEAR(Tableau1[[#This Row],[Date]])+{-1;0;1},1,3)),734))/7)</f>
        <v>17</v>
      </c>
      <c r="E60" s="8" t="str">
        <f ca="1">OFFSET(Tableau4[[#Headers],[Rythme]],1+MOD(ROW()-2,35),)</f>
        <v>H</v>
      </c>
      <c r="F60" s="4">
        <f ca="1">IFERROR(VLOOKUP(Tableau1[[#This Row],[Rythme]],Tableau3[#All],2,0),0)</f>
        <v>0</v>
      </c>
      <c r="G60" s="4">
        <f ca="1">IFERROR(VLOOKUP(Tableau1[[#This Row],[Rythme]],Tableau3[#All],3,0),0)</f>
        <v>0</v>
      </c>
      <c r="H60" s="4">
        <f ca="1">IF(Tableau1[[#This Row],[Début]]=0,0,Tableau1[[#This Row],[Date]]+Tableau1[[#This Row],[Début]])</f>
        <v>0</v>
      </c>
      <c r="I60" s="4">
        <f ca="1">IF(Tableau1[[#This Row],[Fin]]=0,0,Tableau1[[#This Row],[Date]]+Tableau1[[#This Row],[Fin]])</f>
        <v>0</v>
      </c>
      <c r="J60" s="5">
        <f ca="1">IF(MOD(I60,1)=0,0,H60-MAX(I$2:I59))</f>
        <v>0</v>
      </c>
    </row>
    <row r="61" spans="3:10" x14ac:dyDescent="0.35">
      <c r="C61" s="11">
        <f t="shared" si="0"/>
        <v>42856</v>
      </c>
      <c r="D61" s="8">
        <f>1+INT(MIN(MOD(Tableau1[[#This Row],[Date]]-DATE(YEAR(Tableau1[[#This Row],[Date]])+{-1;0;1},1,5)+WEEKDAY(DATE(YEAR(Tableau1[[#This Row],[Date]])+{-1;0;1},1,3)),734))/7)</f>
        <v>18</v>
      </c>
      <c r="E61" s="8" t="str">
        <f ca="1">OFFSET(Tableau4[[#Headers],[Rythme]],1+MOD(ROW()-2,35),)</f>
        <v>M</v>
      </c>
      <c r="F61" s="4">
        <f ca="1">IFERROR(VLOOKUP(Tableau1[[#This Row],[Rythme]],Tableau3[#All],2,0),0)</f>
        <v>0.23958333333333334</v>
      </c>
      <c r="G61" s="4">
        <f ca="1">IFERROR(VLOOKUP(Tableau1[[#This Row],[Rythme]],Tableau3[#All],3,0),0)</f>
        <v>0.5625</v>
      </c>
      <c r="H61" s="4">
        <f ca="1">IF(Tableau1[[#This Row],[Début]]=0,0,Tableau1[[#This Row],[Date]]+Tableau1[[#This Row],[Début]])</f>
        <v>42856.239583333336</v>
      </c>
      <c r="I61" s="4">
        <f ca="1">IF(Tableau1[[#This Row],[Fin]]=0,0,Tableau1[[#This Row],[Date]]+Tableau1[[#This Row],[Fin]])</f>
        <v>42856.5625</v>
      </c>
      <c r="J61" s="5">
        <f ca="1">IF(MOD(I61,1)=0,0,H61-MAX(I$2:I60))</f>
        <v>4.9895833333357587</v>
      </c>
    </row>
    <row r="62" spans="3:10" x14ac:dyDescent="0.35">
      <c r="C62" s="11">
        <f t="shared" si="0"/>
        <v>42857</v>
      </c>
      <c r="D62" s="8">
        <f>1+INT(MIN(MOD(Tableau1[[#This Row],[Date]]-DATE(YEAR(Tableau1[[#This Row],[Date]])+{-1;0;1},1,5)+WEEKDAY(DATE(YEAR(Tableau1[[#This Row],[Date]])+{-1;0;1},1,3)),734))/7)</f>
        <v>18</v>
      </c>
      <c r="E62" s="8" t="str">
        <f ca="1">OFFSET(Tableau4[[#Headers],[Rythme]],1+MOD(ROW()-2,35),)</f>
        <v>M</v>
      </c>
      <c r="F62" s="4">
        <f ca="1">IFERROR(VLOOKUP(Tableau1[[#This Row],[Rythme]],Tableau3[#All],2,0),0)</f>
        <v>0.23958333333333334</v>
      </c>
      <c r="G62" s="4">
        <f ca="1">IFERROR(VLOOKUP(Tableau1[[#This Row],[Rythme]],Tableau3[#All],3,0),0)</f>
        <v>0.5625</v>
      </c>
      <c r="H62" s="4">
        <f ca="1">IF(Tableau1[[#This Row],[Début]]=0,0,Tableau1[[#This Row],[Date]]+Tableau1[[#This Row],[Début]])</f>
        <v>42857.239583333336</v>
      </c>
      <c r="I62" s="4">
        <f ca="1">IF(Tableau1[[#This Row],[Fin]]=0,0,Tableau1[[#This Row],[Date]]+Tableau1[[#This Row],[Fin]])</f>
        <v>42857.5625</v>
      </c>
      <c r="J62" s="5">
        <f ca="1">IF(MOD(I62,1)=0,0,H62-MAX(I$2:I61))</f>
        <v>0.67708333333575865</v>
      </c>
    </row>
    <row r="63" spans="3:10" x14ac:dyDescent="0.35">
      <c r="C63" s="11">
        <f t="shared" si="0"/>
        <v>42858</v>
      </c>
      <c r="D63" s="8">
        <f>1+INT(MIN(MOD(Tableau1[[#This Row],[Date]]-DATE(YEAR(Tableau1[[#This Row],[Date]])+{-1;0;1},1,5)+WEEKDAY(DATE(YEAR(Tableau1[[#This Row],[Date]])+{-1;0;1},1,3)),734))/7)</f>
        <v>18</v>
      </c>
      <c r="E63" s="8" t="str">
        <f ca="1">OFFSET(Tableau4[[#Headers],[Rythme]],1+MOD(ROW()-2,35),)</f>
        <v>A</v>
      </c>
      <c r="F63" s="4">
        <f ca="1">IFERROR(VLOOKUP(Tableau1[[#This Row],[Rythme]],Tableau3[#All],2,0),0)</f>
        <v>0.55208333333333337</v>
      </c>
      <c r="G63" s="4">
        <f ca="1">IFERROR(VLOOKUP(Tableau1[[#This Row],[Rythme]],Tableau3[#All],3,0),0)</f>
        <v>0.875</v>
      </c>
      <c r="H63" s="4">
        <f ca="1">IF(Tableau1[[#This Row],[Début]]=0,0,Tableau1[[#This Row],[Date]]+Tableau1[[#This Row],[Début]])</f>
        <v>42858.552083333336</v>
      </c>
      <c r="I63" s="4">
        <f ca="1">IF(Tableau1[[#This Row],[Fin]]=0,0,Tableau1[[#This Row],[Date]]+Tableau1[[#This Row],[Fin]])</f>
        <v>42858.875</v>
      </c>
      <c r="J63" s="5">
        <f ca="1">IF(MOD(I63,1)=0,0,H63-MAX(I$2:I62))</f>
        <v>0.98958333333575865</v>
      </c>
    </row>
    <row r="64" spans="3:10" x14ac:dyDescent="0.35">
      <c r="C64" s="11">
        <f t="shared" si="0"/>
        <v>42859</v>
      </c>
      <c r="D64" s="8">
        <f>1+INT(MIN(MOD(Tableau1[[#This Row],[Date]]-DATE(YEAR(Tableau1[[#This Row],[Date]])+{-1;0;1},1,5)+WEEKDAY(DATE(YEAR(Tableau1[[#This Row],[Date]])+{-1;0;1},1,3)),734))/7)</f>
        <v>18</v>
      </c>
      <c r="E64" s="8" t="str">
        <f ca="1">OFFSET(Tableau4[[#Headers],[Rythme]],1+MOD(ROW()-2,35),)</f>
        <v>A</v>
      </c>
      <c r="F64" s="4">
        <f ca="1">IFERROR(VLOOKUP(Tableau1[[#This Row],[Rythme]],Tableau3[#All],2,0),0)</f>
        <v>0.55208333333333337</v>
      </c>
      <c r="G64" s="4">
        <f ca="1">IFERROR(VLOOKUP(Tableau1[[#This Row],[Rythme]],Tableau3[#All],3,0),0)</f>
        <v>0.875</v>
      </c>
      <c r="H64" s="4">
        <f ca="1">IF(Tableau1[[#This Row],[Début]]=0,0,Tableau1[[#This Row],[Date]]+Tableau1[[#This Row],[Début]])</f>
        <v>42859.552083333336</v>
      </c>
      <c r="I64" s="4">
        <f ca="1">IF(Tableau1[[#This Row],[Fin]]=0,0,Tableau1[[#This Row],[Date]]+Tableau1[[#This Row],[Fin]])</f>
        <v>42859.875</v>
      </c>
      <c r="J64" s="5">
        <f ca="1">IF(MOD(I64,1)=0,0,H64-MAX(I$2:I63))</f>
        <v>0.67708333333575865</v>
      </c>
    </row>
    <row r="65" spans="3:10" x14ac:dyDescent="0.35">
      <c r="C65" s="11">
        <f t="shared" ref="C65:C128" si="1">C64+1</f>
        <v>42860</v>
      </c>
      <c r="D65" s="8">
        <f>1+INT(MIN(MOD(Tableau1[[#This Row],[Date]]-DATE(YEAR(Tableau1[[#This Row],[Date]])+{-1;0;1},1,5)+WEEKDAY(DATE(YEAR(Tableau1[[#This Row],[Date]])+{-1;0;1},1,3)),734))/7)</f>
        <v>18</v>
      </c>
      <c r="E65" s="8" t="str">
        <f ca="1">OFFSET(Tableau4[[#Headers],[Rythme]],1+MOD(ROW()-2,35),)</f>
        <v>N</v>
      </c>
      <c r="F65" s="4">
        <f ca="1">IFERROR(VLOOKUP(Tableau1[[#This Row],[Rythme]],Tableau3[#All],2,0),0)</f>
        <v>0.86458333333333337</v>
      </c>
      <c r="G65" s="4">
        <f ca="1">IFERROR(VLOOKUP(Tableau1[[#This Row],[Rythme]],Tableau3[#All],3,0),0)</f>
        <v>1.25</v>
      </c>
      <c r="H65" s="4">
        <f ca="1">IF(Tableau1[[#This Row],[Début]]=0,0,Tableau1[[#This Row],[Date]]+Tableau1[[#This Row],[Début]])</f>
        <v>42860.864583333336</v>
      </c>
      <c r="I65" s="4">
        <f ca="1">IF(Tableau1[[#This Row],[Fin]]=0,0,Tableau1[[#This Row],[Date]]+Tableau1[[#This Row],[Fin]])</f>
        <v>42861.25</v>
      </c>
      <c r="J65" s="5">
        <f ca="1">IF(MOD(I65,1)=0,0,H65-MAX(I$2:I64))</f>
        <v>0.98958333333575865</v>
      </c>
    </row>
    <row r="66" spans="3:10" x14ac:dyDescent="0.35">
      <c r="C66" s="11">
        <f t="shared" si="1"/>
        <v>42861</v>
      </c>
      <c r="D66" s="8">
        <f>1+INT(MIN(MOD(Tableau1[[#This Row],[Date]]-DATE(YEAR(Tableau1[[#This Row],[Date]])+{-1;0;1},1,5)+WEEKDAY(DATE(YEAR(Tableau1[[#This Row],[Date]])+{-1;0;1},1,3)),734))/7)</f>
        <v>18</v>
      </c>
      <c r="E66" s="8" t="str">
        <f ca="1">OFFSET(Tableau4[[#Headers],[Rythme]],1+MOD(ROW()-2,35),)</f>
        <v>N</v>
      </c>
      <c r="F66" s="4">
        <f ca="1">IFERROR(VLOOKUP(Tableau1[[#This Row],[Rythme]],Tableau3[#All],2,0),0)</f>
        <v>0.86458333333333337</v>
      </c>
      <c r="G66" s="4">
        <f ca="1">IFERROR(VLOOKUP(Tableau1[[#This Row],[Rythme]],Tableau3[#All],3,0),0)</f>
        <v>1.25</v>
      </c>
      <c r="H66" s="4">
        <f ca="1">IF(Tableau1[[#This Row],[Début]]=0,0,Tableau1[[#This Row],[Date]]+Tableau1[[#This Row],[Début]])</f>
        <v>42861.864583333336</v>
      </c>
      <c r="I66" s="4">
        <f ca="1">IF(Tableau1[[#This Row],[Fin]]=0,0,Tableau1[[#This Row],[Date]]+Tableau1[[#This Row],[Fin]])</f>
        <v>42862.25</v>
      </c>
      <c r="J66" s="5">
        <f ca="1">IF(MOD(I66,1)=0,0,H66-MAX(I$2:I65))</f>
        <v>0.61458333333575865</v>
      </c>
    </row>
    <row r="67" spans="3:10" x14ac:dyDescent="0.35">
      <c r="C67" s="11">
        <f t="shared" si="1"/>
        <v>42862</v>
      </c>
      <c r="D67" s="8">
        <f>1+INT(MIN(MOD(Tableau1[[#This Row],[Date]]-DATE(YEAR(Tableau1[[#This Row],[Date]])+{-1;0;1},1,5)+WEEKDAY(DATE(YEAR(Tableau1[[#This Row],[Date]])+{-1;0;1},1,3)),734))/7)</f>
        <v>18</v>
      </c>
      <c r="E67" s="8" t="str">
        <f ca="1">OFFSET(Tableau4[[#Headers],[Rythme]],1+MOD(ROW()-2,35),)</f>
        <v>N</v>
      </c>
      <c r="F67" s="4">
        <f ca="1">IFERROR(VLOOKUP(Tableau1[[#This Row],[Rythme]],Tableau3[#All],2,0),0)</f>
        <v>0.86458333333333337</v>
      </c>
      <c r="G67" s="4">
        <f ca="1">IFERROR(VLOOKUP(Tableau1[[#This Row],[Rythme]],Tableau3[#All],3,0),0)</f>
        <v>1.25</v>
      </c>
      <c r="H67" s="4">
        <f ca="1">IF(Tableau1[[#This Row],[Début]]=0,0,Tableau1[[#This Row],[Date]]+Tableau1[[#This Row],[Début]])</f>
        <v>42862.864583333336</v>
      </c>
      <c r="I67" s="4">
        <f ca="1">IF(Tableau1[[#This Row],[Fin]]=0,0,Tableau1[[#This Row],[Date]]+Tableau1[[#This Row],[Fin]])</f>
        <v>42863.25</v>
      </c>
      <c r="J67" s="5">
        <f ca="1">IF(MOD(I67,1)=0,0,H67-MAX(I$2:I66))</f>
        <v>0.61458333333575865</v>
      </c>
    </row>
    <row r="68" spans="3:10" x14ac:dyDescent="0.35">
      <c r="C68" s="11">
        <f t="shared" si="1"/>
        <v>42863</v>
      </c>
      <c r="D68" s="8">
        <f>1+INT(MIN(MOD(Tableau1[[#This Row],[Date]]-DATE(YEAR(Tableau1[[#This Row],[Date]])+{-1;0;1},1,5)+WEEKDAY(DATE(YEAR(Tableau1[[#This Row],[Date]])+{-1;0;1},1,3)),734))/7)</f>
        <v>19</v>
      </c>
      <c r="E68" s="8" t="str">
        <f ca="1">OFFSET(Tableau4[[#Headers],[Rythme]],1+MOD(ROW()-2,35),)</f>
        <v>R</v>
      </c>
      <c r="F68" s="4">
        <f ca="1">IFERROR(VLOOKUP(Tableau1[[#This Row],[Rythme]],Tableau3[#All],2,0),0)</f>
        <v>0</v>
      </c>
      <c r="G68" s="4">
        <f ca="1">IFERROR(VLOOKUP(Tableau1[[#This Row],[Rythme]],Tableau3[#All],3,0),0)</f>
        <v>0</v>
      </c>
      <c r="H68" s="4">
        <f ca="1">IF(Tableau1[[#This Row],[Début]]=0,0,Tableau1[[#This Row],[Date]]+Tableau1[[#This Row],[Début]])</f>
        <v>0</v>
      </c>
      <c r="I68" s="4">
        <f ca="1">IF(Tableau1[[#This Row],[Fin]]=0,0,Tableau1[[#This Row],[Date]]+Tableau1[[#This Row],[Fin]])</f>
        <v>0</v>
      </c>
      <c r="J68" s="5">
        <f ca="1">IF(MOD(I68,1)=0,0,H68-MAX(I$2:I67))</f>
        <v>0</v>
      </c>
    </row>
    <row r="69" spans="3:10" x14ac:dyDescent="0.35">
      <c r="C69" s="11">
        <f t="shared" si="1"/>
        <v>42864</v>
      </c>
      <c r="D69" s="8">
        <f>1+INT(MIN(MOD(Tableau1[[#This Row],[Date]]-DATE(YEAR(Tableau1[[#This Row],[Date]])+{-1;0;1},1,5)+WEEKDAY(DATE(YEAR(Tableau1[[#This Row],[Date]])+{-1;0;1},1,3)),734))/7)</f>
        <v>19</v>
      </c>
      <c r="E69" s="8" t="str">
        <f ca="1">OFFSET(Tableau4[[#Headers],[Rythme]],1+MOD(ROW()-2,35),)</f>
        <v>H</v>
      </c>
      <c r="F69" s="4">
        <f ca="1">IFERROR(VLOOKUP(Tableau1[[#This Row],[Rythme]],Tableau3[#All],2,0),0)</f>
        <v>0</v>
      </c>
      <c r="G69" s="4">
        <f ca="1">IFERROR(VLOOKUP(Tableau1[[#This Row],[Rythme]],Tableau3[#All],3,0),0)</f>
        <v>0</v>
      </c>
      <c r="H69" s="4">
        <f ca="1">IF(Tableau1[[#This Row],[Début]]=0,0,Tableau1[[#This Row],[Date]]+Tableau1[[#This Row],[Début]])</f>
        <v>0</v>
      </c>
      <c r="I69" s="4">
        <f ca="1">IF(Tableau1[[#This Row],[Fin]]=0,0,Tableau1[[#This Row],[Date]]+Tableau1[[#This Row],[Fin]])</f>
        <v>0</v>
      </c>
      <c r="J69" s="5">
        <f ca="1">IF(MOD(I69,1)=0,0,H69-MAX(I$2:I68))</f>
        <v>0</v>
      </c>
    </row>
    <row r="70" spans="3:10" x14ac:dyDescent="0.35">
      <c r="C70" s="11">
        <f t="shared" si="1"/>
        <v>42865</v>
      </c>
      <c r="D70" s="8">
        <f>1+INT(MIN(MOD(Tableau1[[#This Row],[Date]]-DATE(YEAR(Tableau1[[#This Row],[Date]])+{-1;0;1},1,5)+WEEKDAY(DATE(YEAR(Tableau1[[#This Row],[Date]])+{-1;0;1},1,3)),734))/7)</f>
        <v>19</v>
      </c>
      <c r="E70" s="8" t="str">
        <f ca="1">OFFSET(Tableau4[[#Headers],[Rythme]],1+MOD(ROW()-2,35),)</f>
        <v>R</v>
      </c>
      <c r="F70" s="4">
        <f ca="1">IFERROR(VLOOKUP(Tableau1[[#This Row],[Rythme]],Tableau3[#All],2,0),0)</f>
        <v>0</v>
      </c>
      <c r="G70" s="4">
        <f ca="1">IFERROR(VLOOKUP(Tableau1[[#This Row],[Rythme]],Tableau3[#All],3,0),0)</f>
        <v>0</v>
      </c>
      <c r="H70" s="4">
        <f ca="1">IF(Tableau1[[#This Row],[Début]]=0,0,Tableau1[[#This Row],[Date]]+Tableau1[[#This Row],[Début]])</f>
        <v>0</v>
      </c>
      <c r="I70" s="4">
        <f ca="1">IF(Tableau1[[#This Row],[Fin]]=0,0,Tableau1[[#This Row],[Date]]+Tableau1[[#This Row],[Fin]])</f>
        <v>0</v>
      </c>
      <c r="J70" s="5">
        <f ca="1">IF(MOD(I70,1)=0,0,H70-MAX(I$2:I69))</f>
        <v>0</v>
      </c>
    </row>
    <row r="71" spans="3:10" x14ac:dyDescent="0.35">
      <c r="C71" s="11">
        <f t="shared" si="1"/>
        <v>42866</v>
      </c>
      <c r="D71" s="8">
        <f>1+INT(MIN(MOD(Tableau1[[#This Row],[Date]]-DATE(YEAR(Tableau1[[#This Row],[Date]])+{-1;0;1},1,5)+WEEKDAY(DATE(YEAR(Tableau1[[#This Row],[Date]])+{-1;0;1},1,3)),734))/7)</f>
        <v>19</v>
      </c>
      <c r="E71" s="8" t="str">
        <f ca="1">OFFSET(Tableau4[[#Headers],[Rythme]],1+MOD(ROW()-2,35),)</f>
        <v>R</v>
      </c>
      <c r="F71" s="4">
        <f ca="1">IFERROR(VLOOKUP(Tableau1[[#This Row],[Rythme]],Tableau3[#All],2,0),0)</f>
        <v>0</v>
      </c>
      <c r="G71" s="4">
        <f ca="1">IFERROR(VLOOKUP(Tableau1[[#This Row],[Rythme]],Tableau3[#All],3,0),0)</f>
        <v>0</v>
      </c>
      <c r="H71" s="4">
        <f ca="1">IF(Tableau1[[#This Row],[Début]]=0,0,Tableau1[[#This Row],[Date]]+Tableau1[[#This Row],[Début]])</f>
        <v>0</v>
      </c>
      <c r="I71" s="4">
        <f ca="1">IF(Tableau1[[#This Row],[Fin]]=0,0,Tableau1[[#This Row],[Date]]+Tableau1[[#This Row],[Fin]])</f>
        <v>0</v>
      </c>
      <c r="J71" s="5">
        <f ca="1">IF(MOD(I71,1)=0,0,H71-MAX(I$2:I70))</f>
        <v>0</v>
      </c>
    </row>
    <row r="72" spans="3:10" x14ac:dyDescent="0.35">
      <c r="C72" s="11">
        <f t="shared" si="1"/>
        <v>42867</v>
      </c>
      <c r="D72" s="8">
        <f>1+INT(MIN(MOD(Tableau1[[#This Row],[Date]]-DATE(YEAR(Tableau1[[#This Row],[Date]])+{-1;0;1},1,5)+WEEKDAY(DATE(YEAR(Tableau1[[#This Row],[Date]])+{-1;0;1},1,3)),734))/7)</f>
        <v>19</v>
      </c>
      <c r="E72" s="8" t="str">
        <f ca="1">OFFSET(Tableau4[[#Headers],[Rythme]],1+MOD(ROW()-2,35),)</f>
        <v>M</v>
      </c>
      <c r="F72" s="4">
        <f ca="1">IFERROR(VLOOKUP(Tableau1[[#This Row],[Rythme]],Tableau3[#All],2,0),0)</f>
        <v>0.23958333333333334</v>
      </c>
      <c r="G72" s="4">
        <f ca="1">IFERROR(VLOOKUP(Tableau1[[#This Row],[Rythme]],Tableau3[#All],3,0),0)</f>
        <v>0.5625</v>
      </c>
      <c r="H72" s="4">
        <f ca="1">IF(Tableau1[[#This Row],[Début]]=0,0,Tableau1[[#This Row],[Date]]+Tableau1[[#This Row],[Début]])</f>
        <v>42867.239583333336</v>
      </c>
      <c r="I72" s="4">
        <f ca="1">IF(Tableau1[[#This Row],[Fin]]=0,0,Tableau1[[#This Row],[Date]]+Tableau1[[#This Row],[Fin]])</f>
        <v>42867.5625</v>
      </c>
      <c r="J72" s="5">
        <f ca="1">IF(MOD(I72,1)=0,0,H72-MAX(I$2:I71))</f>
        <v>3.9895833333357587</v>
      </c>
    </row>
    <row r="73" spans="3:10" x14ac:dyDescent="0.35">
      <c r="C73" s="11">
        <f t="shared" si="1"/>
        <v>42868</v>
      </c>
      <c r="D73" s="8">
        <f>1+INT(MIN(MOD(Tableau1[[#This Row],[Date]]-DATE(YEAR(Tableau1[[#This Row],[Date]])+{-1;0;1},1,5)+WEEKDAY(DATE(YEAR(Tableau1[[#This Row],[Date]])+{-1;0;1},1,3)),734))/7)</f>
        <v>19</v>
      </c>
      <c r="E73" s="8" t="str">
        <f ca="1">OFFSET(Tableau4[[#Headers],[Rythme]],1+MOD(ROW()-2,35),)</f>
        <v>M</v>
      </c>
      <c r="F73" s="4">
        <f ca="1">IFERROR(VLOOKUP(Tableau1[[#This Row],[Rythme]],Tableau3[#All],2,0),0)</f>
        <v>0.23958333333333334</v>
      </c>
      <c r="G73" s="4">
        <f ca="1">IFERROR(VLOOKUP(Tableau1[[#This Row],[Rythme]],Tableau3[#All],3,0),0)</f>
        <v>0.5625</v>
      </c>
      <c r="H73" s="4">
        <f ca="1">IF(Tableau1[[#This Row],[Début]]=0,0,Tableau1[[#This Row],[Date]]+Tableau1[[#This Row],[Début]])</f>
        <v>42868.239583333336</v>
      </c>
      <c r="I73" s="4">
        <f ca="1">IF(Tableau1[[#This Row],[Fin]]=0,0,Tableau1[[#This Row],[Date]]+Tableau1[[#This Row],[Fin]])</f>
        <v>42868.5625</v>
      </c>
      <c r="J73" s="5">
        <f ca="1">IF(MOD(I73,1)=0,0,H73-MAX(I$2:I72))</f>
        <v>0.67708333333575865</v>
      </c>
    </row>
    <row r="74" spans="3:10" x14ac:dyDescent="0.35">
      <c r="C74" s="11">
        <f t="shared" si="1"/>
        <v>42869</v>
      </c>
      <c r="D74" s="8">
        <f>1+INT(MIN(MOD(Tableau1[[#This Row],[Date]]-DATE(YEAR(Tableau1[[#This Row],[Date]])+{-1;0;1},1,5)+WEEKDAY(DATE(YEAR(Tableau1[[#This Row],[Date]])+{-1;0;1},1,3)),734))/7)</f>
        <v>19</v>
      </c>
      <c r="E74" s="8" t="str">
        <f ca="1">OFFSET(Tableau4[[#Headers],[Rythme]],1+MOD(ROW()-2,35),)</f>
        <v>M</v>
      </c>
      <c r="F74" s="4">
        <f ca="1">IFERROR(VLOOKUP(Tableau1[[#This Row],[Rythme]],Tableau3[#All],2,0),0)</f>
        <v>0.23958333333333334</v>
      </c>
      <c r="G74" s="4">
        <f ca="1">IFERROR(VLOOKUP(Tableau1[[#This Row],[Rythme]],Tableau3[#All],3,0),0)</f>
        <v>0.5625</v>
      </c>
      <c r="H74" s="4">
        <f ca="1">IF(Tableau1[[#This Row],[Début]]=0,0,Tableau1[[#This Row],[Date]]+Tableau1[[#This Row],[Début]])</f>
        <v>42869.239583333336</v>
      </c>
      <c r="I74" s="4">
        <f ca="1">IF(Tableau1[[#This Row],[Fin]]=0,0,Tableau1[[#This Row],[Date]]+Tableau1[[#This Row],[Fin]])</f>
        <v>42869.5625</v>
      </c>
      <c r="J74" s="5">
        <f ca="1">IF(MOD(I74,1)=0,0,H74-MAX(I$2:I73))</f>
        <v>0.67708333333575865</v>
      </c>
    </row>
    <row r="75" spans="3:10" x14ac:dyDescent="0.35">
      <c r="C75" s="11">
        <f t="shared" si="1"/>
        <v>42870</v>
      </c>
      <c r="D75" s="8">
        <f>1+INT(MIN(MOD(Tableau1[[#This Row],[Date]]-DATE(YEAR(Tableau1[[#This Row],[Date]])+{-1;0;1},1,5)+WEEKDAY(DATE(YEAR(Tableau1[[#This Row],[Date]])+{-1;0;1},1,3)),734))/7)</f>
        <v>20</v>
      </c>
      <c r="E75" s="8" t="str">
        <f ca="1">OFFSET(Tableau4[[#Headers],[Rythme]],1+MOD(ROW()-2,35),)</f>
        <v>A</v>
      </c>
      <c r="F75" s="4">
        <f ca="1">IFERROR(VLOOKUP(Tableau1[[#This Row],[Rythme]],Tableau3[#All],2,0),0)</f>
        <v>0.55208333333333337</v>
      </c>
      <c r="G75" s="4">
        <f ca="1">IFERROR(VLOOKUP(Tableau1[[#This Row],[Rythme]],Tableau3[#All],3,0),0)</f>
        <v>0.875</v>
      </c>
      <c r="H75" s="4">
        <f ca="1">IF(Tableau1[[#This Row],[Début]]=0,0,Tableau1[[#This Row],[Date]]+Tableau1[[#This Row],[Début]])</f>
        <v>42870.552083333336</v>
      </c>
      <c r="I75" s="4">
        <f ca="1">IF(Tableau1[[#This Row],[Fin]]=0,0,Tableau1[[#This Row],[Date]]+Tableau1[[#This Row],[Fin]])</f>
        <v>42870.875</v>
      </c>
      <c r="J75" s="5">
        <f ca="1">IF(MOD(I75,1)=0,0,H75-MAX(I$2:I74))</f>
        <v>0.98958333333575865</v>
      </c>
    </row>
    <row r="76" spans="3:10" x14ac:dyDescent="0.35">
      <c r="C76" s="11">
        <f t="shared" si="1"/>
        <v>42871</v>
      </c>
      <c r="D76" s="8">
        <f>1+INT(MIN(MOD(Tableau1[[#This Row],[Date]]-DATE(YEAR(Tableau1[[#This Row],[Date]])+{-1;0;1},1,5)+WEEKDAY(DATE(YEAR(Tableau1[[#This Row],[Date]])+{-1;0;1},1,3)),734))/7)</f>
        <v>20</v>
      </c>
      <c r="E76" s="8" t="str">
        <f ca="1">OFFSET(Tableau4[[#Headers],[Rythme]],1+MOD(ROW()-2,35),)</f>
        <v>A</v>
      </c>
      <c r="F76" s="4">
        <f ca="1">IFERROR(VLOOKUP(Tableau1[[#This Row],[Rythme]],Tableau3[#All],2,0),0)</f>
        <v>0.55208333333333337</v>
      </c>
      <c r="G76" s="4">
        <f ca="1">IFERROR(VLOOKUP(Tableau1[[#This Row],[Rythme]],Tableau3[#All],3,0),0)</f>
        <v>0.875</v>
      </c>
      <c r="H76" s="4">
        <f ca="1">IF(Tableau1[[#This Row],[Début]]=0,0,Tableau1[[#This Row],[Date]]+Tableau1[[#This Row],[Début]])</f>
        <v>42871.552083333336</v>
      </c>
      <c r="I76" s="4">
        <f ca="1">IF(Tableau1[[#This Row],[Fin]]=0,0,Tableau1[[#This Row],[Date]]+Tableau1[[#This Row],[Fin]])</f>
        <v>42871.875</v>
      </c>
      <c r="J76" s="5">
        <f ca="1">IF(MOD(I76,1)=0,0,H76-MAX(I$2:I75))</f>
        <v>0.67708333333575865</v>
      </c>
    </row>
    <row r="77" spans="3:10" x14ac:dyDescent="0.35">
      <c r="C77" s="11">
        <f t="shared" si="1"/>
        <v>42872</v>
      </c>
      <c r="D77" s="8">
        <f>1+INT(MIN(MOD(Tableau1[[#This Row],[Date]]-DATE(YEAR(Tableau1[[#This Row],[Date]])+{-1;0;1},1,5)+WEEKDAY(DATE(YEAR(Tableau1[[#This Row],[Date]])+{-1;0;1},1,3)),734))/7)</f>
        <v>20</v>
      </c>
      <c r="E77" s="8" t="str">
        <f ca="1">OFFSET(Tableau4[[#Headers],[Rythme]],1+MOD(ROW()-2,35),)</f>
        <v>N</v>
      </c>
      <c r="F77" s="4">
        <f ca="1">IFERROR(VLOOKUP(Tableau1[[#This Row],[Rythme]],Tableau3[#All],2,0),0)</f>
        <v>0.86458333333333337</v>
      </c>
      <c r="G77" s="4">
        <f ca="1">IFERROR(VLOOKUP(Tableau1[[#This Row],[Rythme]],Tableau3[#All],3,0),0)</f>
        <v>1.25</v>
      </c>
      <c r="H77" s="4">
        <f ca="1">IF(Tableau1[[#This Row],[Début]]=0,0,Tableau1[[#This Row],[Date]]+Tableau1[[#This Row],[Début]])</f>
        <v>42872.864583333336</v>
      </c>
      <c r="I77" s="4">
        <f ca="1">IF(Tableau1[[#This Row],[Fin]]=0,0,Tableau1[[#This Row],[Date]]+Tableau1[[#This Row],[Fin]])</f>
        <v>42873.25</v>
      </c>
      <c r="J77" s="5">
        <f ca="1">IF(MOD(I77,1)=0,0,H77-MAX(I$2:I76))</f>
        <v>0.98958333333575865</v>
      </c>
    </row>
    <row r="78" spans="3:10" x14ac:dyDescent="0.35">
      <c r="C78" s="11">
        <f t="shared" si="1"/>
        <v>42873</v>
      </c>
      <c r="D78" s="8">
        <f>1+INT(MIN(MOD(Tableau1[[#This Row],[Date]]-DATE(YEAR(Tableau1[[#This Row],[Date]])+{-1;0;1},1,5)+WEEKDAY(DATE(YEAR(Tableau1[[#This Row],[Date]])+{-1;0;1},1,3)),734))/7)</f>
        <v>20</v>
      </c>
      <c r="E78" s="8" t="str">
        <f ca="1">OFFSET(Tableau4[[#Headers],[Rythme]],1+MOD(ROW()-2,35),)</f>
        <v>N</v>
      </c>
      <c r="F78" s="4">
        <f ca="1">IFERROR(VLOOKUP(Tableau1[[#This Row],[Rythme]],Tableau3[#All],2,0),0)</f>
        <v>0.86458333333333337</v>
      </c>
      <c r="G78" s="4">
        <f ca="1">IFERROR(VLOOKUP(Tableau1[[#This Row],[Rythme]],Tableau3[#All],3,0),0)</f>
        <v>1.25</v>
      </c>
      <c r="H78" s="4">
        <f ca="1">IF(Tableau1[[#This Row],[Début]]=0,0,Tableau1[[#This Row],[Date]]+Tableau1[[#This Row],[Début]])</f>
        <v>42873.864583333336</v>
      </c>
      <c r="I78" s="4">
        <f ca="1">IF(Tableau1[[#This Row],[Fin]]=0,0,Tableau1[[#This Row],[Date]]+Tableau1[[#This Row],[Fin]])</f>
        <v>42874.25</v>
      </c>
      <c r="J78" s="5">
        <f ca="1">IF(MOD(I78,1)=0,0,H78-MAX(I$2:I77))</f>
        <v>0.61458333333575865</v>
      </c>
    </row>
    <row r="79" spans="3:10" x14ac:dyDescent="0.35">
      <c r="C79" s="11">
        <f t="shared" si="1"/>
        <v>42874</v>
      </c>
      <c r="D79" s="8">
        <f>1+INT(MIN(MOD(Tableau1[[#This Row],[Date]]-DATE(YEAR(Tableau1[[#This Row],[Date]])+{-1;0;1},1,5)+WEEKDAY(DATE(YEAR(Tableau1[[#This Row],[Date]])+{-1;0;1},1,3)),734))/7)</f>
        <v>20</v>
      </c>
      <c r="E79" s="8" t="str">
        <f ca="1">OFFSET(Tableau4[[#Headers],[Rythme]],1+MOD(ROW()-2,35),)</f>
        <v>R</v>
      </c>
      <c r="F79" s="4">
        <f ca="1">IFERROR(VLOOKUP(Tableau1[[#This Row],[Rythme]],Tableau3[#All],2,0),0)</f>
        <v>0</v>
      </c>
      <c r="G79" s="4">
        <f ca="1">IFERROR(VLOOKUP(Tableau1[[#This Row],[Rythme]],Tableau3[#All],3,0),0)</f>
        <v>0</v>
      </c>
      <c r="H79" s="4">
        <f ca="1">IF(Tableau1[[#This Row],[Début]]=0,0,Tableau1[[#This Row],[Date]]+Tableau1[[#This Row],[Début]])</f>
        <v>0</v>
      </c>
      <c r="I79" s="4">
        <f ca="1">IF(Tableau1[[#This Row],[Fin]]=0,0,Tableau1[[#This Row],[Date]]+Tableau1[[#This Row],[Fin]])</f>
        <v>0</v>
      </c>
      <c r="J79" s="5">
        <f ca="1">IF(MOD(I79,1)=0,0,H79-MAX(I$2:I78))</f>
        <v>0</v>
      </c>
    </row>
    <row r="80" spans="3:10" x14ac:dyDescent="0.35">
      <c r="C80" s="11">
        <f t="shared" si="1"/>
        <v>42875</v>
      </c>
      <c r="D80" s="8">
        <f>1+INT(MIN(MOD(Tableau1[[#This Row],[Date]]-DATE(YEAR(Tableau1[[#This Row],[Date]])+{-1;0;1},1,5)+WEEKDAY(DATE(YEAR(Tableau1[[#This Row],[Date]])+{-1;0;1},1,3)),734))/7)</f>
        <v>20</v>
      </c>
      <c r="E80" s="8" t="str">
        <f ca="1">OFFSET(Tableau4[[#Headers],[Rythme]],1+MOD(ROW()-2,35),)</f>
        <v>R</v>
      </c>
      <c r="F80" s="4">
        <f ca="1">IFERROR(VLOOKUP(Tableau1[[#This Row],[Rythme]],Tableau3[#All],2,0),0)</f>
        <v>0</v>
      </c>
      <c r="G80" s="4">
        <f ca="1">IFERROR(VLOOKUP(Tableau1[[#This Row],[Rythme]],Tableau3[#All],3,0),0)</f>
        <v>0</v>
      </c>
      <c r="H80" s="4">
        <f ca="1">IF(Tableau1[[#This Row],[Début]]=0,0,Tableau1[[#This Row],[Date]]+Tableau1[[#This Row],[Début]])</f>
        <v>0</v>
      </c>
      <c r="I80" s="4">
        <f ca="1">IF(Tableau1[[#This Row],[Fin]]=0,0,Tableau1[[#This Row],[Date]]+Tableau1[[#This Row],[Fin]])</f>
        <v>0</v>
      </c>
      <c r="J80" s="5">
        <f ca="1">IF(MOD(I80,1)=0,0,H80-MAX(I$2:I79))</f>
        <v>0</v>
      </c>
    </row>
    <row r="81" spans="3:10" x14ac:dyDescent="0.35">
      <c r="C81" s="11">
        <f t="shared" si="1"/>
        <v>42876</v>
      </c>
      <c r="D81" s="8">
        <f>1+INT(MIN(MOD(Tableau1[[#This Row],[Date]]-DATE(YEAR(Tableau1[[#This Row],[Date]])+{-1;0;1},1,5)+WEEKDAY(DATE(YEAR(Tableau1[[#This Row],[Date]])+{-1;0;1},1,3)),734))/7)</f>
        <v>20</v>
      </c>
      <c r="E81" s="8" t="str">
        <f ca="1">OFFSET(Tableau4[[#Headers],[Rythme]],1+MOD(ROW()-2,35),)</f>
        <v>H</v>
      </c>
      <c r="F81" s="4">
        <f ca="1">IFERROR(VLOOKUP(Tableau1[[#This Row],[Rythme]],Tableau3[#All],2,0),0)</f>
        <v>0</v>
      </c>
      <c r="G81" s="4">
        <f ca="1">IFERROR(VLOOKUP(Tableau1[[#This Row],[Rythme]],Tableau3[#All],3,0),0)</f>
        <v>0</v>
      </c>
      <c r="H81" s="4">
        <f ca="1">IF(Tableau1[[#This Row],[Début]]=0,0,Tableau1[[#This Row],[Date]]+Tableau1[[#This Row],[Début]])</f>
        <v>0</v>
      </c>
      <c r="I81" s="4">
        <f ca="1">IF(Tableau1[[#This Row],[Fin]]=0,0,Tableau1[[#This Row],[Date]]+Tableau1[[#This Row],[Fin]])</f>
        <v>0</v>
      </c>
      <c r="J81" s="5">
        <f ca="1">IF(MOD(I81,1)=0,0,H81-MAX(I$2:I80))</f>
        <v>0</v>
      </c>
    </row>
    <row r="82" spans="3:10" x14ac:dyDescent="0.35">
      <c r="C82" s="11">
        <f t="shared" si="1"/>
        <v>42877</v>
      </c>
      <c r="D82" s="8">
        <f>1+INT(MIN(MOD(Tableau1[[#This Row],[Date]]-DATE(YEAR(Tableau1[[#This Row],[Date]])+{-1;0;1},1,5)+WEEKDAY(DATE(YEAR(Tableau1[[#This Row],[Date]])+{-1;0;1},1,3)),734))/7)</f>
        <v>21</v>
      </c>
      <c r="E82" s="8" t="str">
        <f ca="1">OFFSET(Tableau4[[#Headers],[Rythme]],1+MOD(ROW()-2,35),)</f>
        <v>R</v>
      </c>
      <c r="F82" s="4">
        <f ca="1">IFERROR(VLOOKUP(Tableau1[[#This Row],[Rythme]],Tableau3[#All],2,0),0)</f>
        <v>0</v>
      </c>
      <c r="G82" s="4">
        <f ca="1">IFERROR(VLOOKUP(Tableau1[[#This Row],[Rythme]],Tableau3[#All],3,0),0)</f>
        <v>0</v>
      </c>
      <c r="H82" s="4">
        <f ca="1">IF(Tableau1[[#This Row],[Début]]=0,0,Tableau1[[#This Row],[Date]]+Tableau1[[#This Row],[Début]])</f>
        <v>0</v>
      </c>
      <c r="I82" s="4">
        <f ca="1">IF(Tableau1[[#This Row],[Fin]]=0,0,Tableau1[[#This Row],[Date]]+Tableau1[[#This Row],[Fin]])</f>
        <v>0</v>
      </c>
      <c r="J82" s="5">
        <f ca="1">IF(MOD(I82,1)=0,0,H82-MAX(I$2:I81))</f>
        <v>0</v>
      </c>
    </row>
    <row r="83" spans="3:10" x14ac:dyDescent="0.35">
      <c r="C83" s="11">
        <f t="shared" si="1"/>
        <v>42878</v>
      </c>
      <c r="D83" s="8">
        <f>1+INT(MIN(MOD(Tableau1[[#This Row],[Date]]-DATE(YEAR(Tableau1[[#This Row],[Date]])+{-1;0;1},1,5)+WEEKDAY(DATE(YEAR(Tableau1[[#This Row],[Date]])+{-1;0;1},1,3)),734))/7)</f>
        <v>21</v>
      </c>
      <c r="E83" s="8" t="str">
        <f ca="1">OFFSET(Tableau4[[#Headers],[Rythme]],1+MOD(ROW()-2,35),)</f>
        <v>H</v>
      </c>
      <c r="F83" s="4">
        <f ca="1">IFERROR(VLOOKUP(Tableau1[[#This Row],[Rythme]],Tableau3[#All],2,0),0)</f>
        <v>0</v>
      </c>
      <c r="G83" s="4">
        <f ca="1">IFERROR(VLOOKUP(Tableau1[[#This Row],[Rythme]],Tableau3[#All],3,0),0)</f>
        <v>0</v>
      </c>
      <c r="H83" s="4">
        <f ca="1">IF(Tableau1[[#This Row],[Début]]=0,0,Tableau1[[#This Row],[Date]]+Tableau1[[#This Row],[Début]])</f>
        <v>0</v>
      </c>
      <c r="I83" s="4">
        <f ca="1">IF(Tableau1[[#This Row],[Fin]]=0,0,Tableau1[[#This Row],[Date]]+Tableau1[[#This Row],[Fin]])</f>
        <v>0</v>
      </c>
      <c r="J83" s="5">
        <f ca="1">IF(MOD(I83,1)=0,0,H83-MAX(I$2:I82))</f>
        <v>0</v>
      </c>
    </row>
    <row r="84" spans="3:10" x14ac:dyDescent="0.35">
      <c r="C84" s="11">
        <f t="shared" si="1"/>
        <v>42879</v>
      </c>
      <c r="D84" s="8">
        <f>1+INT(MIN(MOD(Tableau1[[#This Row],[Date]]-DATE(YEAR(Tableau1[[#This Row],[Date]])+{-1;0;1},1,5)+WEEKDAY(DATE(YEAR(Tableau1[[#This Row],[Date]])+{-1;0;1},1,3)),734))/7)</f>
        <v>21</v>
      </c>
      <c r="E84" s="8" t="str">
        <f ca="1">OFFSET(Tableau4[[#Headers],[Rythme]],1+MOD(ROW()-2,35),)</f>
        <v>M</v>
      </c>
      <c r="F84" s="4">
        <f ca="1">IFERROR(VLOOKUP(Tableau1[[#This Row],[Rythme]],Tableau3[#All],2,0),0)</f>
        <v>0.23958333333333334</v>
      </c>
      <c r="G84" s="4">
        <f ca="1">IFERROR(VLOOKUP(Tableau1[[#This Row],[Rythme]],Tableau3[#All],3,0),0)</f>
        <v>0.5625</v>
      </c>
      <c r="H84" s="4">
        <f ca="1">IF(Tableau1[[#This Row],[Début]]=0,0,Tableau1[[#This Row],[Date]]+Tableau1[[#This Row],[Début]])</f>
        <v>42879.239583333336</v>
      </c>
      <c r="I84" s="4">
        <f ca="1">IF(Tableau1[[#This Row],[Fin]]=0,0,Tableau1[[#This Row],[Date]]+Tableau1[[#This Row],[Fin]])</f>
        <v>42879.5625</v>
      </c>
      <c r="J84" s="5">
        <f ca="1">IF(MOD(I84,1)=0,0,H84-MAX(I$2:I83))</f>
        <v>4.9895833333357587</v>
      </c>
    </row>
    <row r="85" spans="3:10" x14ac:dyDescent="0.35">
      <c r="C85" s="11">
        <f t="shared" si="1"/>
        <v>42880</v>
      </c>
      <c r="D85" s="8">
        <f>1+INT(MIN(MOD(Tableau1[[#This Row],[Date]]-DATE(YEAR(Tableau1[[#This Row],[Date]])+{-1;0;1},1,5)+WEEKDAY(DATE(YEAR(Tableau1[[#This Row],[Date]])+{-1;0;1},1,3)),734))/7)</f>
        <v>21</v>
      </c>
      <c r="E85" s="8" t="str">
        <f ca="1">OFFSET(Tableau4[[#Headers],[Rythme]],1+MOD(ROW()-2,35),)</f>
        <v>M</v>
      </c>
      <c r="F85" s="4">
        <f ca="1">IFERROR(VLOOKUP(Tableau1[[#This Row],[Rythme]],Tableau3[#All],2,0),0)</f>
        <v>0.23958333333333334</v>
      </c>
      <c r="G85" s="4">
        <f ca="1">IFERROR(VLOOKUP(Tableau1[[#This Row],[Rythme]],Tableau3[#All],3,0),0)</f>
        <v>0.5625</v>
      </c>
      <c r="H85" s="4">
        <f ca="1">IF(Tableau1[[#This Row],[Début]]=0,0,Tableau1[[#This Row],[Date]]+Tableau1[[#This Row],[Début]])</f>
        <v>42880.239583333336</v>
      </c>
      <c r="I85" s="4">
        <f ca="1">IF(Tableau1[[#This Row],[Fin]]=0,0,Tableau1[[#This Row],[Date]]+Tableau1[[#This Row],[Fin]])</f>
        <v>42880.5625</v>
      </c>
      <c r="J85" s="5">
        <f ca="1">IF(MOD(I85,1)=0,0,H85-MAX(I$2:I84))</f>
        <v>0.67708333333575865</v>
      </c>
    </row>
    <row r="86" spans="3:10" x14ac:dyDescent="0.35">
      <c r="C86" s="11">
        <f t="shared" si="1"/>
        <v>42881</v>
      </c>
      <c r="D86" s="8">
        <f>1+INT(MIN(MOD(Tableau1[[#This Row],[Date]]-DATE(YEAR(Tableau1[[#This Row],[Date]])+{-1;0;1},1,5)+WEEKDAY(DATE(YEAR(Tableau1[[#This Row],[Date]])+{-1;0;1},1,3)),734))/7)</f>
        <v>21</v>
      </c>
      <c r="E86" s="8" t="str">
        <f ca="1">OFFSET(Tableau4[[#Headers],[Rythme]],1+MOD(ROW()-2,35),)</f>
        <v>A</v>
      </c>
      <c r="F86" s="4">
        <f ca="1">IFERROR(VLOOKUP(Tableau1[[#This Row],[Rythme]],Tableau3[#All],2,0),0)</f>
        <v>0.55208333333333337</v>
      </c>
      <c r="G86" s="4">
        <f ca="1">IFERROR(VLOOKUP(Tableau1[[#This Row],[Rythme]],Tableau3[#All],3,0),0)</f>
        <v>0.875</v>
      </c>
      <c r="H86" s="4">
        <f ca="1">IF(Tableau1[[#This Row],[Début]]=0,0,Tableau1[[#This Row],[Date]]+Tableau1[[#This Row],[Début]])</f>
        <v>42881.552083333336</v>
      </c>
      <c r="I86" s="4">
        <f ca="1">IF(Tableau1[[#This Row],[Fin]]=0,0,Tableau1[[#This Row],[Date]]+Tableau1[[#This Row],[Fin]])</f>
        <v>42881.875</v>
      </c>
      <c r="J86" s="5">
        <f ca="1">IF(MOD(I86,1)=0,0,H86-MAX(I$2:I85))</f>
        <v>0.98958333333575865</v>
      </c>
    </row>
    <row r="87" spans="3:10" x14ac:dyDescent="0.35">
      <c r="C87" s="11">
        <f t="shared" si="1"/>
        <v>42882</v>
      </c>
      <c r="D87" s="8">
        <f>1+INT(MIN(MOD(Tableau1[[#This Row],[Date]]-DATE(YEAR(Tableau1[[#This Row],[Date]])+{-1;0;1},1,5)+WEEKDAY(DATE(YEAR(Tableau1[[#This Row],[Date]])+{-1;0;1},1,3)),734))/7)</f>
        <v>21</v>
      </c>
      <c r="E87" s="8" t="str">
        <f ca="1">OFFSET(Tableau4[[#Headers],[Rythme]],1+MOD(ROW()-2,35),)</f>
        <v>A</v>
      </c>
      <c r="F87" s="4">
        <f ca="1">IFERROR(VLOOKUP(Tableau1[[#This Row],[Rythme]],Tableau3[#All],2,0),0)</f>
        <v>0.55208333333333337</v>
      </c>
      <c r="G87" s="4">
        <f ca="1">IFERROR(VLOOKUP(Tableau1[[#This Row],[Rythme]],Tableau3[#All],3,0),0)</f>
        <v>0.875</v>
      </c>
      <c r="H87" s="4">
        <f ca="1">IF(Tableau1[[#This Row],[Début]]=0,0,Tableau1[[#This Row],[Date]]+Tableau1[[#This Row],[Début]])</f>
        <v>42882.552083333336</v>
      </c>
      <c r="I87" s="4">
        <f ca="1">IF(Tableau1[[#This Row],[Fin]]=0,0,Tableau1[[#This Row],[Date]]+Tableau1[[#This Row],[Fin]])</f>
        <v>42882.875</v>
      </c>
      <c r="J87" s="5">
        <f ca="1">IF(MOD(I87,1)=0,0,H87-MAX(I$2:I86))</f>
        <v>0.67708333333575865</v>
      </c>
    </row>
    <row r="88" spans="3:10" x14ac:dyDescent="0.35">
      <c r="C88" s="11">
        <f t="shared" si="1"/>
        <v>42883</v>
      </c>
      <c r="D88" s="8">
        <f>1+INT(MIN(MOD(Tableau1[[#This Row],[Date]]-DATE(YEAR(Tableau1[[#This Row],[Date]])+{-1;0;1},1,5)+WEEKDAY(DATE(YEAR(Tableau1[[#This Row],[Date]])+{-1;0;1},1,3)),734))/7)</f>
        <v>21</v>
      </c>
      <c r="E88" s="8" t="str">
        <f ca="1">OFFSET(Tableau4[[#Headers],[Rythme]],1+MOD(ROW()-2,35),)</f>
        <v>A</v>
      </c>
      <c r="F88" s="4">
        <f ca="1">IFERROR(VLOOKUP(Tableau1[[#This Row],[Rythme]],Tableau3[#All],2,0),0)</f>
        <v>0.55208333333333337</v>
      </c>
      <c r="G88" s="4">
        <f ca="1">IFERROR(VLOOKUP(Tableau1[[#This Row],[Rythme]],Tableau3[#All],3,0),0)</f>
        <v>0.875</v>
      </c>
      <c r="H88" s="4">
        <f ca="1">IF(Tableau1[[#This Row],[Début]]=0,0,Tableau1[[#This Row],[Date]]+Tableau1[[#This Row],[Début]])</f>
        <v>42883.552083333336</v>
      </c>
      <c r="I88" s="4">
        <f ca="1">IF(Tableau1[[#This Row],[Fin]]=0,0,Tableau1[[#This Row],[Date]]+Tableau1[[#This Row],[Fin]])</f>
        <v>42883.875</v>
      </c>
      <c r="J88" s="5">
        <f ca="1">IF(MOD(I88,1)=0,0,H88-MAX(I$2:I87))</f>
        <v>0.67708333333575865</v>
      </c>
    </row>
    <row r="89" spans="3:10" x14ac:dyDescent="0.35">
      <c r="C89" s="11">
        <f t="shared" si="1"/>
        <v>42884</v>
      </c>
      <c r="D89" s="8">
        <f>1+INT(MIN(MOD(Tableau1[[#This Row],[Date]]-DATE(YEAR(Tableau1[[#This Row],[Date]])+{-1;0;1},1,5)+WEEKDAY(DATE(YEAR(Tableau1[[#This Row],[Date]])+{-1;0;1},1,3)),734))/7)</f>
        <v>22</v>
      </c>
      <c r="E89" s="8" t="str">
        <f ca="1">OFFSET(Tableau4[[#Headers],[Rythme]],1+MOD(ROW()-2,35),)</f>
        <v>N</v>
      </c>
      <c r="F89" s="4">
        <f ca="1">IFERROR(VLOOKUP(Tableau1[[#This Row],[Rythme]],Tableau3[#All],2,0),0)</f>
        <v>0.86458333333333337</v>
      </c>
      <c r="G89" s="4">
        <f ca="1">IFERROR(VLOOKUP(Tableau1[[#This Row],[Rythme]],Tableau3[#All],3,0),0)</f>
        <v>1.25</v>
      </c>
      <c r="H89" s="4">
        <f ca="1">IF(Tableau1[[#This Row],[Début]]=0,0,Tableau1[[#This Row],[Date]]+Tableau1[[#This Row],[Début]])</f>
        <v>42884.864583333336</v>
      </c>
      <c r="I89" s="4">
        <f ca="1">IF(Tableau1[[#This Row],[Fin]]=0,0,Tableau1[[#This Row],[Date]]+Tableau1[[#This Row],[Fin]])</f>
        <v>42885.25</v>
      </c>
      <c r="J89" s="5">
        <f ca="1">IF(MOD(I89,1)=0,0,H89-MAX(I$2:I88))</f>
        <v>0.98958333333575865</v>
      </c>
    </row>
    <row r="90" spans="3:10" x14ac:dyDescent="0.35">
      <c r="C90" s="11">
        <f t="shared" si="1"/>
        <v>42885</v>
      </c>
      <c r="D90" s="8">
        <f>1+INT(MIN(MOD(Tableau1[[#This Row],[Date]]-DATE(YEAR(Tableau1[[#This Row],[Date]])+{-1;0;1},1,5)+WEEKDAY(DATE(YEAR(Tableau1[[#This Row],[Date]])+{-1;0;1},1,3)),734))/7)</f>
        <v>22</v>
      </c>
      <c r="E90" s="8" t="str">
        <f ca="1">OFFSET(Tableau4[[#Headers],[Rythme]],1+MOD(ROW()-2,35),)</f>
        <v>N</v>
      </c>
      <c r="F90" s="4">
        <f ca="1">IFERROR(VLOOKUP(Tableau1[[#This Row],[Rythme]],Tableau3[#All],2,0),0)</f>
        <v>0.86458333333333337</v>
      </c>
      <c r="G90" s="4">
        <f ca="1">IFERROR(VLOOKUP(Tableau1[[#This Row],[Rythme]],Tableau3[#All],3,0),0)</f>
        <v>1.25</v>
      </c>
      <c r="H90" s="4">
        <f ca="1">IF(Tableau1[[#This Row],[Début]]=0,0,Tableau1[[#This Row],[Date]]+Tableau1[[#This Row],[Début]])</f>
        <v>42885.864583333336</v>
      </c>
      <c r="I90" s="4">
        <f ca="1">IF(Tableau1[[#This Row],[Fin]]=0,0,Tableau1[[#This Row],[Date]]+Tableau1[[#This Row],[Fin]])</f>
        <v>42886.25</v>
      </c>
      <c r="J90" s="5">
        <f ca="1">IF(MOD(I90,1)=0,0,H90-MAX(I$2:I89))</f>
        <v>0.61458333333575865</v>
      </c>
    </row>
    <row r="91" spans="3:10" x14ac:dyDescent="0.35">
      <c r="C91" s="11">
        <f t="shared" si="1"/>
        <v>42886</v>
      </c>
      <c r="D91" s="8">
        <f>1+INT(MIN(MOD(Tableau1[[#This Row],[Date]]-DATE(YEAR(Tableau1[[#This Row],[Date]])+{-1;0;1},1,5)+WEEKDAY(DATE(YEAR(Tableau1[[#This Row],[Date]])+{-1;0;1},1,3)),734))/7)</f>
        <v>22</v>
      </c>
      <c r="E91" s="8" t="str">
        <f ca="1">OFFSET(Tableau4[[#Headers],[Rythme]],1+MOD(ROW()-2,35),)</f>
        <v>R</v>
      </c>
      <c r="F91" s="4">
        <f ca="1">IFERROR(VLOOKUP(Tableau1[[#This Row],[Rythme]],Tableau3[#All],2,0),0)</f>
        <v>0</v>
      </c>
      <c r="G91" s="4">
        <f ca="1">IFERROR(VLOOKUP(Tableau1[[#This Row],[Rythme]],Tableau3[#All],3,0),0)</f>
        <v>0</v>
      </c>
      <c r="H91" s="4">
        <f ca="1">IF(Tableau1[[#This Row],[Début]]=0,0,Tableau1[[#This Row],[Date]]+Tableau1[[#This Row],[Début]])</f>
        <v>0</v>
      </c>
      <c r="I91" s="4">
        <f ca="1">IF(Tableau1[[#This Row],[Fin]]=0,0,Tableau1[[#This Row],[Date]]+Tableau1[[#This Row],[Fin]])</f>
        <v>0</v>
      </c>
      <c r="J91" s="5">
        <f ca="1">IF(MOD(I91,1)=0,0,H91-MAX(I$2:I90))</f>
        <v>0</v>
      </c>
    </row>
    <row r="92" spans="3:10" x14ac:dyDescent="0.35">
      <c r="C92" s="11">
        <f t="shared" si="1"/>
        <v>42887</v>
      </c>
      <c r="D92" s="8">
        <f>1+INT(MIN(MOD(Tableau1[[#This Row],[Date]]-DATE(YEAR(Tableau1[[#This Row],[Date]])+{-1;0;1},1,5)+WEEKDAY(DATE(YEAR(Tableau1[[#This Row],[Date]])+{-1;0;1},1,3)),734))/7)</f>
        <v>22</v>
      </c>
      <c r="E92" s="8" t="str">
        <f ca="1">OFFSET(Tableau4[[#Headers],[Rythme]],1+MOD(ROW()-2,35),)</f>
        <v>R</v>
      </c>
      <c r="F92" s="4">
        <f ca="1">IFERROR(VLOOKUP(Tableau1[[#This Row],[Rythme]],Tableau3[#All],2,0),0)</f>
        <v>0</v>
      </c>
      <c r="G92" s="4">
        <f ca="1">IFERROR(VLOOKUP(Tableau1[[#This Row],[Rythme]],Tableau3[#All],3,0),0)</f>
        <v>0</v>
      </c>
      <c r="H92" s="4">
        <f ca="1">IF(Tableau1[[#This Row],[Début]]=0,0,Tableau1[[#This Row],[Date]]+Tableau1[[#This Row],[Début]])</f>
        <v>0</v>
      </c>
      <c r="I92" s="4">
        <f ca="1">IF(Tableau1[[#This Row],[Fin]]=0,0,Tableau1[[#This Row],[Date]]+Tableau1[[#This Row],[Fin]])</f>
        <v>0</v>
      </c>
      <c r="J92" s="5">
        <f ca="1">IF(MOD(I92,1)=0,0,H92-MAX(I$2:I91))</f>
        <v>0</v>
      </c>
    </row>
    <row r="93" spans="3:10" x14ac:dyDescent="0.35">
      <c r="C93" s="11">
        <f t="shared" si="1"/>
        <v>42888</v>
      </c>
      <c r="D93" s="8">
        <f>1+INT(MIN(MOD(Tableau1[[#This Row],[Date]]-DATE(YEAR(Tableau1[[#This Row],[Date]])+{-1;0;1},1,5)+WEEKDAY(DATE(YEAR(Tableau1[[#This Row],[Date]])+{-1;0;1},1,3)),734))/7)</f>
        <v>22</v>
      </c>
      <c r="E93" s="8" t="str">
        <f ca="1">OFFSET(Tableau4[[#Headers],[Rythme]],1+MOD(ROW()-2,35),)</f>
        <v>R</v>
      </c>
      <c r="F93" s="4">
        <f ca="1">IFERROR(VLOOKUP(Tableau1[[#This Row],[Rythme]],Tableau3[#All],2,0),0)</f>
        <v>0</v>
      </c>
      <c r="G93" s="4">
        <f ca="1">IFERROR(VLOOKUP(Tableau1[[#This Row],[Rythme]],Tableau3[#All],3,0),0)</f>
        <v>0</v>
      </c>
      <c r="H93" s="4">
        <f ca="1">IF(Tableau1[[#This Row],[Début]]=0,0,Tableau1[[#This Row],[Date]]+Tableau1[[#This Row],[Début]])</f>
        <v>0</v>
      </c>
      <c r="I93" s="4">
        <f ca="1">IF(Tableau1[[#This Row],[Fin]]=0,0,Tableau1[[#This Row],[Date]]+Tableau1[[#This Row],[Fin]])</f>
        <v>0</v>
      </c>
      <c r="J93" s="5">
        <f ca="1">IF(MOD(I93,1)=0,0,H93-MAX(I$2:I92))</f>
        <v>0</v>
      </c>
    </row>
    <row r="94" spans="3:10" x14ac:dyDescent="0.35">
      <c r="C94" s="11">
        <f t="shared" si="1"/>
        <v>42889</v>
      </c>
      <c r="D94" s="8">
        <f>1+INT(MIN(MOD(Tableau1[[#This Row],[Date]]-DATE(YEAR(Tableau1[[#This Row],[Date]])+{-1;0;1},1,5)+WEEKDAY(DATE(YEAR(Tableau1[[#This Row],[Date]])+{-1;0;1},1,3)),734))/7)</f>
        <v>22</v>
      </c>
      <c r="E94" s="8" t="str">
        <f ca="1">OFFSET(Tableau4[[#Headers],[Rythme]],1+MOD(ROW()-2,35),)</f>
        <v>H</v>
      </c>
      <c r="F94" s="4">
        <f ca="1">IFERROR(VLOOKUP(Tableau1[[#This Row],[Rythme]],Tableau3[#All],2,0),0)</f>
        <v>0</v>
      </c>
      <c r="G94" s="4">
        <f ca="1">IFERROR(VLOOKUP(Tableau1[[#This Row],[Rythme]],Tableau3[#All],3,0),0)</f>
        <v>0</v>
      </c>
      <c r="H94" s="4">
        <f ca="1">IF(Tableau1[[#This Row],[Début]]=0,0,Tableau1[[#This Row],[Date]]+Tableau1[[#This Row],[Début]])</f>
        <v>0</v>
      </c>
      <c r="I94" s="4">
        <f ca="1">IF(Tableau1[[#This Row],[Fin]]=0,0,Tableau1[[#This Row],[Date]]+Tableau1[[#This Row],[Fin]])</f>
        <v>0</v>
      </c>
      <c r="J94" s="5">
        <f ca="1">IF(MOD(I94,1)=0,0,H94-MAX(I$2:I93))</f>
        <v>0</v>
      </c>
    </row>
    <row r="95" spans="3:10" x14ac:dyDescent="0.35">
      <c r="C95" s="11">
        <f t="shared" si="1"/>
        <v>42890</v>
      </c>
      <c r="D95" s="8">
        <f>1+INT(MIN(MOD(Tableau1[[#This Row],[Date]]-DATE(YEAR(Tableau1[[#This Row],[Date]])+{-1;0;1},1,5)+WEEKDAY(DATE(YEAR(Tableau1[[#This Row],[Date]])+{-1;0;1},1,3)),734))/7)</f>
        <v>22</v>
      </c>
      <c r="E95" s="8" t="str">
        <f ca="1">OFFSET(Tableau4[[#Headers],[Rythme]],1+MOD(ROW()-2,35),)</f>
        <v>H</v>
      </c>
      <c r="F95" s="4">
        <f ca="1">IFERROR(VLOOKUP(Tableau1[[#This Row],[Rythme]],Tableau3[#All],2,0),0)</f>
        <v>0</v>
      </c>
      <c r="G95" s="4">
        <f ca="1">IFERROR(VLOOKUP(Tableau1[[#This Row],[Rythme]],Tableau3[#All],3,0),0)</f>
        <v>0</v>
      </c>
      <c r="H95" s="4">
        <f ca="1">IF(Tableau1[[#This Row],[Début]]=0,0,Tableau1[[#This Row],[Date]]+Tableau1[[#This Row],[Début]])</f>
        <v>0</v>
      </c>
      <c r="I95" s="4">
        <f ca="1">IF(Tableau1[[#This Row],[Fin]]=0,0,Tableau1[[#This Row],[Date]]+Tableau1[[#This Row],[Fin]])</f>
        <v>0</v>
      </c>
      <c r="J95" s="5">
        <f ca="1">IF(MOD(I95,1)=0,0,H95-MAX(I$2:I94))</f>
        <v>0</v>
      </c>
    </row>
    <row r="96" spans="3:10" x14ac:dyDescent="0.35">
      <c r="C96" s="11">
        <f t="shared" si="1"/>
        <v>42891</v>
      </c>
      <c r="D96" s="8">
        <f>1+INT(MIN(MOD(Tableau1[[#This Row],[Date]]-DATE(YEAR(Tableau1[[#This Row],[Date]])+{-1;0;1},1,5)+WEEKDAY(DATE(YEAR(Tableau1[[#This Row],[Date]])+{-1;0;1},1,3)),734))/7)</f>
        <v>23</v>
      </c>
      <c r="E96" s="8" t="str">
        <f ca="1">OFFSET(Tableau4[[#Headers],[Rythme]],1+MOD(ROW()-2,35),)</f>
        <v>M</v>
      </c>
      <c r="F96" s="4">
        <f ca="1">IFERROR(VLOOKUP(Tableau1[[#This Row],[Rythme]],Tableau3[#All],2,0),0)</f>
        <v>0.23958333333333334</v>
      </c>
      <c r="G96" s="4">
        <f ca="1">IFERROR(VLOOKUP(Tableau1[[#This Row],[Rythme]],Tableau3[#All],3,0),0)</f>
        <v>0.5625</v>
      </c>
      <c r="H96" s="4">
        <f ca="1">IF(Tableau1[[#This Row],[Début]]=0,0,Tableau1[[#This Row],[Date]]+Tableau1[[#This Row],[Début]])</f>
        <v>42891.239583333336</v>
      </c>
      <c r="I96" s="4">
        <f ca="1">IF(Tableau1[[#This Row],[Fin]]=0,0,Tableau1[[#This Row],[Date]]+Tableau1[[#This Row],[Fin]])</f>
        <v>42891.5625</v>
      </c>
      <c r="J96" s="5">
        <f ca="1">IF(MOD(I96,1)=0,0,H96-MAX(I$2:I95))</f>
        <v>4.9895833333357587</v>
      </c>
    </row>
    <row r="97" spans="3:10" x14ac:dyDescent="0.35">
      <c r="C97" s="11">
        <f t="shared" si="1"/>
        <v>42892</v>
      </c>
      <c r="D97" s="8">
        <f>1+INT(MIN(MOD(Tableau1[[#This Row],[Date]]-DATE(YEAR(Tableau1[[#This Row],[Date]])+{-1;0;1},1,5)+WEEKDAY(DATE(YEAR(Tableau1[[#This Row],[Date]])+{-1;0;1},1,3)),734))/7)</f>
        <v>23</v>
      </c>
      <c r="E97" s="8" t="str">
        <f ca="1">OFFSET(Tableau4[[#Headers],[Rythme]],1+MOD(ROW()-2,35),)</f>
        <v>M</v>
      </c>
      <c r="F97" s="4">
        <f ca="1">IFERROR(VLOOKUP(Tableau1[[#This Row],[Rythme]],Tableau3[#All],2,0),0)</f>
        <v>0.23958333333333334</v>
      </c>
      <c r="G97" s="4">
        <f ca="1">IFERROR(VLOOKUP(Tableau1[[#This Row],[Rythme]],Tableau3[#All],3,0),0)</f>
        <v>0.5625</v>
      </c>
      <c r="H97" s="4">
        <f ca="1">IF(Tableau1[[#This Row],[Début]]=0,0,Tableau1[[#This Row],[Date]]+Tableau1[[#This Row],[Début]])</f>
        <v>42892.239583333336</v>
      </c>
      <c r="I97" s="4">
        <f ca="1">IF(Tableau1[[#This Row],[Fin]]=0,0,Tableau1[[#This Row],[Date]]+Tableau1[[#This Row],[Fin]])</f>
        <v>42892.5625</v>
      </c>
      <c r="J97" s="5">
        <f ca="1">IF(MOD(I97,1)=0,0,H97-MAX(I$2:I96))</f>
        <v>0.67708333333575865</v>
      </c>
    </row>
    <row r="98" spans="3:10" x14ac:dyDescent="0.35">
      <c r="C98" s="11">
        <f t="shared" si="1"/>
        <v>42893</v>
      </c>
      <c r="D98" s="8">
        <f>1+INT(MIN(MOD(Tableau1[[#This Row],[Date]]-DATE(YEAR(Tableau1[[#This Row],[Date]])+{-1;0;1},1,5)+WEEKDAY(DATE(YEAR(Tableau1[[#This Row],[Date]])+{-1;0;1},1,3)),734))/7)</f>
        <v>23</v>
      </c>
      <c r="E98" s="8" t="str">
        <f ca="1">OFFSET(Tableau4[[#Headers],[Rythme]],1+MOD(ROW()-2,35),)</f>
        <v>A</v>
      </c>
      <c r="F98" s="4">
        <f ca="1">IFERROR(VLOOKUP(Tableau1[[#This Row],[Rythme]],Tableau3[#All],2,0),0)</f>
        <v>0.55208333333333337</v>
      </c>
      <c r="G98" s="4">
        <f ca="1">IFERROR(VLOOKUP(Tableau1[[#This Row],[Rythme]],Tableau3[#All],3,0),0)</f>
        <v>0.875</v>
      </c>
      <c r="H98" s="4">
        <f ca="1">IF(Tableau1[[#This Row],[Début]]=0,0,Tableau1[[#This Row],[Date]]+Tableau1[[#This Row],[Début]])</f>
        <v>42893.552083333336</v>
      </c>
      <c r="I98" s="4">
        <f ca="1">IF(Tableau1[[#This Row],[Fin]]=0,0,Tableau1[[#This Row],[Date]]+Tableau1[[#This Row],[Fin]])</f>
        <v>42893.875</v>
      </c>
      <c r="J98" s="5">
        <f ca="1">IF(MOD(I98,1)=0,0,H98-MAX(I$2:I97))</f>
        <v>0.98958333333575865</v>
      </c>
    </row>
    <row r="99" spans="3:10" x14ac:dyDescent="0.35">
      <c r="C99" s="11">
        <f t="shared" si="1"/>
        <v>42894</v>
      </c>
      <c r="D99" s="8">
        <f>1+INT(MIN(MOD(Tableau1[[#This Row],[Date]]-DATE(YEAR(Tableau1[[#This Row],[Date]])+{-1;0;1},1,5)+WEEKDAY(DATE(YEAR(Tableau1[[#This Row],[Date]])+{-1;0;1},1,3)),734))/7)</f>
        <v>23</v>
      </c>
      <c r="E99" s="8" t="str">
        <f ca="1">OFFSET(Tableau4[[#Headers],[Rythme]],1+MOD(ROW()-2,35),)</f>
        <v>A</v>
      </c>
      <c r="F99" s="4">
        <f ca="1">IFERROR(VLOOKUP(Tableau1[[#This Row],[Rythme]],Tableau3[#All],2,0),0)</f>
        <v>0.55208333333333337</v>
      </c>
      <c r="G99" s="4">
        <f ca="1">IFERROR(VLOOKUP(Tableau1[[#This Row],[Rythme]],Tableau3[#All],3,0),0)</f>
        <v>0.875</v>
      </c>
      <c r="H99" s="4">
        <f ca="1">IF(Tableau1[[#This Row],[Début]]=0,0,Tableau1[[#This Row],[Date]]+Tableau1[[#This Row],[Début]])</f>
        <v>42894.552083333336</v>
      </c>
      <c r="I99" s="4">
        <f ca="1">IF(Tableau1[[#This Row],[Fin]]=0,0,Tableau1[[#This Row],[Date]]+Tableau1[[#This Row],[Fin]])</f>
        <v>42894.875</v>
      </c>
      <c r="J99" s="5">
        <f ca="1">IF(MOD(I99,1)=0,0,H99-MAX(I$2:I98))</f>
        <v>0.67708333333575865</v>
      </c>
    </row>
    <row r="100" spans="3:10" x14ac:dyDescent="0.35">
      <c r="C100" s="11">
        <f t="shared" si="1"/>
        <v>42895</v>
      </c>
      <c r="D100" s="8">
        <f>1+INT(MIN(MOD(Tableau1[[#This Row],[Date]]-DATE(YEAR(Tableau1[[#This Row],[Date]])+{-1;0;1},1,5)+WEEKDAY(DATE(YEAR(Tableau1[[#This Row],[Date]])+{-1;0;1},1,3)),734))/7)</f>
        <v>23</v>
      </c>
      <c r="E100" s="8" t="str">
        <f ca="1">OFFSET(Tableau4[[#Headers],[Rythme]],1+MOD(ROW()-2,35),)</f>
        <v>N</v>
      </c>
      <c r="F100" s="4">
        <f ca="1">IFERROR(VLOOKUP(Tableau1[[#This Row],[Rythme]],Tableau3[#All],2,0),0)</f>
        <v>0.86458333333333337</v>
      </c>
      <c r="G100" s="4">
        <f ca="1">IFERROR(VLOOKUP(Tableau1[[#This Row],[Rythme]],Tableau3[#All],3,0),0)</f>
        <v>1.25</v>
      </c>
      <c r="H100" s="4">
        <f ca="1">IF(Tableau1[[#This Row],[Début]]=0,0,Tableau1[[#This Row],[Date]]+Tableau1[[#This Row],[Début]])</f>
        <v>42895.864583333336</v>
      </c>
      <c r="I100" s="4">
        <f ca="1">IF(Tableau1[[#This Row],[Fin]]=0,0,Tableau1[[#This Row],[Date]]+Tableau1[[#This Row],[Fin]])</f>
        <v>42896.25</v>
      </c>
      <c r="J100" s="5">
        <f ca="1">IF(MOD(I100,1)=0,0,H100-MAX(I$2:I99))</f>
        <v>0.98958333333575865</v>
      </c>
    </row>
    <row r="101" spans="3:10" x14ac:dyDescent="0.35">
      <c r="C101" s="11">
        <f t="shared" si="1"/>
        <v>42896</v>
      </c>
      <c r="D101" s="8">
        <f>1+INT(MIN(MOD(Tableau1[[#This Row],[Date]]-DATE(YEAR(Tableau1[[#This Row],[Date]])+{-1;0;1},1,5)+WEEKDAY(DATE(YEAR(Tableau1[[#This Row],[Date]])+{-1;0;1},1,3)),734))/7)</f>
        <v>23</v>
      </c>
      <c r="E101" s="8" t="str">
        <f ca="1">OFFSET(Tableau4[[#Headers],[Rythme]],1+MOD(ROW()-2,35),)</f>
        <v>N</v>
      </c>
      <c r="F101" s="4">
        <f ca="1">IFERROR(VLOOKUP(Tableau1[[#This Row],[Rythme]],Tableau3[#All],2,0),0)</f>
        <v>0.86458333333333337</v>
      </c>
      <c r="G101" s="4">
        <f ca="1">IFERROR(VLOOKUP(Tableau1[[#This Row],[Rythme]],Tableau3[#All],3,0),0)</f>
        <v>1.25</v>
      </c>
      <c r="H101" s="4">
        <f ca="1">IF(Tableau1[[#This Row],[Début]]=0,0,Tableau1[[#This Row],[Date]]+Tableau1[[#This Row],[Début]])</f>
        <v>42896.864583333336</v>
      </c>
      <c r="I101" s="4">
        <f ca="1">IF(Tableau1[[#This Row],[Fin]]=0,0,Tableau1[[#This Row],[Date]]+Tableau1[[#This Row],[Fin]])</f>
        <v>42897.25</v>
      </c>
      <c r="J101" s="5">
        <f ca="1">IF(MOD(I101,1)=0,0,H101-MAX(I$2:I100))</f>
        <v>0.61458333333575865</v>
      </c>
    </row>
    <row r="102" spans="3:10" x14ac:dyDescent="0.35">
      <c r="C102" s="11">
        <f t="shared" si="1"/>
        <v>42897</v>
      </c>
      <c r="D102" s="8">
        <f>1+INT(MIN(MOD(Tableau1[[#This Row],[Date]]-DATE(YEAR(Tableau1[[#This Row],[Date]])+{-1;0;1},1,5)+WEEKDAY(DATE(YEAR(Tableau1[[#This Row],[Date]])+{-1;0;1},1,3)),734))/7)</f>
        <v>23</v>
      </c>
      <c r="E102" s="8" t="str">
        <f ca="1">OFFSET(Tableau4[[#Headers],[Rythme]],1+MOD(ROW()-2,35),)</f>
        <v>N</v>
      </c>
      <c r="F102" s="4">
        <f ca="1">IFERROR(VLOOKUP(Tableau1[[#This Row],[Rythme]],Tableau3[#All],2,0),0)</f>
        <v>0.86458333333333337</v>
      </c>
      <c r="G102" s="4">
        <f ca="1">IFERROR(VLOOKUP(Tableau1[[#This Row],[Rythme]],Tableau3[#All],3,0),0)</f>
        <v>1.25</v>
      </c>
      <c r="H102" s="4">
        <f ca="1">IF(Tableau1[[#This Row],[Début]]=0,0,Tableau1[[#This Row],[Date]]+Tableau1[[#This Row],[Début]])</f>
        <v>42897.864583333336</v>
      </c>
      <c r="I102" s="4">
        <f ca="1">IF(Tableau1[[#This Row],[Fin]]=0,0,Tableau1[[#This Row],[Date]]+Tableau1[[#This Row],[Fin]])</f>
        <v>42898.25</v>
      </c>
      <c r="J102" s="5">
        <f ca="1">IF(MOD(I102,1)=0,0,H102-MAX(I$2:I101))</f>
        <v>0.61458333333575865</v>
      </c>
    </row>
    <row r="103" spans="3:10" x14ac:dyDescent="0.35">
      <c r="C103" s="11">
        <f t="shared" si="1"/>
        <v>42898</v>
      </c>
      <c r="D103" s="8">
        <f>1+INT(MIN(MOD(Tableau1[[#This Row],[Date]]-DATE(YEAR(Tableau1[[#This Row],[Date]])+{-1;0;1},1,5)+WEEKDAY(DATE(YEAR(Tableau1[[#This Row],[Date]])+{-1;0;1},1,3)),734))/7)</f>
        <v>24</v>
      </c>
      <c r="E103" s="8" t="str">
        <f ca="1">OFFSET(Tableau4[[#Headers],[Rythme]],1+MOD(ROW()-2,35),)</f>
        <v>R</v>
      </c>
      <c r="F103" s="4">
        <f ca="1">IFERROR(VLOOKUP(Tableau1[[#This Row],[Rythme]],Tableau3[#All],2,0),0)</f>
        <v>0</v>
      </c>
      <c r="G103" s="4">
        <f ca="1">IFERROR(VLOOKUP(Tableau1[[#This Row],[Rythme]],Tableau3[#All],3,0),0)</f>
        <v>0</v>
      </c>
      <c r="H103" s="4">
        <f ca="1">IF(Tableau1[[#This Row],[Début]]=0,0,Tableau1[[#This Row],[Date]]+Tableau1[[#This Row],[Début]])</f>
        <v>0</v>
      </c>
      <c r="I103" s="4">
        <f ca="1">IF(Tableau1[[#This Row],[Fin]]=0,0,Tableau1[[#This Row],[Date]]+Tableau1[[#This Row],[Fin]])</f>
        <v>0</v>
      </c>
      <c r="J103" s="5">
        <f ca="1">IF(MOD(I103,1)=0,0,H103-MAX(I$2:I102))</f>
        <v>0</v>
      </c>
    </row>
    <row r="104" spans="3:10" x14ac:dyDescent="0.35">
      <c r="C104" s="11">
        <f t="shared" si="1"/>
        <v>42899</v>
      </c>
      <c r="D104" s="8">
        <f>1+INT(MIN(MOD(Tableau1[[#This Row],[Date]]-DATE(YEAR(Tableau1[[#This Row],[Date]])+{-1;0;1},1,5)+WEEKDAY(DATE(YEAR(Tableau1[[#This Row],[Date]])+{-1;0;1},1,3)),734))/7)</f>
        <v>24</v>
      </c>
      <c r="E104" s="8" t="str">
        <f ca="1">OFFSET(Tableau4[[#Headers],[Rythme]],1+MOD(ROW()-2,35),)</f>
        <v>H</v>
      </c>
      <c r="F104" s="4">
        <f ca="1">IFERROR(VLOOKUP(Tableau1[[#This Row],[Rythme]],Tableau3[#All],2,0),0)</f>
        <v>0</v>
      </c>
      <c r="G104" s="4">
        <f ca="1">IFERROR(VLOOKUP(Tableau1[[#This Row],[Rythme]],Tableau3[#All],3,0),0)</f>
        <v>0</v>
      </c>
      <c r="H104" s="4">
        <f ca="1">IF(Tableau1[[#This Row],[Début]]=0,0,Tableau1[[#This Row],[Date]]+Tableau1[[#This Row],[Début]])</f>
        <v>0</v>
      </c>
      <c r="I104" s="4">
        <f ca="1">IF(Tableau1[[#This Row],[Fin]]=0,0,Tableau1[[#This Row],[Date]]+Tableau1[[#This Row],[Fin]])</f>
        <v>0</v>
      </c>
      <c r="J104" s="5">
        <f ca="1">IF(MOD(I104,1)=0,0,H104-MAX(I$2:I103))</f>
        <v>0</v>
      </c>
    </row>
    <row r="105" spans="3:10" x14ac:dyDescent="0.35">
      <c r="C105" s="11">
        <f t="shared" si="1"/>
        <v>42900</v>
      </c>
      <c r="D105" s="8">
        <f>1+INT(MIN(MOD(Tableau1[[#This Row],[Date]]-DATE(YEAR(Tableau1[[#This Row],[Date]])+{-1;0;1},1,5)+WEEKDAY(DATE(YEAR(Tableau1[[#This Row],[Date]])+{-1;0;1},1,3)),734))/7)</f>
        <v>24</v>
      </c>
      <c r="E105" s="8" t="str">
        <f ca="1">OFFSET(Tableau4[[#Headers],[Rythme]],1+MOD(ROW()-2,35),)</f>
        <v>R</v>
      </c>
      <c r="F105" s="4">
        <f ca="1">IFERROR(VLOOKUP(Tableau1[[#This Row],[Rythme]],Tableau3[#All],2,0),0)</f>
        <v>0</v>
      </c>
      <c r="G105" s="4">
        <f ca="1">IFERROR(VLOOKUP(Tableau1[[#This Row],[Rythme]],Tableau3[#All],3,0),0)</f>
        <v>0</v>
      </c>
      <c r="H105" s="4">
        <f ca="1">IF(Tableau1[[#This Row],[Début]]=0,0,Tableau1[[#This Row],[Date]]+Tableau1[[#This Row],[Début]])</f>
        <v>0</v>
      </c>
      <c r="I105" s="4">
        <f ca="1">IF(Tableau1[[#This Row],[Fin]]=0,0,Tableau1[[#This Row],[Date]]+Tableau1[[#This Row],[Fin]])</f>
        <v>0</v>
      </c>
      <c r="J105" s="5">
        <f ca="1">IF(MOD(I105,1)=0,0,H105-MAX(I$2:I104))</f>
        <v>0</v>
      </c>
    </row>
    <row r="106" spans="3:10" x14ac:dyDescent="0.35">
      <c r="C106" s="11">
        <f t="shared" si="1"/>
        <v>42901</v>
      </c>
      <c r="D106" s="8">
        <f>1+INT(MIN(MOD(Tableau1[[#This Row],[Date]]-DATE(YEAR(Tableau1[[#This Row],[Date]])+{-1;0;1},1,5)+WEEKDAY(DATE(YEAR(Tableau1[[#This Row],[Date]])+{-1;0;1},1,3)),734))/7)</f>
        <v>24</v>
      </c>
      <c r="E106" s="8" t="str">
        <f ca="1">OFFSET(Tableau4[[#Headers],[Rythme]],1+MOD(ROW()-2,35),)</f>
        <v>R</v>
      </c>
      <c r="F106" s="4">
        <f ca="1">IFERROR(VLOOKUP(Tableau1[[#This Row],[Rythme]],Tableau3[#All],2,0),0)</f>
        <v>0</v>
      </c>
      <c r="G106" s="4">
        <f ca="1">IFERROR(VLOOKUP(Tableau1[[#This Row],[Rythme]],Tableau3[#All],3,0),0)</f>
        <v>0</v>
      </c>
      <c r="H106" s="4">
        <f ca="1">IF(Tableau1[[#This Row],[Début]]=0,0,Tableau1[[#This Row],[Date]]+Tableau1[[#This Row],[Début]])</f>
        <v>0</v>
      </c>
      <c r="I106" s="4">
        <f ca="1">IF(Tableau1[[#This Row],[Fin]]=0,0,Tableau1[[#This Row],[Date]]+Tableau1[[#This Row],[Fin]])</f>
        <v>0</v>
      </c>
      <c r="J106" s="5">
        <f ca="1">IF(MOD(I106,1)=0,0,H106-MAX(I$2:I105))</f>
        <v>0</v>
      </c>
    </row>
    <row r="107" spans="3:10" x14ac:dyDescent="0.35">
      <c r="C107" s="11">
        <f t="shared" si="1"/>
        <v>42902</v>
      </c>
      <c r="D107" s="8">
        <f>1+INT(MIN(MOD(Tableau1[[#This Row],[Date]]-DATE(YEAR(Tableau1[[#This Row],[Date]])+{-1;0;1},1,5)+WEEKDAY(DATE(YEAR(Tableau1[[#This Row],[Date]])+{-1;0;1},1,3)),734))/7)</f>
        <v>24</v>
      </c>
      <c r="E107" s="8" t="str">
        <f ca="1">OFFSET(Tableau4[[#Headers],[Rythme]],1+MOD(ROW()-2,35),)</f>
        <v>M</v>
      </c>
      <c r="F107" s="4">
        <f ca="1">IFERROR(VLOOKUP(Tableau1[[#This Row],[Rythme]],Tableau3[#All],2,0),0)</f>
        <v>0.23958333333333334</v>
      </c>
      <c r="G107" s="4">
        <f ca="1">IFERROR(VLOOKUP(Tableau1[[#This Row],[Rythme]],Tableau3[#All],3,0),0)</f>
        <v>0.5625</v>
      </c>
      <c r="H107" s="4">
        <f ca="1">IF(Tableau1[[#This Row],[Début]]=0,0,Tableau1[[#This Row],[Date]]+Tableau1[[#This Row],[Début]])</f>
        <v>42902.239583333336</v>
      </c>
      <c r="I107" s="4">
        <f ca="1">IF(Tableau1[[#This Row],[Fin]]=0,0,Tableau1[[#This Row],[Date]]+Tableau1[[#This Row],[Fin]])</f>
        <v>42902.5625</v>
      </c>
      <c r="J107" s="5">
        <f ca="1">IF(MOD(I107,1)=0,0,H107-MAX(I$2:I106))</f>
        <v>3.9895833333357587</v>
      </c>
    </row>
    <row r="108" spans="3:10" x14ac:dyDescent="0.35">
      <c r="C108" s="11">
        <f t="shared" si="1"/>
        <v>42903</v>
      </c>
      <c r="D108" s="8">
        <f>1+INT(MIN(MOD(Tableau1[[#This Row],[Date]]-DATE(YEAR(Tableau1[[#This Row],[Date]])+{-1;0;1},1,5)+WEEKDAY(DATE(YEAR(Tableau1[[#This Row],[Date]])+{-1;0;1},1,3)),734))/7)</f>
        <v>24</v>
      </c>
      <c r="E108" s="8" t="str">
        <f ca="1">OFFSET(Tableau4[[#Headers],[Rythme]],1+MOD(ROW()-2,35),)</f>
        <v>M</v>
      </c>
      <c r="F108" s="4">
        <f ca="1">IFERROR(VLOOKUP(Tableau1[[#This Row],[Rythme]],Tableau3[#All],2,0),0)</f>
        <v>0.23958333333333334</v>
      </c>
      <c r="G108" s="4">
        <f ca="1">IFERROR(VLOOKUP(Tableau1[[#This Row],[Rythme]],Tableau3[#All],3,0),0)</f>
        <v>0.5625</v>
      </c>
      <c r="H108" s="4">
        <f ca="1">IF(Tableau1[[#This Row],[Début]]=0,0,Tableau1[[#This Row],[Date]]+Tableau1[[#This Row],[Début]])</f>
        <v>42903.239583333336</v>
      </c>
      <c r="I108" s="4">
        <f ca="1">IF(Tableau1[[#This Row],[Fin]]=0,0,Tableau1[[#This Row],[Date]]+Tableau1[[#This Row],[Fin]])</f>
        <v>42903.5625</v>
      </c>
      <c r="J108" s="5">
        <f ca="1">IF(MOD(I108,1)=0,0,H108-MAX(I$2:I107))</f>
        <v>0.67708333333575865</v>
      </c>
    </row>
    <row r="109" spans="3:10" x14ac:dyDescent="0.35">
      <c r="C109" s="11">
        <f t="shared" si="1"/>
        <v>42904</v>
      </c>
      <c r="D109" s="8">
        <f>1+INT(MIN(MOD(Tableau1[[#This Row],[Date]]-DATE(YEAR(Tableau1[[#This Row],[Date]])+{-1;0;1},1,5)+WEEKDAY(DATE(YEAR(Tableau1[[#This Row],[Date]])+{-1;0;1},1,3)),734))/7)</f>
        <v>24</v>
      </c>
      <c r="E109" s="8" t="str">
        <f ca="1">OFFSET(Tableau4[[#Headers],[Rythme]],1+MOD(ROW()-2,35),)</f>
        <v>M</v>
      </c>
      <c r="F109" s="4">
        <f ca="1">IFERROR(VLOOKUP(Tableau1[[#This Row],[Rythme]],Tableau3[#All],2,0),0)</f>
        <v>0.23958333333333334</v>
      </c>
      <c r="G109" s="4">
        <f ca="1">IFERROR(VLOOKUP(Tableau1[[#This Row],[Rythme]],Tableau3[#All],3,0),0)</f>
        <v>0.5625</v>
      </c>
      <c r="H109" s="4">
        <f ca="1">IF(Tableau1[[#This Row],[Début]]=0,0,Tableau1[[#This Row],[Date]]+Tableau1[[#This Row],[Début]])</f>
        <v>42904.239583333336</v>
      </c>
      <c r="I109" s="4">
        <f ca="1">IF(Tableau1[[#This Row],[Fin]]=0,0,Tableau1[[#This Row],[Date]]+Tableau1[[#This Row],[Fin]])</f>
        <v>42904.5625</v>
      </c>
      <c r="J109" s="5">
        <f ca="1">IF(MOD(I109,1)=0,0,H109-MAX(I$2:I108))</f>
        <v>0.67708333333575865</v>
      </c>
    </row>
    <row r="110" spans="3:10" x14ac:dyDescent="0.35">
      <c r="C110" s="11">
        <f t="shared" si="1"/>
        <v>42905</v>
      </c>
      <c r="D110" s="8">
        <f>1+INT(MIN(MOD(Tableau1[[#This Row],[Date]]-DATE(YEAR(Tableau1[[#This Row],[Date]])+{-1;0;1},1,5)+WEEKDAY(DATE(YEAR(Tableau1[[#This Row],[Date]])+{-1;0;1},1,3)),734))/7)</f>
        <v>25</v>
      </c>
      <c r="E110" s="8" t="str">
        <f ca="1">OFFSET(Tableau4[[#Headers],[Rythme]],1+MOD(ROW()-2,35),)</f>
        <v>A</v>
      </c>
      <c r="F110" s="4">
        <f ca="1">IFERROR(VLOOKUP(Tableau1[[#This Row],[Rythme]],Tableau3[#All],2,0),0)</f>
        <v>0.55208333333333337</v>
      </c>
      <c r="G110" s="4">
        <f ca="1">IFERROR(VLOOKUP(Tableau1[[#This Row],[Rythme]],Tableau3[#All],3,0),0)</f>
        <v>0.875</v>
      </c>
      <c r="H110" s="4">
        <f ca="1">IF(Tableau1[[#This Row],[Début]]=0,0,Tableau1[[#This Row],[Date]]+Tableau1[[#This Row],[Début]])</f>
        <v>42905.552083333336</v>
      </c>
      <c r="I110" s="4">
        <f ca="1">IF(Tableau1[[#This Row],[Fin]]=0,0,Tableau1[[#This Row],[Date]]+Tableau1[[#This Row],[Fin]])</f>
        <v>42905.875</v>
      </c>
      <c r="J110" s="5">
        <f ca="1">IF(MOD(I110,1)=0,0,H110-MAX(I$2:I109))</f>
        <v>0.98958333333575865</v>
      </c>
    </row>
    <row r="111" spans="3:10" x14ac:dyDescent="0.35">
      <c r="C111" s="11">
        <f t="shared" si="1"/>
        <v>42906</v>
      </c>
      <c r="D111" s="8">
        <f>1+INT(MIN(MOD(Tableau1[[#This Row],[Date]]-DATE(YEAR(Tableau1[[#This Row],[Date]])+{-1;0;1},1,5)+WEEKDAY(DATE(YEAR(Tableau1[[#This Row],[Date]])+{-1;0;1},1,3)),734))/7)</f>
        <v>25</v>
      </c>
      <c r="E111" s="8" t="str">
        <f ca="1">OFFSET(Tableau4[[#Headers],[Rythme]],1+MOD(ROW()-2,35),)</f>
        <v>A</v>
      </c>
      <c r="F111" s="4">
        <f ca="1">IFERROR(VLOOKUP(Tableau1[[#This Row],[Rythme]],Tableau3[#All],2,0),0)</f>
        <v>0.55208333333333337</v>
      </c>
      <c r="G111" s="4">
        <f ca="1">IFERROR(VLOOKUP(Tableau1[[#This Row],[Rythme]],Tableau3[#All],3,0),0)</f>
        <v>0.875</v>
      </c>
      <c r="H111" s="4">
        <f ca="1">IF(Tableau1[[#This Row],[Début]]=0,0,Tableau1[[#This Row],[Date]]+Tableau1[[#This Row],[Début]])</f>
        <v>42906.552083333336</v>
      </c>
      <c r="I111" s="4">
        <f ca="1">IF(Tableau1[[#This Row],[Fin]]=0,0,Tableau1[[#This Row],[Date]]+Tableau1[[#This Row],[Fin]])</f>
        <v>42906.875</v>
      </c>
      <c r="J111" s="5">
        <f ca="1">IF(MOD(I111,1)=0,0,H111-MAX(I$2:I110))</f>
        <v>0.67708333333575865</v>
      </c>
    </row>
    <row r="112" spans="3:10" x14ac:dyDescent="0.35">
      <c r="C112" s="11">
        <f t="shared" si="1"/>
        <v>42907</v>
      </c>
      <c r="D112" s="8">
        <f>1+INT(MIN(MOD(Tableau1[[#This Row],[Date]]-DATE(YEAR(Tableau1[[#This Row],[Date]])+{-1;0;1},1,5)+WEEKDAY(DATE(YEAR(Tableau1[[#This Row],[Date]])+{-1;0;1},1,3)),734))/7)</f>
        <v>25</v>
      </c>
      <c r="E112" s="8" t="str">
        <f ca="1">OFFSET(Tableau4[[#Headers],[Rythme]],1+MOD(ROW()-2,35),)</f>
        <v>N</v>
      </c>
      <c r="F112" s="4">
        <f ca="1">IFERROR(VLOOKUP(Tableau1[[#This Row],[Rythme]],Tableau3[#All],2,0),0)</f>
        <v>0.86458333333333337</v>
      </c>
      <c r="G112" s="4">
        <f ca="1">IFERROR(VLOOKUP(Tableau1[[#This Row],[Rythme]],Tableau3[#All],3,0),0)</f>
        <v>1.25</v>
      </c>
      <c r="H112" s="4">
        <f ca="1">IF(Tableau1[[#This Row],[Début]]=0,0,Tableau1[[#This Row],[Date]]+Tableau1[[#This Row],[Début]])</f>
        <v>42907.864583333336</v>
      </c>
      <c r="I112" s="4">
        <f ca="1">IF(Tableau1[[#This Row],[Fin]]=0,0,Tableau1[[#This Row],[Date]]+Tableau1[[#This Row],[Fin]])</f>
        <v>42908.25</v>
      </c>
      <c r="J112" s="5">
        <f ca="1">IF(MOD(I112,1)=0,0,H112-MAX(I$2:I111))</f>
        <v>0.98958333333575865</v>
      </c>
    </row>
    <row r="113" spans="3:10" x14ac:dyDescent="0.35">
      <c r="C113" s="11">
        <f t="shared" si="1"/>
        <v>42908</v>
      </c>
      <c r="D113" s="8">
        <f>1+INT(MIN(MOD(Tableau1[[#This Row],[Date]]-DATE(YEAR(Tableau1[[#This Row],[Date]])+{-1;0;1},1,5)+WEEKDAY(DATE(YEAR(Tableau1[[#This Row],[Date]])+{-1;0;1},1,3)),734))/7)</f>
        <v>25</v>
      </c>
      <c r="E113" s="8" t="str">
        <f ca="1">OFFSET(Tableau4[[#Headers],[Rythme]],1+MOD(ROW()-2,35),)</f>
        <v>N</v>
      </c>
      <c r="F113" s="4">
        <f ca="1">IFERROR(VLOOKUP(Tableau1[[#This Row],[Rythme]],Tableau3[#All],2,0),0)</f>
        <v>0.86458333333333337</v>
      </c>
      <c r="G113" s="4">
        <f ca="1">IFERROR(VLOOKUP(Tableau1[[#This Row],[Rythme]],Tableau3[#All],3,0),0)</f>
        <v>1.25</v>
      </c>
      <c r="H113" s="4">
        <f ca="1">IF(Tableau1[[#This Row],[Début]]=0,0,Tableau1[[#This Row],[Date]]+Tableau1[[#This Row],[Début]])</f>
        <v>42908.864583333336</v>
      </c>
      <c r="I113" s="4">
        <f ca="1">IF(Tableau1[[#This Row],[Fin]]=0,0,Tableau1[[#This Row],[Date]]+Tableau1[[#This Row],[Fin]])</f>
        <v>42909.25</v>
      </c>
      <c r="J113" s="5">
        <f ca="1">IF(MOD(I113,1)=0,0,H113-MAX(I$2:I112))</f>
        <v>0.61458333333575865</v>
      </c>
    </row>
    <row r="114" spans="3:10" x14ac:dyDescent="0.35">
      <c r="C114" s="11">
        <f t="shared" si="1"/>
        <v>42909</v>
      </c>
      <c r="D114" s="8">
        <f>1+INT(MIN(MOD(Tableau1[[#This Row],[Date]]-DATE(YEAR(Tableau1[[#This Row],[Date]])+{-1;0;1},1,5)+WEEKDAY(DATE(YEAR(Tableau1[[#This Row],[Date]])+{-1;0;1},1,3)),734))/7)</f>
        <v>25</v>
      </c>
      <c r="E114" s="8" t="str">
        <f ca="1">OFFSET(Tableau4[[#Headers],[Rythme]],1+MOD(ROW()-2,35),)</f>
        <v>R</v>
      </c>
      <c r="F114" s="4">
        <f ca="1">IFERROR(VLOOKUP(Tableau1[[#This Row],[Rythme]],Tableau3[#All],2,0),0)</f>
        <v>0</v>
      </c>
      <c r="G114" s="4">
        <f ca="1">IFERROR(VLOOKUP(Tableau1[[#This Row],[Rythme]],Tableau3[#All],3,0),0)</f>
        <v>0</v>
      </c>
      <c r="H114" s="4">
        <f ca="1">IF(Tableau1[[#This Row],[Début]]=0,0,Tableau1[[#This Row],[Date]]+Tableau1[[#This Row],[Début]])</f>
        <v>0</v>
      </c>
      <c r="I114" s="4">
        <f ca="1">IF(Tableau1[[#This Row],[Fin]]=0,0,Tableau1[[#This Row],[Date]]+Tableau1[[#This Row],[Fin]])</f>
        <v>0</v>
      </c>
      <c r="J114" s="5">
        <f ca="1">IF(MOD(I114,1)=0,0,H114-MAX(I$2:I113))</f>
        <v>0</v>
      </c>
    </row>
    <row r="115" spans="3:10" x14ac:dyDescent="0.35">
      <c r="C115" s="11">
        <f t="shared" si="1"/>
        <v>42910</v>
      </c>
      <c r="D115" s="8">
        <f>1+INT(MIN(MOD(Tableau1[[#This Row],[Date]]-DATE(YEAR(Tableau1[[#This Row],[Date]])+{-1;0;1},1,5)+WEEKDAY(DATE(YEAR(Tableau1[[#This Row],[Date]])+{-1;0;1},1,3)),734))/7)</f>
        <v>25</v>
      </c>
      <c r="E115" s="8" t="str">
        <f ca="1">OFFSET(Tableau4[[#Headers],[Rythme]],1+MOD(ROW()-2,35),)</f>
        <v>R</v>
      </c>
      <c r="F115" s="4">
        <f ca="1">IFERROR(VLOOKUP(Tableau1[[#This Row],[Rythme]],Tableau3[#All],2,0),0)</f>
        <v>0</v>
      </c>
      <c r="G115" s="4">
        <f ca="1">IFERROR(VLOOKUP(Tableau1[[#This Row],[Rythme]],Tableau3[#All],3,0),0)</f>
        <v>0</v>
      </c>
      <c r="H115" s="4">
        <f ca="1">IF(Tableau1[[#This Row],[Début]]=0,0,Tableau1[[#This Row],[Date]]+Tableau1[[#This Row],[Début]])</f>
        <v>0</v>
      </c>
      <c r="I115" s="4">
        <f ca="1">IF(Tableau1[[#This Row],[Fin]]=0,0,Tableau1[[#This Row],[Date]]+Tableau1[[#This Row],[Fin]])</f>
        <v>0</v>
      </c>
      <c r="J115" s="5">
        <f ca="1">IF(MOD(I115,1)=0,0,H115-MAX(I$2:I114))</f>
        <v>0</v>
      </c>
    </row>
    <row r="116" spans="3:10" x14ac:dyDescent="0.35">
      <c r="C116" s="11">
        <f t="shared" si="1"/>
        <v>42911</v>
      </c>
      <c r="D116" s="8">
        <f>1+INT(MIN(MOD(Tableau1[[#This Row],[Date]]-DATE(YEAR(Tableau1[[#This Row],[Date]])+{-1;0;1},1,5)+WEEKDAY(DATE(YEAR(Tableau1[[#This Row],[Date]])+{-1;0;1},1,3)),734))/7)</f>
        <v>25</v>
      </c>
      <c r="E116" s="8" t="str">
        <f ca="1">OFFSET(Tableau4[[#Headers],[Rythme]],1+MOD(ROW()-2,35),)</f>
        <v>H</v>
      </c>
      <c r="F116" s="4">
        <f ca="1">IFERROR(VLOOKUP(Tableau1[[#This Row],[Rythme]],Tableau3[#All],2,0),0)</f>
        <v>0</v>
      </c>
      <c r="G116" s="4">
        <f ca="1">IFERROR(VLOOKUP(Tableau1[[#This Row],[Rythme]],Tableau3[#All],3,0),0)</f>
        <v>0</v>
      </c>
      <c r="H116" s="4">
        <f ca="1">IF(Tableau1[[#This Row],[Début]]=0,0,Tableau1[[#This Row],[Date]]+Tableau1[[#This Row],[Début]])</f>
        <v>0</v>
      </c>
      <c r="I116" s="4">
        <f ca="1">IF(Tableau1[[#This Row],[Fin]]=0,0,Tableau1[[#This Row],[Date]]+Tableau1[[#This Row],[Fin]])</f>
        <v>0</v>
      </c>
      <c r="J116" s="5">
        <f ca="1">IF(MOD(I116,1)=0,0,H116-MAX(I$2:I115))</f>
        <v>0</v>
      </c>
    </row>
    <row r="117" spans="3:10" x14ac:dyDescent="0.35">
      <c r="C117" s="11">
        <f t="shared" si="1"/>
        <v>42912</v>
      </c>
      <c r="D117" s="8">
        <f>1+INT(MIN(MOD(Tableau1[[#This Row],[Date]]-DATE(YEAR(Tableau1[[#This Row],[Date]])+{-1;0;1},1,5)+WEEKDAY(DATE(YEAR(Tableau1[[#This Row],[Date]])+{-1;0;1},1,3)),734))/7)</f>
        <v>26</v>
      </c>
      <c r="E117" s="8" t="str">
        <f ca="1">OFFSET(Tableau4[[#Headers],[Rythme]],1+MOD(ROW()-2,35),)</f>
        <v>R</v>
      </c>
      <c r="F117" s="4">
        <f ca="1">IFERROR(VLOOKUP(Tableau1[[#This Row],[Rythme]],Tableau3[#All],2,0),0)</f>
        <v>0</v>
      </c>
      <c r="G117" s="4">
        <f ca="1">IFERROR(VLOOKUP(Tableau1[[#This Row],[Rythme]],Tableau3[#All],3,0),0)</f>
        <v>0</v>
      </c>
      <c r="H117" s="4">
        <f ca="1">IF(Tableau1[[#This Row],[Début]]=0,0,Tableau1[[#This Row],[Date]]+Tableau1[[#This Row],[Début]])</f>
        <v>0</v>
      </c>
      <c r="I117" s="4">
        <f ca="1">IF(Tableau1[[#This Row],[Fin]]=0,0,Tableau1[[#This Row],[Date]]+Tableau1[[#This Row],[Fin]])</f>
        <v>0</v>
      </c>
      <c r="J117" s="5">
        <f ca="1">IF(MOD(I117,1)=0,0,H117-MAX(I$2:I116))</f>
        <v>0</v>
      </c>
    </row>
    <row r="118" spans="3:10" x14ac:dyDescent="0.35">
      <c r="C118" s="11">
        <f t="shared" si="1"/>
        <v>42913</v>
      </c>
      <c r="D118" s="8">
        <f>1+INT(MIN(MOD(Tableau1[[#This Row],[Date]]-DATE(YEAR(Tableau1[[#This Row],[Date]])+{-1;0;1},1,5)+WEEKDAY(DATE(YEAR(Tableau1[[#This Row],[Date]])+{-1;0;1},1,3)),734))/7)</f>
        <v>26</v>
      </c>
      <c r="E118" s="8" t="str">
        <f ca="1">OFFSET(Tableau4[[#Headers],[Rythme]],1+MOD(ROW()-2,35),)</f>
        <v>H</v>
      </c>
      <c r="F118" s="4">
        <f ca="1">IFERROR(VLOOKUP(Tableau1[[#This Row],[Rythme]],Tableau3[#All],2,0),0)</f>
        <v>0</v>
      </c>
      <c r="G118" s="4">
        <f ca="1">IFERROR(VLOOKUP(Tableau1[[#This Row],[Rythme]],Tableau3[#All],3,0),0)</f>
        <v>0</v>
      </c>
      <c r="H118" s="4">
        <f ca="1">IF(Tableau1[[#This Row],[Début]]=0,0,Tableau1[[#This Row],[Date]]+Tableau1[[#This Row],[Début]])</f>
        <v>0</v>
      </c>
      <c r="I118" s="4">
        <f ca="1">IF(Tableau1[[#This Row],[Fin]]=0,0,Tableau1[[#This Row],[Date]]+Tableau1[[#This Row],[Fin]])</f>
        <v>0</v>
      </c>
      <c r="J118" s="5">
        <f ca="1">IF(MOD(I118,1)=0,0,H118-MAX(I$2:I117))</f>
        <v>0</v>
      </c>
    </row>
    <row r="119" spans="3:10" x14ac:dyDescent="0.35">
      <c r="C119" s="11">
        <f t="shared" si="1"/>
        <v>42914</v>
      </c>
      <c r="D119" s="8">
        <f>1+INT(MIN(MOD(Tableau1[[#This Row],[Date]]-DATE(YEAR(Tableau1[[#This Row],[Date]])+{-1;0;1},1,5)+WEEKDAY(DATE(YEAR(Tableau1[[#This Row],[Date]])+{-1;0;1},1,3)),734))/7)</f>
        <v>26</v>
      </c>
      <c r="E119" s="8" t="str">
        <f ca="1">OFFSET(Tableau4[[#Headers],[Rythme]],1+MOD(ROW()-2,35),)</f>
        <v>M</v>
      </c>
      <c r="F119" s="4">
        <f ca="1">IFERROR(VLOOKUP(Tableau1[[#This Row],[Rythme]],Tableau3[#All],2,0),0)</f>
        <v>0.23958333333333334</v>
      </c>
      <c r="G119" s="4">
        <f ca="1">IFERROR(VLOOKUP(Tableau1[[#This Row],[Rythme]],Tableau3[#All],3,0),0)</f>
        <v>0.5625</v>
      </c>
      <c r="H119" s="4">
        <f ca="1">IF(Tableau1[[#This Row],[Début]]=0,0,Tableau1[[#This Row],[Date]]+Tableau1[[#This Row],[Début]])</f>
        <v>42914.239583333336</v>
      </c>
      <c r="I119" s="4">
        <f ca="1">IF(Tableau1[[#This Row],[Fin]]=0,0,Tableau1[[#This Row],[Date]]+Tableau1[[#This Row],[Fin]])</f>
        <v>42914.5625</v>
      </c>
      <c r="J119" s="5">
        <f ca="1">IF(MOD(I119,1)=0,0,H119-MAX(I$2:I118))</f>
        <v>4.9895833333357587</v>
      </c>
    </row>
    <row r="120" spans="3:10" x14ac:dyDescent="0.35">
      <c r="C120" s="11">
        <f t="shared" si="1"/>
        <v>42915</v>
      </c>
      <c r="D120" s="8">
        <f>1+INT(MIN(MOD(Tableau1[[#This Row],[Date]]-DATE(YEAR(Tableau1[[#This Row],[Date]])+{-1;0;1},1,5)+WEEKDAY(DATE(YEAR(Tableau1[[#This Row],[Date]])+{-1;0;1},1,3)),734))/7)</f>
        <v>26</v>
      </c>
      <c r="E120" s="8" t="str">
        <f ca="1">OFFSET(Tableau4[[#Headers],[Rythme]],1+MOD(ROW()-2,35),)</f>
        <v>M</v>
      </c>
      <c r="F120" s="4">
        <f ca="1">IFERROR(VLOOKUP(Tableau1[[#This Row],[Rythme]],Tableau3[#All],2,0),0)</f>
        <v>0.23958333333333334</v>
      </c>
      <c r="G120" s="4">
        <f ca="1">IFERROR(VLOOKUP(Tableau1[[#This Row],[Rythme]],Tableau3[#All],3,0),0)</f>
        <v>0.5625</v>
      </c>
      <c r="H120" s="4">
        <f ca="1">IF(Tableau1[[#This Row],[Début]]=0,0,Tableau1[[#This Row],[Date]]+Tableau1[[#This Row],[Début]])</f>
        <v>42915.239583333336</v>
      </c>
      <c r="I120" s="4">
        <f ca="1">IF(Tableau1[[#This Row],[Fin]]=0,0,Tableau1[[#This Row],[Date]]+Tableau1[[#This Row],[Fin]])</f>
        <v>42915.5625</v>
      </c>
      <c r="J120" s="5">
        <f ca="1">IF(MOD(I120,1)=0,0,H120-MAX(I$2:I119))</f>
        <v>0.67708333333575865</v>
      </c>
    </row>
    <row r="121" spans="3:10" x14ac:dyDescent="0.35">
      <c r="C121" s="11">
        <f t="shared" si="1"/>
        <v>42916</v>
      </c>
      <c r="D121" s="8">
        <f>1+INT(MIN(MOD(Tableau1[[#This Row],[Date]]-DATE(YEAR(Tableau1[[#This Row],[Date]])+{-1;0;1},1,5)+WEEKDAY(DATE(YEAR(Tableau1[[#This Row],[Date]])+{-1;0;1},1,3)),734))/7)</f>
        <v>26</v>
      </c>
      <c r="E121" s="8" t="str">
        <f ca="1">OFFSET(Tableau4[[#Headers],[Rythme]],1+MOD(ROW()-2,35),)</f>
        <v>A</v>
      </c>
      <c r="F121" s="4">
        <f ca="1">IFERROR(VLOOKUP(Tableau1[[#This Row],[Rythme]],Tableau3[#All],2,0),0)</f>
        <v>0.55208333333333337</v>
      </c>
      <c r="G121" s="4">
        <f ca="1">IFERROR(VLOOKUP(Tableau1[[#This Row],[Rythme]],Tableau3[#All],3,0),0)</f>
        <v>0.875</v>
      </c>
      <c r="H121" s="4">
        <f ca="1">IF(Tableau1[[#This Row],[Début]]=0,0,Tableau1[[#This Row],[Date]]+Tableau1[[#This Row],[Début]])</f>
        <v>42916.552083333336</v>
      </c>
      <c r="I121" s="4">
        <f ca="1">IF(Tableau1[[#This Row],[Fin]]=0,0,Tableau1[[#This Row],[Date]]+Tableau1[[#This Row],[Fin]])</f>
        <v>42916.875</v>
      </c>
      <c r="J121" s="5">
        <f ca="1">IF(MOD(I121,1)=0,0,H121-MAX(I$2:I120))</f>
        <v>0.98958333333575865</v>
      </c>
    </row>
    <row r="122" spans="3:10" x14ac:dyDescent="0.35">
      <c r="C122" s="11">
        <f t="shared" si="1"/>
        <v>42917</v>
      </c>
      <c r="D122" s="8">
        <f>1+INT(MIN(MOD(Tableau1[[#This Row],[Date]]-DATE(YEAR(Tableau1[[#This Row],[Date]])+{-1;0;1},1,5)+WEEKDAY(DATE(YEAR(Tableau1[[#This Row],[Date]])+{-1;0;1},1,3)),734))/7)</f>
        <v>26</v>
      </c>
      <c r="E122" s="8" t="str">
        <f ca="1">OFFSET(Tableau4[[#Headers],[Rythme]],1+MOD(ROW()-2,35),)</f>
        <v>A</v>
      </c>
      <c r="F122" s="4">
        <f ca="1">IFERROR(VLOOKUP(Tableau1[[#This Row],[Rythme]],Tableau3[#All],2,0),0)</f>
        <v>0.55208333333333337</v>
      </c>
      <c r="G122" s="4">
        <f ca="1">IFERROR(VLOOKUP(Tableau1[[#This Row],[Rythme]],Tableau3[#All],3,0),0)</f>
        <v>0.875</v>
      </c>
      <c r="H122" s="4">
        <f ca="1">IF(Tableau1[[#This Row],[Début]]=0,0,Tableau1[[#This Row],[Date]]+Tableau1[[#This Row],[Début]])</f>
        <v>42917.552083333336</v>
      </c>
      <c r="I122" s="4">
        <f ca="1">IF(Tableau1[[#This Row],[Fin]]=0,0,Tableau1[[#This Row],[Date]]+Tableau1[[#This Row],[Fin]])</f>
        <v>42917.875</v>
      </c>
      <c r="J122" s="5">
        <f ca="1">IF(MOD(I122,1)=0,0,H122-MAX(I$2:I121))</f>
        <v>0.67708333333575865</v>
      </c>
    </row>
    <row r="123" spans="3:10" x14ac:dyDescent="0.35">
      <c r="C123" s="11">
        <f t="shared" si="1"/>
        <v>42918</v>
      </c>
      <c r="D123" s="8">
        <f>1+INT(MIN(MOD(Tableau1[[#This Row],[Date]]-DATE(YEAR(Tableau1[[#This Row],[Date]])+{-1;0;1},1,5)+WEEKDAY(DATE(YEAR(Tableau1[[#This Row],[Date]])+{-1;0;1},1,3)),734))/7)</f>
        <v>26</v>
      </c>
      <c r="E123" s="8" t="str">
        <f ca="1">OFFSET(Tableau4[[#Headers],[Rythme]],1+MOD(ROW()-2,35),)</f>
        <v>A</v>
      </c>
      <c r="F123" s="4">
        <f ca="1">IFERROR(VLOOKUP(Tableau1[[#This Row],[Rythme]],Tableau3[#All],2,0),0)</f>
        <v>0.55208333333333337</v>
      </c>
      <c r="G123" s="4">
        <f ca="1">IFERROR(VLOOKUP(Tableau1[[#This Row],[Rythme]],Tableau3[#All],3,0),0)</f>
        <v>0.875</v>
      </c>
      <c r="H123" s="4">
        <f ca="1">IF(Tableau1[[#This Row],[Début]]=0,0,Tableau1[[#This Row],[Date]]+Tableau1[[#This Row],[Début]])</f>
        <v>42918.552083333336</v>
      </c>
      <c r="I123" s="4">
        <f ca="1">IF(Tableau1[[#This Row],[Fin]]=0,0,Tableau1[[#This Row],[Date]]+Tableau1[[#This Row],[Fin]])</f>
        <v>42918.875</v>
      </c>
      <c r="J123" s="5">
        <f ca="1">IF(MOD(I123,1)=0,0,H123-MAX(I$2:I122))</f>
        <v>0.67708333333575865</v>
      </c>
    </row>
    <row r="124" spans="3:10" x14ac:dyDescent="0.35">
      <c r="C124" s="11">
        <f t="shared" si="1"/>
        <v>42919</v>
      </c>
      <c r="D124" s="8">
        <f>1+INT(MIN(MOD(Tableau1[[#This Row],[Date]]-DATE(YEAR(Tableau1[[#This Row],[Date]])+{-1;0;1},1,5)+WEEKDAY(DATE(YEAR(Tableau1[[#This Row],[Date]])+{-1;0;1},1,3)),734))/7)</f>
        <v>27</v>
      </c>
      <c r="E124" s="8" t="str">
        <f ca="1">OFFSET(Tableau4[[#Headers],[Rythme]],1+MOD(ROW()-2,35),)</f>
        <v>N</v>
      </c>
      <c r="F124" s="4">
        <f ca="1">IFERROR(VLOOKUP(Tableau1[[#This Row],[Rythme]],Tableau3[#All],2,0),0)</f>
        <v>0.86458333333333337</v>
      </c>
      <c r="G124" s="4">
        <f ca="1">IFERROR(VLOOKUP(Tableau1[[#This Row],[Rythme]],Tableau3[#All],3,0),0)</f>
        <v>1.25</v>
      </c>
      <c r="H124" s="4">
        <f ca="1">IF(Tableau1[[#This Row],[Début]]=0,0,Tableau1[[#This Row],[Date]]+Tableau1[[#This Row],[Début]])</f>
        <v>42919.864583333336</v>
      </c>
      <c r="I124" s="4">
        <f ca="1">IF(Tableau1[[#This Row],[Fin]]=0,0,Tableau1[[#This Row],[Date]]+Tableau1[[#This Row],[Fin]])</f>
        <v>42920.25</v>
      </c>
      <c r="J124" s="5">
        <f ca="1">IF(MOD(I124,1)=0,0,H124-MAX(I$2:I123))</f>
        <v>0.98958333333575865</v>
      </c>
    </row>
    <row r="125" spans="3:10" x14ac:dyDescent="0.35">
      <c r="C125" s="11">
        <f t="shared" si="1"/>
        <v>42920</v>
      </c>
      <c r="D125" s="8">
        <f>1+INT(MIN(MOD(Tableau1[[#This Row],[Date]]-DATE(YEAR(Tableau1[[#This Row],[Date]])+{-1;0;1},1,5)+WEEKDAY(DATE(YEAR(Tableau1[[#This Row],[Date]])+{-1;0;1},1,3)),734))/7)</f>
        <v>27</v>
      </c>
      <c r="E125" s="8" t="str">
        <f ca="1">OFFSET(Tableau4[[#Headers],[Rythme]],1+MOD(ROW()-2,35),)</f>
        <v>N</v>
      </c>
      <c r="F125" s="4">
        <f ca="1">IFERROR(VLOOKUP(Tableau1[[#This Row],[Rythme]],Tableau3[#All],2,0),0)</f>
        <v>0.86458333333333337</v>
      </c>
      <c r="G125" s="4">
        <f ca="1">IFERROR(VLOOKUP(Tableau1[[#This Row],[Rythme]],Tableau3[#All],3,0),0)</f>
        <v>1.25</v>
      </c>
      <c r="H125" s="4">
        <f ca="1">IF(Tableau1[[#This Row],[Début]]=0,0,Tableau1[[#This Row],[Date]]+Tableau1[[#This Row],[Début]])</f>
        <v>42920.864583333336</v>
      </c>
      <c r="I125" s="4">
        <f ca="1">IF(Tableau1[[#This Row],[Fin]]=0,0,Tableau1[[#This Row],[Date]]+Tableau1[[#This Row],[Fin]])</f>
        <v>42921.25</v>
      </c>
      <c r="J125" s="5">
        <f ca="1">IF(MOD(I125,1)=0,0,H125-MAX(I$2:I124))</f>
        <v>0.61458333333575865</v>
      </c>
    </row>
    <row r="126" spans="3:10" x14ac:dyDescent="0.35">
      <c r="C126" s="11">
        <f t="shared" si="1"/>
        <v>42921</v>
      </c>
      <c r="D126" s="8">
        <f>1+INT(MIN(MOD(Tableau1[[#This Row],[Date]]-DATE(YEAR(Tableau1[[#This Row],[Date]])+{-1;0;1},1,5)+WEEKDAY(DATE(YEAR(Tableau1[[#This Row],[Date]])+{-1;0;1},1,3)),734))/7)</f>
        <v>27</v>
      </c>
      <c r="E126" s="8" t="str">
        <f ca="1">OFFSET(Tableau4[[#Headers],[Rythme]],1+MOD(ROW()-2,35),)</f>
        <v>R</v>
      </c>
      <c r="F126" s="4">
        <f ca="1">IFERROR(VLOOKUP(Tableau1[[#This Row],[Rythme]],Tableau3[#All],2,0),0)</f>
        <v>0</v>
      </c>
      <c r="G126" s="4">
        <f ca="1">IFERROR(VLOOKUP(Tableau1[[#This Row],[Rythme]],Tableau3[#All],3,0),0)</f>
        <v>0</v>
      </c>
      <c r="H126" s="4">
        <f ca="1">IF(Tableau1[[#This Row],[Début]]=0,0,Tableau1[[#This Row],[Date]]+Tableau1[[#This Row],[Début]])</f>
        <v>0</v>
      </c>
      <c r="I126" s="4">
        <f ca="1">IF(Tableau1[[#This Row],[Fin]]=0,0,Tableau1[[#This Row],[Date]]+Tableau1[[#This Row],[Fin]])</f>
        <v>0</v>
      </c>
      <c r="J126" s="5">
        <f ca="1">IF(MOD(I126,1)=0,0,H126-MAX(I$2:I125))</f>
        <v>0</v>
      </c>
    </row>
    <row r="127" spans="3:10" x14ac:dyDescent="0.35">
      <c r="C127" s="11">
        <f t="shared" si="1"/>
        <v>42922</v>
      </c>
      <c r="D127" s="8">
        <f>1+INT(MIN(MOD(Tableau1[[#This Row],[Date]]-DATE(YEAR(Tableau1[[#This Row],[Date]])+{-1;0;1},1,5)+WEEKDAY(DATE(YEAR(Tableau1[[#This Row],[Date]])+{-1;0;1},1,3)),734))/7)</f>
        <v>27</v>
      </c>
      <c r="E127" s="8" t="str">
        <f ca="1">OFFSET(Tableau4[[#Headers],[Rythme]],1+MOD(ROW()-2,35),)</f>
        <v>R</v>
      </c>
      <c r="F127" s="4">
        <f ca="1">IFERROR(VLOOKUP(Tableau1[[#This Row],[Rythme]],Tableau3[#All],2,0),0)</f>
        <v>0</v>
      </c>
      <c r="G127" s="4">
        <f ca="1">IFERROR(VLOOKUP(Tableau1[[#This Row],[Rythme]],Tableau3[#All],3,0),0)</f>
        <v>0</v>
      </c>
      <c r="H127" s="4">
        <f ca="1">IF(Tableau1[[#This Row],[Début]]=0,0,Tableau1[[#This Row],[Date]]+Tableau1[[#This Row],[Début]])</f>
        <v>0</v>
      </c>
      <c r="I127" s="4">
        <f ca="1">IF(Tableau1[[#This Row],[Fin]]=0,0,Tableau1[[#This Row],[Date]]+Tableau1[[#This Row],[Fin]])</f>
        <v>0</v>
      </c>
      <c r="J127" s="5">
        <f ca="1">IF(MOD(I127,1)=0,0,H127-MAX(I$2:I126))</f>
        <v>0</v>
      </c>
    </row>
    <row r="128" spans="3:10" x14ac:dyDescent="0.35">
      <c r="C128" s="11">
        <f t="shared" si="1"/>
        <v>42923</v>
      </c>
      <c r="D128" s="8">
        <f>1+INT(MIN(MOD(Tableau1[[#This Row],[Date]]-DATE(YEAR(Tableau1[[#This Row],[Date]])+{-1;0;1},1,5)+WEEKDAY(DATE(YEAR(Tableau1[[#This Row],[Date]])+{-1;0;1},1,3)),734))/7)</f>
        <v>27</v>
      </c>
      <c r="E128" s="8" t="str">
        <f ca="1">OFFSET(Tableau4[[#Headers],[Rythme]],1+MOD(ROW()-2,35),)</f>
        <v>R</v>
      </c>
      <c r="F128" s="4">
        <f ca="1">IFERROR(VLOOKUP(Tableau1[[#This Row],[Rythme]],Tableau3[#All],2,0),0)</f>
        <v>0</v>
      </c>
      <c r="G128" s="4">
        <f ca="1">IFERROR(VLOOKUP(Tableau1[[#This Row],[Rythme]],Tableau3[#All],3,0),0)</f>
        <v>0</v>
      </c>
      <c r="H128" s="4">
        <f ca="1">IF(Tableau1[[#This Row],[Début]]=0,0,Tableau1[[#This Row],[Date]]+Tableau1[[#This Row],[Début]])</f>
        <v>0</v>
      </c>
      <c r="I128" s="4">
        <f ca="1">IF(Tableau1[[#This Row],[Fin]]=0,0,Tableau1[[#This Row],[Date]]+Tableau1[[#This Row],[Fin]])</f>
        <v>0</v>
      </c>
      <c r="J128" s="5">
        <f ca="1">IF(MOD(I128,1)=0,0,H128-MAX(I$2:I127))</f>
        <v>0</v>
      </c>
    </row>
    <row r="129" spans="3:10" x14ac:dyDescent="0.35">
      <c r="C129" s="11">
        <f t="shared" ref="C129:C192" si="2">C128+1</f>
        <v>42924</v>
      </c>
      <c r="D129" s="8">
        <f>1+INT(MIN(MOD(Tableau1[[#This Row],[Date]]-DATE(YEAR(Tableau1[[#This Row],[Date]])+{-1;0;1},1,5)+WEEKDAY(DATE(YEAR(Tableau1[[#This Row],[Date]])+{-1;0;1},1,3)),734))/7)</f>
        <v>27</v>
      </c>
      <c r="E129" s="8" t="str">
        <f ca="1">OFFSET(Tableau4[[#Headers],[Rythme]],1+MOD(ROW()-2,35),)</f>
        <v>H</v>
      </c>
      <c r="F129" s="4">
        <f ca="1">IFERROR(VLOOKUP(Tableau1[[#This Row],[Rythme]],Tableau3[#All],2,0),0)</f>
        <v>0</v>
      </c>
      <c r="G129" s="4">
        <f ca="1">IFERROR(VLOOKUP(Tableau1[[#This Row],[Rythme]],Tableau3[#All],3,0),0)</f>
        <v>0</v>
      </c>
      <c r="H129" s="4">
        <f ca="1">IF(Tableau1[[#This Row],[Début]]=0,0,Tableau1[[#This Row],[Date]]+Tableau1[[#This Row],[Début]])</f>
        <v>0</v>
      </c>
      <c r="I129" s="4">
        <f ca="1">IF(Tableau1[[#This Row],[Fin]]=0,0,Tableau1[[#This Row],[Date]]+Tableau1[[#This Row],[Fin]])</f>
        <v>0</v>
      </c>
      <c r="J129" s="5">
        <f ca="1">IF(MOD(I129,1)=0,0,H129-MAX(I$2:I128))</f>
        <v>0</v>
      </c>
    </row>
    <row r="130" spans="3:10" x14ac:dyDescent="0.35">
      <c r="C130" s="11">
        <f t="shared" si="2"/>
        <v>42925</v>
      </c>
      <c r="D130" s="8">
        <f>1+INT(MIN(MOD(Tableau1[[#This Row],[Date]]-DATE(YEAR(Tableau1[[#This Row],[Date]])+{-1;0;1},1,5)+WEEKDAY(DATE(YEAR(Tableau1[[#This Row],[Date]])+{-1;0;1},1,3)),734))/7)</f>
        <v>27</v>
      </c>
      <c r="E130" s="8" t="str">
        <f ca="1">OFFSET(Tableau4[[#Headers],[Rythme]],1+MOD(ROW()-2,35),)</f>
        <v>H</v>
      </c>
      <c r="F130" s="4">
        <f ca="1">IFERROR(VLOOKUP(Tableau1[[#This Row],[Rythme]],Tableau3[#All],2,0),0)</f>
        <v>0</v>
      </c>
      <c r="G130" s="4">
        <f ca="1">IFERROR(VLOOKUP(Tableau1[[#This Row],[Rythme]],Tableau3[#All],3,0),0)</f>
        <v>0</v>
      </c>
      <c r="H130" s="4">
        <f ca="1">IF(Tableau1[[#This Row],[Début]]=0,0,Tableau1[[#This Row],[Date]]+Tableau1[[#This Row],[Début]])</f>
        <v>0</v>
      </c>
      <c r="I130" s="4">
        <f ca="1">IF(Tableau1[[#This Row],[Fin]]=0,0,Tableau1[[#This Row],[Date]]+Tableau1[[#This Row],[Fin]])</f>
        <v>0</v>
      </c>
      <c r="J130" s="5">
        <f ca="1">IF(MOD(I130,1)=0,0,H130-MAX(I$2:I129))</f>
        <v>0</v>
      </c>
    </row>
    <row r="131" spans="3:10" x14ac:dyDescent="0.35">
      <c r="C131" s="11">
        <f t="shared" si="2"/>
        <v>42926</v>
      </c>
      <c r="D131" s="8">
        <f>1+INT(MIN(MOD(Tableau1[[#This Row],[Date]]-DATE(YEAR(Tableau1[[#This Row],[Date]])+{-1;0;1},1,5)+WEEKDAY(DATE(YEAR(Tableau1[[#This Row],[Date]])+{-1;0;1},1,3)),734))/7)</f>
        <v>28</v>
      </c>
      <c r="E131" s="8" t="str">
        <f ca="1">OFFSET(Tableau4[[#Headers],[Rythme]],1+MOD(ROW()-2,35),)</f>
        <v>M</v>
      </c>
      <c r="F131" s="4">
        <f ca="1">IFERROR(VLOOKUP(Tableau1[[#This Row],[Rythme]],Tableau3[#All],2,0),0)</f>
        <v>0.23958333333333334</v>
      </c>
      <c r="G131" s="4">
        <f ca="1">IFERROR(VLOOKUP(Tableau1[[#This Row],[Rythme]],Tableau3[#All],3,0),0)</f>
        <v>0.5625</v>
      </c>
      <c r="H131" s="4">
        <f ca="1">IF(Tableau1[[#This Row],[Début]]=0,0,Tableau1[[#This Row],[Date]]+Tableau1[[#This Row],[Début]])</f>
        <v>42926.239583333336</v>
      </c>
      <c r="I131" s="4">
        <f ca="1">IF(Tableau1[[#This Row],[Fin]]=0,0,Tableau1[[#This Row],[Date]]+Tableau1[[#This Row],[Fin]])</f>
        <v>42926.5625</v>
      </c>
      <c r="J131" s="5">
        <f ca="1">IF(MOD(I131,1)=0,0,H131-MAX(I$2:I130))</f>
        <v>4.9895833333357587</v>
      </c>
    </row>
    <row r="132" spans="3:10" x14ac:dyDescent="0.35">
      <c r="C132" s="11">
        <f t="shared" si="2"/>
        <v>42927</v>
      </c>
      <c r="D132" s="8">
        <f>1+INT(MIN(MOD(Tableau1[[#This Row],[Date]]-DATE(YEAR(Tableau1[[#This Row],[Date]])+{-1;0;1},1,5)+WEEKDAY(DATE(YEAR(Tableau1[[#This Row],[Date]])+{-1;0;1},1,3)),734))/7)</f>
        <v>28</v>
      </c>
      <c r="E132" s="8" t="str">
        <f ca="1">OFFSET(Tableau4[[#Headers],[Rythme]],1+MOD(ROW()-2,35),)</f>
        <v>M</v>
      </c>
      <c r="F132" s="4">
        <f ca="1">IFERROR(VLOOKUP(Tableau1[[#This Row],[Rythme]],Tableau3[#All],2,0),0)</f>
        <v>0.23958333333333334</v>
      </c>
      <c r="G132" s="4">
        <f ca="1">IFERROR(VLOOKUP(Tableau1[[#This Row],[Rythme]],Tableau3[#All],3,0),0)</f>
        <v>0.5625</v>
      </c>
      <c r="H132" s="4">
        <f ca="1">IF(Tableau1[[#This Row],[Début]]=0,0,Tableau1[[#This Row],[Date]]+Tableau1[[#This Row],[Début]])</f>
        <v>42927.239583333336</v>
      </c>
      <c r="I132" s="4">
        <f ca="1">IF(Tableau1[[#This Row],[Fin]]=0,0,Tableau1[[#This Row],[Date]]+Tableau1[[#This Row],[Fin]])</f>
        <v>42927.5625</v>
      </c>
      <c r="J132" s="5">
        <f ca="1">IF(MOD(I132,1)=0,0,H132-MAX(I$2:I131))</f>
        <v>0.67708333333575865</v>
      </c>
    </row>
    <row r="133" spans="3:10" x14ac:dyDescent="0.35">
      <c r="C133" s="11">
        <f t="shared" si="2"/>
        <v>42928</v>
      </c>
      <c r="D133" s="8">
        <f>1+INT(MIN(MOD(Tableau1[[#This Row],[Date]]-DATE(YEAR(Tableau1[[#This Row],[Date]])+{-1;0;1},1,5)+WEEKDAY(DATE(YEAR(Tableau1[[#This Row],[Date]])+{-1;0;1},1,3)),734))/7)</f>
        <v>28</v>
      </c>
      <c r="E133" s="8" t="str">
        <f ca="1">OFFSET(Tableau4[[#Headers],[Rythme]],1+MOD(ROW()-2,35),)</f>
        <v>A</v>
      </c>
      <c r="F133" s="4">
        <f ca="1">IFERROR(VLOOKUP(Tableau1[[#This Row],[Rythme]],Tableau3[#All],2,0),0)</f>
        <v>0.55208333333333337</v>
      </c>
      <c r="G133" s="4">
        <f ca="1">IFERROR(VLOOKUP(Tableau1[[#This Row],[Rythme]],Tableau3[#All],3,0),0)</f>
        <v>0.875</v>
      </c>
      <c r="H133" s="4">
        <f ca="1">IF(Tableau1[[#This Row],[Début]]=0,0,Tableau1[[#This Row],[Date]]+Tableau1[[#This Row],[Début]])</f>
        <v>42928.552083333336</v>
      </c>
      <c r="I133" s="4">
        <f ca="1">IF(Tableau1[[#This Row],[Fin]]=0,0,Tableau1[[#This Row],[Date]]+Tableau1[[#This Row],[Fin]])</f>
        <v>42928.875</v>
      </c>
      <c r="J133" s="5">
        <f ca="1">IF(MOD(I133,1)=0,0,H133-MAX(I$2:I132))</f>
        <v>0.98958333333575865</v>
      </c>
    </row>
    <row r="134" spans="3:10" x14ac:dyDescent="0.35">
      <c r="C134" s="11">
        <f t="shared" si="2"/>
        <v>42929</v>
      </c>
      <c r="D134" s="8">
        <f>1+INT(MIN(MOD(Tableau1[[#This Row],[Date]]-DATE(YEAR(Tableau1[[#This Row],[Date]])+{-1;0;1},1,5)+WEEKDAY(DATE(YEAR(Tableau1[[#This Row],[Date]])+{-1;0;1},1,3)),734))/7)</f>
        <v>28</v>
      </c>
      <c r="E134" s="8" t="str">
        <f ca="1">OFFSET(Tableau4[[#Headers],[Rythme]],1+MOD(ROW()-2,35),)</f>
        <v>A</v>
      </c>
      <c r="F134" s="4">
        <f ca="1">IFERROR(VLOOKUP(Tableau1[[#This Row],[Rythme]],Tableau3[#All],2,0),0)</f>
        <v>0.55208333333333337</v>
      </c>
      <c r="G134" s="4">
        <f ca="1">IFERROR(VLOOKUP(Tableau1[[#This Row],[Rythme]],Tableau3[#All],3,0),0)</f>
        <v>0.875</v>
      </c>
      <c r="H134" s="4">
        <f ca="1">IF(Tableau1[[#This Row],[Début]]=0,0,Tableau1[[#This Row],[Date]]+Tableau1[[#This Row],[Début]])</f>
        <v>42929.552083333336</v>
      </c>
      <c r="I134" s="4">
        <f ca="1">IF(Tableau1[[#This Row],[Fin]]=0,0,Tableau1[[#This Row],[Date]]+Tableau1[[#This Row],[Fin]])</f>
        <v>42929.875</v>
      </c>
      <c r="J134" s="5">
        <f ca="1">IF(MOD(I134,1)=0,0,H134-MAX(I$2:I133))</f>
        <v>0.67708333333575865</v>
      </c>
    </row>
    <row r="135" spans="3:10" x14ac:dyDescent="0.35">
      <c r="C135" s="11">
        <f t="shared" si="2"/>
        <v>42930</v>
      </c>
      <c r="D135" s="8">
        <f>1+INT(MIN(MOD(Tableau1[[#This Row],[Date]]-DATE(YEAR(Tableau1[[#This Row],[Date]])+{-1;0;1},1,5)+WEEKDAY(DATE(YEAR(Tableau1[[#This Row],[Date]])+{-1;0;1},1,3)),734))/7)</f>
        <v>28</v>
      </c>
      <c r="E135" s="8" t="str">
        <f ca="1">OFFSET(Tableau4[[#Headers],[Rythme]],1+MOD(ROW()-2,35),)</f>
        <v>N</v>
      </c>
      <c r="F135" s="4">
        <f ca="1">IFERROR(VLOOKUP(Tableau1[[#This Row],[Rythme]],Tableau3[#All],2,0),0)</f>
        <v>0.86458333333333337</v>
      </c>
      <c r="G135" s="4">
        <f ca="1">IFERROR(VLOOKUP(Tableau1[[#This Row],[Rythme]],Tableau3[#All],3,0),0)</f>
        <v>1.25</v>
      </c>
      <c r="H135" s="4">
        <f ca="1">IF(Tableau1[[#This Row],[Début]]=0,0,Tableau1[[#This Row],[Date]]+Tableau1[[#This Row],[Début]])</f>
        <v>42930.864583333336</v>
      </c>
      <c r="I135" s="4">
        <f ca="1">IF(Tableau1[[#This Row],[Fin]]=0,0,Tableau1[[#This Row],[Date]]+Tableau1[[#This Row],[Fin]])</f>
        <v>42931.25</v>
      </c>
      <c r="J135" s="5">
        <f ca="1">IF(MOD(I135,1)=0,0,H135-MAX(I$2:I134))</f>
        <v>0.98958333333575865</v>
      </c>
    </row>
    <row r="136" spans="3:10" x14ac:dyDescent="0.35">
      <c r="C136" s="11">
        <f t="shared" si="2"/>
        <v>42931</v>
      </c>
      <c r="D136" s="8">
        <f>1+INT(MIN(MOD(Tableau1[[#This Row],[Date]]-DATE(YEAR(Tableau1[[#This Row],[Date]])+{-1;0;1},1,5)+WEEKDAY(DATE(YEAR(Tableau1[[#This Row],[Date]])+{-1;0;1},1,3)),734))/7)</f>
        <v>28</v>
      </c>
      <c r="E136" s="8" t="str">
        <f ca="1">OFFSET(Tableau4[[#Headers],[Rythme]],1+MOD(ROW()-2,35),)</f>
        <v>N</v>
      </c>
      <c r="F136" s="4">
        <f ca="1">IFERROR(VLOOKUP(Tableau1[[#This Row],[Rythme]],Tableau3[#All],2,0),0)</f>
        <v>0.86458333333333337</v>
      </c>
      <c r="G136" s="4">
        <f ca="1">IFERROR(VLOOKUP(Tableau1[[#This Row],[Rythme]],Tableau3[#All],3,0),0)</f>
        <v>1.25</v>
      </c>
      <c r="H136" s="4">
        <f ca="1">IF(Tableau1[[#This Row],[Début]]=0,0,Tableau1[[#This Row],[Date]]+Tableau1[[#This Row],[Début]])</f>
        <v>42931.864583333336</v>
      </c>
      <c r="I136" s="4">
        <f ca="1">IF(Tableau1[[#This Row],[Fin]]=0,0,Tableau1[[#This Row],[Date]]+Tableau1[[#This Row],[Fin]])</f>
        <v>42932.25</v>
      </c>
      <c r="J136" s="5">
        <f ca="1">IF(MOD(I136,1)=0,0,H136-MAX(I$2:I135))</f>
        <v>0.61458333333575865</v>
      </c>
    </row>
    <row r="137" spans="3:10" x14ac:dyDescent="0.35">
      <c r="C137" s="11">
        <f t="shared" si="2"/>
        <v>42932</v>
      </c>
      <c r="D137" s="8">
        <f>1+INT(MIN(MOD(Tableau1[[#This Row],[Date]]-DATE(YEAR(Tableau1[[#This Row],[Date]])+{-1;0;1},1,5)+WEEKDAY(DATE(YEAR(Tableau1[[#This Row],[Date]])+{-1;0;1},1,3)),734))/7)</f>
        <v>28</v>
      </c>
      <c r="E137" s="8" t="str">
        <f ca="1">OFFSET(Tableau4[[#Headers],[Rythme]],1+MOD(ROW()-2,35),)</f>
        <v>N</v>
      </c>
      <c r="F137" s="4">
        <f ca="1">IFERROR(VLOOKUP(Tableau1[[#This Row],[Rythme]],Tableau3[#All],2,0),0)</f>
        <v>0.86458333333333337</v>
      </c>
      <c r="G137" s="4">
        <f ca="1">IFERROR(VLOOKUP(Tableau1[[#This Row],[Rythme]],Tableau3[#All],3,0),0)</f>
        <v>1.25</v>
      </c>
      <c r="H137" s="4">
        <f ca="1">IF(Tableau1[[#This Row],[Début]]=0,0,Tableau1[[#This Row],[Date]]+Tableau1[[#This Row],[Début]])</f>
        <v>42932.864583333336</v>
      </c>
      <c r="I137" s="4">
        <f ca="1">IF(Tableau1[[#This Row],[Fin]]=0,0,Tableau1[[#This Row],[Date]]+Tableau1[[#This Row],[Fin]])</f>
        <v>42933.25</v>
      </c>
      <c r="J137" s="5">
        <f ca="1">IF(MOD(I137,1)=0,0,H137-MAX(I$2:I136))</f>
        <v>0.61458333333575865</v>
      </c>
    </row>
    <row r="138" spans="3:10" x14ac:dyDescent="0.35">
      <c r="C138" s="11">
        <f t="shared" si="2"/>
        <v>42933</v>
      </c>
      <c r="D138" s="8">
        <f>1+INT(MIN(MOD(Tableau1[[#This Row],[Date]]-DATE(YEAR(Tableau1[[#This Row],[Date]])+{-1;0;1},1,5)+WEEKDAY(DATE(YEAR(Tableau1[[#This Row],[Date]])+{-1;0;1},1,3)),734))/7)</f>
        <v>29</v>
      </c>
      <c r="E138" s="8" t="str">
        <f ca="1">OFFSET(Tableau4[[#Headers],[Rythme]],1+MOD(ROW()-2,35),)</f>
        <v>R</v>
      </c>
      <c r="F138" s="4">
        <f ca="1">IFERROR(VLOOKUP(Tableau1[[#This Row],[Rythme]],Tableau3[#All],2,0),0)</f>
        <v>0</v>
      </c>
      <c r="G138" s="4">
        <f ca="1">IFERROR(VLOOKUP(Tableau1[[#This Row],[Rythme]],Tableau3[#All],3,0),0)</f>
        <v>0</v>
      </c>
      <c r="H138" s="4">
        <f ca="1">IF(Tableau1[[#This Row],[Début]]=0,0,Tableau1[[#This Row],[Date]]+Tableau1[[#This Row],[Début]])</f>
        <v>0</v>
      </c>
      <c r="I138" s="4">
        <f ca="1">IF(Tableau1[[#This Row],[Fin]]=0,0,Tableau1[[#This Row],[Date]]+Tableau1[[#This Row],[Fin]])</f>
        <v>0</v>
      </c>
      <c r="J138" s="5">
        <f ca="1">IF(MOD(I138,1)=0,0,H138-MAX(I$2:I137))</f>
        <v>0</v>
      </c>
    </row>
    <row r="139" spans="3:10" x14ac:dyDescent="0.35">
      <c r="C139" s="11">
        <f t="shared" si="2"/>
        <v>42934</v>
      </c>
      <c r="D139" s="8">
        <f>1+INT(MIN(MOD(Tableau1[[#This Row],[Date]]-DATE(YEAR(Tableau1[[#This Row],[Date]])+{-1;0;1},1,5)+WEEKDAY(DATE(YEAR(Tableau1[[#This Row],[Date]])+{-1;0;1},1,3)),734))/7)</f>
        <v>29</v>
      </c>
      <c r="E139" s="8" t="str">
        <f ca="1">OFFSET(Tableau4[[#Headers],[Rythme]],1+MOD(ROW()-2,35),)</f>
        <v>H</v>
      </c>
      <c r="F139" s="4">
        <f ca="1">IFERROR(VLOOKUP(Tableau1[[#This Row],[Rythme]],Tableau3[#All],2,0),0)</f>
        <v>0</v>
      </c>
      <c r="G139" s="4">
        <f ca="1">IFERROR(VLOOKUP(Tableau1[[#This Row],[Rythme]],Tableau3[#All],3,0),0)</f>
        <v>0</v>
      </c>
      <c r="H139" s="4">
        <f ca="1">IF(Tableau1[[#This Row],[Début]]=0,0,Tableau1[[#This Row],[Date]]+Tableau1[[#This Row],[Début]])</f>
        <v>0</v>
      </c>
      <c r="I139" s="4">
        <f ca="1">IF(Tableau1[[#This Row],[Fin]]=0,0,Tableau1[[#This Row],[Date]]+Tableau1[[#This Row],[Fin]])</f>
        <v>0</v>
      </c>
      <c r="J139" s="5">
        <f ca="1">IF(MOD(I139,1)=0,0,H139-MAX(I$2:I138))</f>
        <v>0</v>
      </c>
    </row>
    <row r="140" spans="3:10" x14ac:dyDescent="0.35">
      <c r="C140" s="11">
        <f t="shared" si="2"/>
        <v>42935</v>
      </c>
      <c r="D140" s="8">
        <f>1+INT(MIN(MOD(Tableau1[[#This Row],[Date]]-DATE(YEAR(Tableau1[[#This Row],[Date]])+{-1;0;1},1,5)+WEEKDAY(DATE(YEAR(Tableau1[[#This Row],[Date]])+{-1;0;1},1,3)),734))/7)</f>
        <v>29</v>
      </c>
      <c r="E140" s="8" t="str">
        <f ca="1">OFFSET(Tableau4[[#Headers],[Rythme]],1+MOD(ROW()-2,35),)</f>
        <v>R</v>
      </c>
      <c r="F140" s="4">
        <f ca="1">IFERROR(VLOOKUP(Tableau1[[#This Row],[Rythme]],Tableau3[#All],2,0),0)</f>
        <v>0</v>
      </c>
      <c r="G140" s="4">
        <f ca="1">IFERROR(VLOOKUP(Tableau1[[#This Row],[Rythme]],Tableau3[#All],3,0),0)</f>
        <v>0</v>
      </c>
      <c r="H140" s="4">
        <f ca="1">IF(Tableau1[[#This Row],[Début]]=0,0,Tableau1[[#This Row],[Date]]+Tableau1[[#This Row],[Début]])</f>
        <v>0</v>
      </c>
      <c r="I140" s="4">
        <f ca="1">IF(Tableau1[[#This Row],[Fin]]=0,0,Tableau1[[#This Row],[Date]]+Tableau1[[#This Row],[Fin]])</f>
        <v>0</v>
      </c>
      <c r="J140" s="5">
        <f ca="1">IF(MOD(I140,1)=0,0,H140-MAX(I$2:I139))</f>
        <v>0</v>
      </c>
    </row>
    <row r="141" spans="3:10" x14ac:dyDescent="0.35">
      <c r="C141" s="11">
        <f t="shared" si="2"/>
        <v>42936</v>
      </c>
      <c r="D141" s="8">
        <f>1+INT(MIN(MOD(Tableau1[[#This Row],[Date]]-DATE(YEAR(Tableau1[[#This Row],[Date]])+{-1;0;1},1,5)+WEEKDAY(DATE(YEAR(Tableau1[[#This Row],[Date]])+{-1;0;1},1,3)),734))/7)</f>
        <v>29</v>
      </c>
      <c r="E141" s="8" t="str">
        <f ca="1">OFFSET(Tableau4[[#Headers],[Rythme]],1+MOD(ROW()-2,35),)</f>
        <v>R</v>
      </c>
      <c r="F141" s="4">
        <f ca="1">IFERROR(VLOOKUP(Tableau1[[#This Row],[Rythme]],Tableau3[#All],2,0),0)</f>
        <v>0</v>
      </c>
      <c r="G141" s="4">
        <f ca="1">IFERROR(VLOOKUP(Tableau1[[#This Row],[Rythme]],Tableau3[#All],3,0),0)</f>
        <v>0</v>
      </c>
      <c r="H141" s="4">
        <f ca="1">IF(Tableau1[[#This Row],[Début]]=0,0,Tableau1[[#This Row],[Date]]+Tableau1[[#This Row],[Début]])</f>
        <v>0</v>
      </c>
      <c r="I141" s="4">
        <f ca="1">IF(Tableau1[[#This Row],[Fin]]=0,0,Tableau1[[#This Row],[Date]]+Tableau1[[#This Row],[Fin]])</f>
        <v>0</v>
      </c>
      <c r="J141" s="5">
        <f ca="1">IF(MOD(I141,1)=0,0,H141-MAX(I$2:I140))</f>
        <v>0</v>
      </c>
    </row>
    <row r="142" spans="3:10" x14ac:dyDescent="0.35">
      <c r="C142" s="11">
        <f t="shared" si="2"/>
        <v>42937</v>
      </c>
      <c r="D142" s="8">
        <f>1+INT(MIN(MOD(Tableau1[[#This Row],[Date]]-DATE(YEAR(Tableau1[[#This Row],[Date]])+{-1;0;1},1,5)+WEEKDAY(DATE(YEAR(Tableau1[[#This Row],[Date]])+{-1;0;1},1,3)),734))/7)</f>
        <v>29</v>
      </c>
      <c r="E142" s="8" t="str">
        <f ca="1">OFFSET(Tableau4[[#Headers],[Rythme]],1+MOD(ROW()-2,35),)</f>
        <v>M</v>
      </c>
      <c r="F142" s="4">
        <f ca="1">IFERROR(VLOOKUP(Tableau1[[#This Row],[Rythme]],Tableau3[#All],2,0),0)</f>
        <v>0.23958333333333334</v>
      </c>
      <c r="G142" s="4">
        <f ca="1">IFERROR(VLOOKUP(Tableau1[[#This Row],[Rythme]],Tableau3[#All],3,0),0)</f>
        <v>0.5625</v>
      </c>
      <c r="H142" s="4">
        <f ca="1">IF(Tableau1[[#This Row],[Début]]=0,0,Tableau1[[#This Row],[Date]]+Tableau1[[#This Row],[Début]])</f>
        <v>42937.239583333336</v>
      </c>
      <c r="I142" s="4">
        <f ca="1">IF(Tableau1[[#This Row],[Fin]]=0,0,Tableau1[[#This Row],[Date]]+Tableau1[[#This Row],[Fin]])</f>
        <v>42937.5625</v>
      </c>
      <c r="J142" s="5">
        <f ca="1">IF(MOD(I142,1)=0,0,H142-MAX(I$2:I141))</f>
        <v>3.9895833333357587</v>
      </c>
    </row>
    <row r="143" spans="3:10" x14ac:dyDescent="0.35">
      <c r="C143" s="11">
        <f t="shared" si="2"/>
        <v>42938</v>
      </c>
      <c r="D143" s="8">
        <f>1+INT(MIN(MOD(Tableau1[[#This Row],[Date]]-DATE(YEAR(Tableau1[[#This Row],[Date]])+{-1;0;1},1,5)+WEEKDAY(DATE(YEAR(Tableau1[[#This Row],[Date]])+{-1;0;1},1,3)),734))/7)</f>
        <v>29</v>
      </c>
      <c r="E143" s="8" t="str">
        <f ca="1">OFFSET(Tableau4[[#Headers],[Rythme]],1+MOD(ROW()-2,35),)</f>
        <v>M</v>
      </c>
      <c r="F143" s="4">
        <f ca="1">IFERROR(VLOOKUP(Tableau1[[#This Row],[Rythme]],Tableau3[#All],2,0),0)</f>
        <v>0.23958333333333334</v>
      </c>
      <c r="G143" s="4">
        <f ca="1">IFERROR(VLOOKUP(Tableau1[[#This Row],[Rythme]],Tableau3[#All],3,0),0)</f>
        <v>0.5625</v>
      </c>
      <c r="H143" s="4">
        <f ca="1">IF(Tableau1[[#This Row],[Début]]=0,0,Tableau1[[#This Row],[Date]]+Tableau1[[#This Row],[Début]])</f>
        <v>42938.239583333336</v>
      </c>
      <c r="I143" s="4">
        <f ca="1">IF(Tableau1[[#This Row],[Fin]]=0,0,Tableau1[[#This Row],[Date]]+Tableau1[[#This Row],[Fin]])</f>
        <v>42938.5625</v>
      </c>
      <c r="J143" s="5">
        <f ca="1">IF(MOD(I143,1)=0,0,H143-MAX(I$2:I142))</f>
        <v>0.67708333333575865</v>
      </c>
    </row>
    <row r="144" spans="3:10" x14ac:dyDescent="0.35">
      <c r="C144" s="11">
        <f t="shared" si="2"/>
        <v>42939</v>
      </c>
      <c r="D144" s="8">
        <f>1+INT(MIN(MOD(Tableau1[[#This Row],[Date]]-DATE(YEAR(Tableau1[[#This Row],[Date]])+{-1;0;1},1,5)+WEEKDAY(DATE(YEAR(Tableau1[[#This Row],[Date]])+{-1;0;1},1,3)),734))/7)</f>
        <v>29</v>
      </c>
      <c r="E144" s="8" t="str">
        <f ca="1">OFFSET(Tableau4[[#Headers],[Rythme]],1+MOD(ROW()-2,35),)</f>
        <v>M</v>
      </c>
      <c r="F144" s="4">
        <f ca="1">IFERROR(VLOOKUP(Tableau1[[#This Row],[Rythme]],Tableau3[#All],2,0),0)</f>
        <v>0.23958333333333334</v>
      </c>
      <c r="G144" s="4">
        <f ca="1">IFERROR(VLOOKUP(Tableau1[[#This Row],[Rythme]],Tableau3[#All],3,0),0)</f>
        <v>0.5625</v>
      </c>
      <c r="H144" s="4">
        <f ca="1">IF(Tableau1[[#This Row],[Début]]=0,0,Tableau1[[#This Row],[Date]]+Tableau1[[#This Row],[Début]])</f>
        <v>42939.239583333336</v>
      </c>
      <c r="I144" s="4">
        <f ca="1">IF(Tableau1[[#This Row],[Fin]]=0,0,Tableau1[[#This Row],[Date]]+Tableau1[[#This Row],[Fin]])</f>
        <v>42939.5625</v>
      </c>
      <c r="J144" s="5">
        <f ca="1">IF(MOD(I144,1)=0,0,H144-MAX(I$2:I143))</f>
        <v>0.67708333333575865</v>
      </c>
    </row>
    <row r="145" spans="3:10" x14ac:dyDescent="0.35">
      <c r="C145" s="11">
        <f t="shared" si="2"/>
        <v>42940</v>
      </c>
      <c r="D145" s="8">
        <f>1+INT(MIN(MOD(Tableau1[[#This Row],[Date]]-DATE(YEAR(Tableau1[[#This Row],[Date]])+{-1;0;1},1,5)+WEEKDAY(DATE(YEAR(Tableau1[[#This Row],[Date]])+{-1;0;1},1,3)),734))/7)</f>
        <v>30</v>
      </c>
      <c r="E145" s="8" t="str">
        <f ca="1">OFFSET(Tableau4[[#Headers],[Rythme]],1+MOD(ROW()-2,35),)</f>
        <v>A</v>
      </c>
      <c r="F145" s="4">
        <f ca="1">IFERROR(VLOOKUP(Tableau1[[#This Row],[Rythme]],Tableau3[#All],2,0),0)</f>
        <v>0.55208333333333337</v>
      </c>
      <c r="G145" s="4">
        <f ca="1">IFERROR(VLOOKUP(Tableau1[[#This Row],[Rythme]],Tableau3[#All],3,0),0)</f>
        <v>0.875</v>
      </c>
      <c r="H145" s="4">
        <f ca="1">IF(Tableau1[[#This Row],[Début]]=0,0,Tableau1[[#This Row],[Date]]+Tableau1[[#This Row],[Début]])</f>
        <v>42940.552083333336</v>
      </c>
      <c r="I145" s="4">
        <f ca="1">IF(Tableau1[[#This Row],[Fin]]=0,0,Tableau1[[#This Row],[Date]]+Tableau1[[#This Row],[Fin]])</f>
        <v>42940.875</v>
      </c>
      <c r="J145" s="5">
        <f ca="1">IF(MOD(I145,1)=0,0,H145-MAX(I$2:I144))</f>
        <v>0.98958333333575865</v>
      </c>
    </row>
    <row r="146" spans="3:10" x14ac:dyDescent="0.35">
      <c r="C146" s="11">
        <f t="shared" si="2"/>
        <v>42941</v>
      </c>
      <c r="D146" s="8">
        <f>1+INT(MIN(MOD(Tableau1[[#This Row],[Date]]-DATE(YEAR(Tableau1[[#This Row],[Date]])+{-1;0;1},1,5)+WEEKDAY(DATE(YEAR(Tableau1[[#This Row],[Date]])+{-1;0;1},1,3)),734))/7)</f>
        <v>30</v>
      </c>
      <c r="E146" s="8" t="str">
        <f ca="1">OFFSET(Tableau4[[#Headers],[Rythme]],1+MOD(ROW()-2,35),)</f>
        <v>A</v>
      </c>
      <c r="F146" s="4">
        <f ca="1">IFERROR(VLOOKUP(Tableau1[[#This Row],[Rythme]],Tableau3[#All],2,0),0)</f>
        <v>0.55208333333333337</v>
      </c>
      <c r="G146" s="4">
        <f ca="1">IFERROR(VLOOKUP(Tableau1[[#This Row],[Rythme]],Tableau3[#All],3,0),0)</f>
        <v>0.875</v>
      </c>
      <c r="H146" s="4">
        <f ca="1">IF(Tableau1[[#This Row],[Début]]=0,0,Tableau1[[#This Row],[Date]]+Tableau1[[#This Row],[Début]])</f>
        <v>42941.552083333336</v>
      </c>
      <c r="I146" s="4">
        <f ca="1">IF(Tableau1[[#This Row],[Fin]]=0,0,Tableau1[[#This Row],[Date]]+Tableau1[[#This Row],[Fin]])</f>
        <v>42941.875</v>
      </c>
      <c r="J146" s="5">
        <f ca="1">IF(MOD(I146,1)=0,0,H146-MAX(I$2:I145))</f>
        <v>0.67708333333575865</v>
      </c>
    </row>
    <row r="147" spans="3:10" x14ac:dyDescent="0.35">
      <c r="C147" s="11">
        <f t="shared" si="2"/>
        <v>42942</v>
      </c>
      <c r="D147" s="8">
        <f>1+INT(MIN(MOD(Tableau1[[#This Row],[Date]]-DATE(YEAR(Tableau1[[#This Row],[Date]])+{-1;0;1},1,5)+WEEKDAY(DATE(YEAR(Tableau1[[#This Row],[Date]])+{-1;0;1},1,3)),734))/7)</f>
        <v>30</v>
      </c>
      <c r="E147" s="8" t="str">
        <f ca="1">OFFSET(Tableau4[[#Headers],[Rythme]],1+MOD(ROW()-2,35),)</f>
        <v>N</v>
      </c>
      <c r="F147" s="4">
        <f ca="1">IFERROR(VLOOKUP(Tableau1[[#This Row],[Rythme]],Tableau3[#All],2,0),0)</f>
        <v>0.86458333333333337</v>
      </c>
      <c r="G147" s="4">
        <f ca="1">IFERROR(VLOOKUP(Tableau1[[#This Row],[Rythme]],Tableau3[#All],3,0),0)</f>
        <v>1.25</v>
      </c>
      <c r="H147" s="4">
        <f ca="1">IF(Tableau1[[#This Row],[Début]]=0,0,Tableau1[[#This Row],[Date]]+Tableau1[[#This Row],[Début]])</f>
        <v>42942.864583333336</v>
      </c>
      <c r="I147" s="4">
        <f ca="1">IF(Tableau1[[#This Row],[Fin]]=0,0,Tableau1[[#This Row],[Date]]+Tableau1[[#This Row],[Fin]])</f>
        <v>42943.25</v>
      </c>
      <c r="J147" s="5">
        <f ca="1">IF(MOD(I147,1)=0,0,H147-MAX(I$2:I146))</f>
        <v>0.98958333333575865</v>
      </c>
    </row>
    <row r="148" spans="3:10" x14ac:dyDescent="0.35">
      <c r="C148" s="11">
        <f t="shared" si="2"/>
        <v>42943</v>
      </c>
      <c r="D148" s="8">
        <f>1+INT(MIN(MOD(Tableau1[[#This Row],[Date]]-DATE(YEAR(Tableau1[[#This Row],[Date]])+{-1;0;1},1,5)+WEEKDAY(DATE(YEAR(Tableau1[[#This Row],[Date]])+{-1;0;1},1,3)),734))/7)</f>
        <v>30</v>
      </c>
      <c r="E148" s="8" t="str">
        <f ca="1">OFFSET(Tableau4[[#Headers],[Rythme]],1+MOD(ROW()-2,35),)</f>
        <v>N</v>
      </c>
      <c r="F148" s="4">
        <f ca="1">IFERROR(VLOOKUP(Tableau1[[#This Row],[Rythme]],Tableau3[#All],2,0),0)</f>
        <v>0.86458333333333337</v>
      </c>
      <c r="G148" s="4">
        <f ca="1">IFERROR(VLOOKUP(Tableau1[[#This Row],[Rythme]],Tableau3[#All],3,0),0)</f>
        <v>1.25</v>
      </c>
      <c r="H148" s="4">
        <f ca="1">IF(Tableau1[[#This Row],[Début]]=0,0,Tableau1[[#This Row],[Date]]+Tableau1[[#This Row],[Début]])</f>
        <v>42943.864583333336</v>
      </c>
      <c r="I148" s="4">
        <f ca="1">IF(Tableau1[[#This Row],[Fin]]=0,0,Tableau1[[#This Row],[Date]]+Tableau1[[#This Row],[Fin]])</f>
        <v>42944.25</v>
      </c>
      <c r="J148" s="5">
        <f ca="1">IF(MOD(I148,1)=0,0,H148-MAX(I$2:I147))</f>
        <v>0.61458333333575865</v>
      </c>
    </row>
    <row r="149" spans="3:10" x14ac:dyDescent="0.35">
      <c r="C149" s="11">
        <f t="shared" si="2"/>
        <v>42944</v>
      </c>
      <c r="D149" s="8">
        <f>1+INT(MIN(MOD(Tableau1[[#This Row],[Date]]-DATE(YEAR(Tableau1[[#This Row],[Date]])+{-1;0;1},1,5)+WEEKDAY(DATE(YEAR(Tableau1[[#This Row],[Date]])+{-1;0;1},1,3)),734))/7)</f>
        <v>30</v>
      </c>
      <c r="E149" s="8" t="str">
        <f ca="1">OFFSET(Tableau4[[#Headers],[Rythme]],1+MOD(ROW()-2,35),)</f>
        <v>R</v>
      </c>
      <c r="F149" s="4">
        <f ca="1">IFERROR(VLOOKUP(Tableau1[[#This Row],[Rythme]],Tableau3[#All],2,0),0)</f>
        <v>0</v>
      </c>
      <c r="G149" s="4">
        <f ca="1">IFERROR(VLOOKUP(Tableau1[[#This Row],[Rythme]],Tableau3[#All],3,0),0)</f>
        <v>0</v>
      </c>
      <c r="H149" s="4">
        <f ca="1">IF(Tableau1[[#This Row],[Début]]=0,0,Tableau1[[#This Row],[Date]]+Tableau1[[#This Row],[Début]])</f>
        <v>0</v>
      </c>
      <c r="I149" s="4">
        <f ca="1">IF(Tableau1[[#This Row],[Fin]]=0,0,Tableau1[[#This Row],[Date]]+Tableau1[[#This Row],[Fin]])</f>
        <v>0</v>
      </c>
      <c r="J149" s="5">
        <f ca="1">IF(MOD(I149,1)=0,0,H149-MAX(I$2:I148))</f>
        <v>0</v>
      </c>
    </row>
    <row r="150" spans="3:10" x14ac:dyDescent="0.35">
      <c r="C150" s="11">
        <f t="shared" si="2"/>
        <v>42945</v>
      </c>
      <c r="D150" s="8">
        <f>1+INT(MIN(MOD(Tableau1[[#This Row],[Date]]-DATE(YEAR(Tableau1[[#This Row],[Date]])+{-1;0;1},1,5)+WEEKDAY(DATE(YEAR(Tableau1[[#This Row],[Date]])+{-1;0;1},1,3)),734))/7)</f>
        <v>30</v>
      </c>
      <c r="E150" s="8" t="str">
        <f ca="1">OFFSET(Tableau4[[#Headers],[Rythme]],1+MOD(ROW()-2,35),)</f>
        <v>R</v>
      </c>
      <c r="F150" s="4">
        <f ca="1">IFERROR(VLOOKUP(Tableau1[[#This Row],[Rythme]],Tableau3[#All],2,0),0)</f>
        <v>0</v>
      </c>
      <c r="G150" s="4">
        <f ca="1">IFERROR(VLOOKUP(Tableau1[[#This Row],[Rythme]],Tableau3[#All],3,0),0)</f>
        <v>0</v>
      </c>
      <c r="H150" s="4">
        <f ca="1">IF(Tableau1[[#This Row],[Début]]=0,0,Tableau1[[#This Row],[Date]]+Tableau1[[#This Row],[Début]])</f>
        <v>0</v>
      </c>
      <c r="I150" s="4">
        <f ca="1">IF(Tableau1[[#This Row],[Fin]]=0,0,Tableau1[[#This Row],[Date]]+Tableau1[[#This Row],[Fin]])</f>
        <v>0</v>
      </c>
      <c r="J150" s="5">
        <f ca="1">IF(MOD(I150,1)=0,0,H150-MAX(I$2:I149))</f>
        <v>0</v>
      </c>
    </row>
    <row r="151" spans="3:10" x14ac:dyDescent="0.35">
      <c r="C151" s="11">
        <f t="shared" si="2"/>
        <v>42946</v>
      </c>
      <c r="D151" s="8">
        <f>1+INT(MIN(MOD(Tableau1[[#This Row],[Date]]-DATE(YEAR(Tableau1[[#This Row],[Date]])+{-1;0;1},1,5)+WEEKDAY(DATE(YEAR(Tableau1[[#This Row],[Date]])+{-1;0;1},1,3)),734))/7)</f>
        <v>30</v>
      </c>
      <c r="E151" s="8" t="str">
        <f ca="1">OFFSET(Tableau4[[#Headers],[Rythme]],1+MOD(ROW()-2,35),)</f>
        <v>H</v>
      </c>
      <c r="F151" s="4">
        <f ca="1">IFERROR(VLOOKUP(Tableau1[[#This Row],[Rythme]],Tableau3[#All],2,0),0)</f>
        <v>0</v>
      </c>
      <c r="G151" s="4">
        <f ca="1">IFERROR(VLOOKUP(Tableau1[[#This Row],[Rythme]],Tableau3[#All],3,0),0)</f>
        <v>0</v>
      </c>
      <c r="H151" s="4">
        <f ca="1">IF(Tableau1[[#This Row],[Début]]=0,0,Tableau1[[#This Row],[Date]]+Tableau1[[#This Row],[Début]])</f>
        <v>0</v>
      </c>
      <c r="I151" s="4">
        <f ca="1">IF(Tableau1[[#This Row],[Fin]]=0,0,Tableau1[[#This Row],[Date]]+Tableau1[[#This Row],[Fin]])</f>
        <v>0</v>
      </c>
      <c r="J151" s="5">
        <f ca="1">IF(MOD(I151,1)=0,0,H151-MAX(I$2:I150))</f>
        <v>0</v>
      </c>
    </row>
    <row r="152" spans="3:10" x14ac:dyDescent="0.35">
      <c r="C152" s="11">
        <f t="shared" si="2"/>
        <v>42947</v>
      </c>
      <c r="D152" s="8">
        <f>1+INT(MIN(MOD(Tableau1[[#This Row],[Date]]-DATE(YEAR(Tableau1[[#This Row],[Date]])+{-1;0;1},1,5)+WEEKDAY(DATE(YEAR(Tableau1[[#This Row],[Date]])+{-1;0;1},1,3)),734))/7)</f>
        <v>31</v>
      </c>
      <c r="E152" s="8" t="str">
        <f ca="1">OFFSET(Tableau4[[#Headers],[Rythme]],1+MOD(ROW()-2,35),)</f>
        <v>R</v>
      </c>
      <c r="F152" s="4">
        <f ca="1">IFERROR(VLOOKUP(Tableau1[[#This Row],[Rythme]],Tableau3[#All],2,0),0)</f>
        <v>0</v>
      </c>
      <c r="G152" s="4">
        <f ca="1">IFERROR(VLOOKUP(Tableau1[[#This Row],[Rythme]],Tableau3[#All],3,0),0)</f>
        <v>0</v>
      </c>
      <c r="H152" s="4">
        <f ca="1">IF(Tableau1[[#This Row],[Début]]=0,0,Tableau1[[#This Row],[Date]]+Tableau1[[#This Row],[Début]])</f>
        <v>0</v>
      </c>
      <c r="I152" s="4">
        <f ca="1">IF(Tableau1[[#This Row],[Fin]]=0,0,Tableau1[[#This Row],[Date]]+Tableau1[[#This Row],[Fin]])</f>
        <v>0</v>
      </c>
      <c r="J152" s="5">
        <f ca="1">IF(MOD(I152,1)=0,0,H152-MAX(I$2:I151))</f>
        <v>0</v>
      </c>
    </row>
    <row r="153" spans="3:10" x14ac:dyDescent="0.35">
      <c r="C153" s="11">
        <f t="shared" si="2"/>
        <v>42948</v>
      </c>
      <c r="D153" s="8">
        <f>1+INT(MIN(MOD(Tableau1[[#This Row],[Date]]-DATE(YEAR(Tableau1[[#This Row],[Date]])+{-1;0;1},1,5)+WEEKDAY(DATE(YEAR(Tableau1[[#This Row],[Date]])+{-1;0;1},1,3)),734))/7)</f>
        <v>31</v>
      </c>
      <c r="E153" s="8" t="str">
        <f ca="1">OFFSET(Tableau4[[#Headers],[Rythme]],1+MOD(ROW()-2,35),)</f>
        <v>H</v>
      </c>
      <c r="F153" s="4">
        <f ca="1">IFERROR(VLOOKUP(Tableau1[[#This Row],[Rythme]],Tableau3[#All],2,0),0)</f>
        <v>0</v>
      </c>
      <c r="G153" s="4">
        <f ca="1">IFERROR(VLOOKUP(Tableau1[[#This Row],[Rythme]],Tableau3[#All],3,0),0)</f>
        <v>0</v>
      </c>
      <c r="H153" s="4">
        <f ca="1">IF(Tableau1[[#This Row],[Début]]=0,0,Tableau1[[#This Row],[Date]]+Tableau1[[#This Row],[Début]])</f>
        <v>0</v>
      </c>
      <c r="I153" s="4">
        <f ca="1">IF(Tableau1[[#This Row],[Fin]]=0,0,Tableau1[[#This Row],[Date]]+Tableau1[[#This Row],[Fin]])</f>
        <v>0</v>
      </c>
      <c r="J153" s="5">
        <f ca="1">IF(MOD(I153,1)=0,0,H153-MAX(I$2:I152))</f>
        <v>0</v>
      </c>
    </row>
    <row r="154" spans="3:10" x14ac:dyDescent="0.35">
      <c r="C154" s="11">
        <f t="shared" si="2"/>
        <v>42949</v>
      </c>
      <c r="D154" s="8">
        <f>1+INT(MIN(MOD(Tableau1[[#This Row],[Date]]-DATE(YEAR(Tableau1[[#This Row],[Date]])+{-1;0;1},1,5)+WEEKDAY(DATE(YEAR(Tableau1[[#This Row],[Date]])+{-1;0;1},1,3)),734))/7)</f>
        <v>31</v>
      </c>
      <c r="E154" s="8" t="str">
        <f ca="1">OFFSET(Tableau4[[#Headers],[Rythme]],1+MOD(ROW()-2,35),)</f>
        <v>M</v>
      </c>
      <c r="F154" s="4">
        <f ca="1">IFERROR(VLOOKUP(Tableau1[[#This Row],[Rythme]],Tableau3[#All],2,0),0)</f>
        <v>0.23958333333333334</v>
      </c>
      <c r="G154" s="4">
        <f ca="1">IFERROR(VLOOKUP(Tableau1[[#This Row],[Rythme]],Tableau3[#All],3,0),0)</f>
        <v>0.5625</v>
      </c>
      <c r="H154" s="4">
        <f ca="1">IF(Tableau1[[#This Row],[Début]]=0,0,Tableau1[[#This Row],[Date]]+Tableau1[[#This Row],[Début]])</f>
        <v>42949.239583333336</v>
      </c>
      <c r="I154" s="4">
        <f ca="1">IF(Tableau1[[#This Row],[Fin]]=0,0,Tableau1[[#This Row],[Date]]+Tableau1[[#This Row],[Fin]])</f>
        <v>42949.5625</v>
      </c>
      <c r="J154" s="5">
        <f ca="1">IF(MOD(I154,1)=0,0,H154-MAX(I$2:I153))</f>
        <v>4.9895833333357587</v>
      </c>
    </row>
    <row r="155" spans="3:10" x14ac:dyDescent="0.35">
      <c r="C155" s="11">
        <f t="shared" si="2"/>
        <v>42950</v>
      </c>
      <c r="D155" s="8">
        <f>1+INT(MIN(MOD(Tableau1[[#This Row],[Date]]-DATE(YEAR(Tableau1[[#This Row],[Date]])+{-1;0;1},1,5)+WEEKDAY(DATE(YEAR(Tableau1[[#This Row],[Date]])+{-1;0;1},1,3)),734))/7)</f>
        <v>31</v>
      </c>
      <c r="E155" s="8" t="str">
        <f ca="1">OFFSET(Tableau4[[#Headers],[Rythme]],1+MOD(ROW()-2,35),)</f>
        <v>M</v>
      </c>
      <c r="F155" s="4">
        <f ca="1">IFERROR(VLOOKUP(Tableau1[[#This Row],[Rythme]],Tableau3[#All],2,0),0)</f>
        <v>0.23958333333333334</v>
      </c>
      <c r="G155" s="4">
        <f ca="1">IFERROR(VLOOKUP(Tableau1[[#This Row],[Rythme]],Tableau3[#All],3,0),0)</f>
        <v>0.5625</v>
      </c>
      <c r="H155" s="4">
        <f ca="1">IF(Tableau1[[#This Row],[Début]]=0,0,Tableau1[[#This Row],[Date]]+Tableau1[[#This Row],[Début]])</f>
        <v>42950.239583333336</v>
      </c>
      <c r="I155" s="4">
        <f ca="1">IF(Tableau1[[#This Row],[Fin]]=0,0,Tableau1[[#This Row],[Date]]+Tableau1[[#This Row],[Fin]])</f>
        <v>42950.5625</v>
      </c>
      <c r="J155" s="5">
        <f ca="1">IF(MOD(I155,1)=0,0,H155-MAX(I$2:I154))</f>
        <v>0.67708333333575865</v>
      </c>
    </row>
    <row r="156" spans="3:10" x14ac:dyDescent="0.35">
      <c r="C156" s="11">
        <f t="shared" si="2"/>
        <v>42951</v>
      </c>
      <c r="D156" s="8">
        <f>1+INT(MIN(MOD(Tableau1[[#This Row],[Date]]-DATE(YEAR(Tableau1[[#This Row],[Date]])+{-1;0;1},1,5)+WEEKDAY(DATE(YEAR(Tableau1[[#This Row],[Date]])+{-1;0;1},1,3)),734))/7)</f>
        <v>31</v>
      </c>
      <c r="E156" s="8" t="str">
        <f ca="1">OFFSET(Tableau4[[#Headers],[Rythme]],1+MOD(ROW()-2,35),)</f>
        <v>A</v>
      </c>
      <c r="F156" s="4">
        <f ca="1">IFERROR(VLOOKUP(Tableau1[[#This Row],[Rythme]],Tableau3[#All],2,0),0)</f>
        <v>0.55208333333333337</v>
      </c>
      <c r="G156" s="4">
        <f ca="1">IFERROR(VLOOKUP(Tableau1[[#This Row],[Rythme]],Tableau3[#All],3,0),0)</f>
        <v>0.875</v>
      </c>
      <c r="H156" s="4">
        <f ca="1">IF(Tableau1[[#This Row],[Début]]=0,0,Tableau1[[#This Row],[Date]]+Tableau1[[#This Row],[Début]])</f>
        <v>42951.552083333336</v>
      </c>
      <c r="I156" s="4">
        <f ca="1">IF(Tableau1[[#This Row],[Fin]]=0,0,Tableau1[[#This Row],[Date]]+Tableau1[[#This Row],[Fin]])</f>
        <v>42951.875</v>
      </c>
      <c r="J156" s="5">
        <f ca="1">IF(MOD(I156,1)=0,0,H156-MAX(I$2:I155))</f>
        <v>0.98958333333575865</v>
      </c>
    </row>
    <row r="157" spans="3:10" x14ac:dyDescent="0.35">
      <c r="C157" s="11">
        <f t="shared" si="2"/>
        <v>42952</v>
      </c>
      <c r="D157" s="8">
        <f>1+INT(MIN(MOD(Tableau1[[#This Row],[Date]]-DATE(YEAR(Tableau1[[#This Row],[Date]])+{-1;0;1},1,5)+WEEKDAY(DATE(YEAR(Tableau1[[#This Row],[Date]])+{-1;0;1},1,3)),734))/7)</f>
        <v>31</v>
      </c>
      <c r="E157" s="8" t="str">
        <f ca="1">OFFSET(Tableau4[[#Headers],[Rythme]],1+MOD(ROW()-2,35),)</f>
        <v>A</v>
      </c>
      <c r="F157" s="4">
        <f ca="1">IFERROR(VLOOKUP(Tableau1[[#This Row],[Rythme]],Tableau3[#All],2,0),0)</f>
        <v>0.55208333333333337</v>
      </c>
      <c r="G157" s="4">
        <f ca="1">IFERROR(VLOOKUP(Tableau1[[#This Row],[Rythme]],Tableau3[#All],3,0),0)</f>
        <v>0.875</v>
      </c>
      <c r="H157" s="4">
        <f ca="1">IF(Tableau1[[#This Row],[Début]]=0,0,Tableau1[[#This Row],[Date]]+Tableau1[[#This Row],[Début]])</f>
        <v>42952.552083333336</v>
      </c>
      <c r="I157" s="4">
        <f ca="1">IF(Tableau1[[#This Row],[Fin]]=0,0,Tableau1[[#This Row],[Date]]+Tableau1[[#This Row],[Fin]])</f>
        <v>42952.875</v>
      </c>
      <c r="J157" s="5">
        <f ca="1">IF(MOD(I157,1)=0,0,H157-MAX(I$2:I156))</f>
        <v>0.67708333333575865</v>
      </c>
    </row>
    <row r="158" spans="3:10" x14ac:dyDescent="0.35">
      <c r="C158" s="11">
        <f t="shared" si="2"/>
        <v>42953</v>
      </c>
      <c r="D158" s="8">
        <f>1+INT(MIN(MOD(Tableau1[[#This Row],[Date]]-DATE(YEAR(Tableau1[[#This Row],[Date]])+{-1;0;1},1,5)+WEEKDAY(DATE(YEAR(Tableau1[[#This Row],[Date]])+{-1;0;1},1,3)),734))/7)</f>
        <v>31</v>
      </c>
      <c r="E158" s="8" t="str">
        <f ca="1">OFFSET(Tableau4[[#Headers],[Rythme]],1+MOD(ROW()-2,35),)</f>
        <v>A</v>
      </c>
      <c r="F158" s="4">
        <f ca="1">IFERROR(VLOOKUP(Tableau1[[#This Row],[Rythme]],Tableau3[#All],2,0),0)</f>
        <v>0.55208333333333337</v>
      </c>
      <c r="G158" s="4">
        <f ca="1">IFERROR(VLOOKUP(Tableau1[[#This Row],[Rythme]],Tableau3[#All],3,0),0)</f>
        <v>0.875</v>
      </c>
      <c r="H158" s="4">
        <f ca="1">IF(Tableau1[[#This Row],[Début]]=0,0,Tableau1[[#This Row],[Date]]+Tableau1[[#This Row],[Début]])</f>
        <v>42953.552083333336</v>
      </c>
      <c r="I158" s="4">
        <f ca="1">IF(Tableau1[[#This Row],[Fin]]=0,0,Tableau1[[#This Row],[Date]]+Tableau1[[#This Row],[Fin]])</f>
        <v>42953.875</v>
      </c>
      <c r="J158" s="5">
        <f ca="1">IF(MOD(I158,1)=0,0,H158-MAX(I$2:I157))</f>
        <v>0.67708333333575865</v>
      </c>
    </row>
    <row r="159" spans="3:10" x14ac:dyDescent="0.35">
      <c r="C159" s="11">
        <f t="shared" si="2"/>
        <v>42954</v>
      </c>
      <c r="D159" s="8">
        <f>1+INT(MIN(MOD(Tableau1[[#This Row],[Date]]-DATE(YEAR(Tableau1[[#This Row],[Date]])+{-1;0;1},1,5)+WEEKDAY(DATE(YEAR(Tableau1[[#This Row],[Date]])+{-1;0;1},1,3)),734))/7)</f>
        <v>32</v>
      </c>
      <c r="E159" s="8" t="str">
        <f ca="1">OFFSET(Tableau4[[#Headers],[Rythme]],1+MOD(ROW()-2,35),)</f>
        <v>N</v>
      </c>
      <c r="F159" s="4">
        <f ca="1">IFERROR(VLOOKUP(Tableau1[[#This Row],[Rythme]],Tableau3[#All],2,0),0)</f>
        <v>0.86458333333333337</v>
      </c>
      <c r="G159" s="4">
        <f ca="1">IFERROR(VLOOKUP(Tableau1[[#This Row],[Rythme]],Tableau3[#All],3,0),0)</f>
        <v>1.25</v>
      </c>
      <c r="H159" s="4">
        <f ca="1">IF(Tableau1[[#This Row],[Début]]=0,0,Tableau1[[#This Row],[Date]]+Tableau1[[#This Row],[Début]])</f>
        <v>42954.864583333336</v>
      </c>
      <c r="I159" s="4">
        <f ca="1">IF(Tableau1[[#This Row],[Fin]]=0,0,Tableau1[[#This Row],[Date]]+Tableau1[[#This Row],[Fin]])</f>
        <v>42955.25</v>
      </c>
      <c r="J159" s="5">
        <f ca="1">IF(MOD(I159,1)=0,0,H159-MAX(I$2:I158))</f>
        <v>0.98958333333575865</v>
      </c>
    </row>
    <row r="160" spans="3:10" x14ac:dyDescent="0.35">
      <c r="C160" s="11">
        <f t="shared" si="2"/>
        <v>42955</v>
      </c>
      <c r="D160" s="8">
        <f>1+INT(MIN(MOD(Tableau1[[#This Row],[Date]]-DATE(YEAR(Tableau1[[#This Row],[Date]])+{-1;0;1},1,5)+WEEKDAY(DATE(YEAR(Tableau1[[#This Row],[Date]])+{-1;0;1},1,3)),734))/7)</f>
        <v>32</v>
      </c>
      <c r="E160" s="8" t="str">
        <f ca="1">OFFSET(Tableau4[[#Headers],[Rythme]],1+MOD(ROW()-2,35),)</f>
        <v>N</v>
      </c>
      <c r="F160" s="4">
        <f ca="1">IFERROR(VLOOKUP(Tableau1[[#This Row],[Rythme]],Tableau3[#All],2,0),0)</f>
        <v>0.86458333333333337</v>
      </c>
      <c r="G160" s="4">
        <f ca="1">IFERROR(VLOOKUP(Tableau1[[#This Row],[Rythme]],Tableau3[#All],3,0),0)</f>
        <v>1.25</v>
      </c>
      <c r="H160" s="4">
        <f ca="1">IF(Tableau1[[#This Row],[Début]]=0,0,Tableau1[[#This Row],[Date]]+Tableau1[[#This Row],[Début]])</f>
        <v>42955.864583333336</v>
      </c>
      <c r="I160" s="4">
        <f ca="1">IF(Tableau1[[#This Row],[Fin]]=0,0,Tableau1[[#This Row],[Date]]+Tableau1[[#This Row],[Fin]])</f>
        <v>42956.25</v>
      </c>
      <c r="J160" s="5">
        <f ca="1">IF(MOD(I160,1)=0,0,H160-MAX(I$2:I159))</f>
        <v>0.61458333333575865</v>
      </c>
    </row>
    <row r="161" spans="3:10" x14ac:dyDescent="0.35">
      <c r="C161" s="11">
        <f t="shared" si="2"/>
        <v>42956</v>
      </c>
      <c r="D161" s="8">
        <f>1+INT(MIN(MOD(Tableau1[[#This Row],[Date]]-DATE(YEAR(Tableau1[[#This Row],[Date]])+{-1;0;1},1,5)+WEEKDAY(DATE(YEAR(Tableau1[[#This Row],[Date]])+{-1;0;1},1,3)),734))/7)</f>
        <v>32</v>
      </c>
      <c r="E161" s="8" t="str">
        <f ca="1">OFFSET(Tableau4[[#Headers],[Rythme]],1+MOD(ROW()-2,35),)</f>
        <v>R</v>
      </c>
      <c r="F161" s="4">
        <f ca="1">IFERROR(VLOOKUP(Tableau1[[#This Row],[Rythme]],Tableau3[#All],2,0),0)</f>
        <v>0</v>
      </c>
      <c r="G161" s="4">
        <f ca="1">IFERROR(VLOOKUP(Tableau1[[#This Row],[Rythme]],Tableau3[#All],3,0),0)</f>
        <v>0</v>
      </c>
      <c r="H161" s="4">
        <f ca="1">IF(Tableau1[[#This Row],[Début]]=0,0,Tableau1[[#This Row],[Date]]+Tableau1[[#This Row],[Début]])</f>
        <v>0</v>
      </c>
      <c r="I161" s="4">
        <f ca="1">IF(Tableau1[[#This Row],[Fin]]=0,0,Tableau1[[#This Row],[Date]]+Tableau1[[#This Row],[Fin]])</f>
        <v>0</v>
      </c>
      <c r="J161" s="5">
        <f ca="1">IF(MOD(I161,1)=0,0,H161-MAX(I$2:I160))</f>
        <v>0</v>
      </c>
    </row>
    <row r="162" spans="3:10" x14ac:dyDescent="0.35">
      <c r="C162" s="11">
        <f t="shared" si="2"/>
        <v>42957</v>
      </c>
      <c r="D162" s="8">
        <f>1+INT(MIN(MOD(Tableau1[[#This Row],[Date]]-DATE(YEAR(Tableau1[[#This Row],[Date]])+{-1;0;1},1,5)+WEEKDAY(DATE(YEAR(Tableau1[[#This Row],[Date]])+{-1;0;1},1,3)),734))/7)</f>
        <v>32</v>
      </c>
      <c r="E162" s="8" t="str">
        <f ca="1">OFFSET(Tableau4[[#Headers],[Rythme]],1+MOD(ROW()-2,35),)</f>
        <v>R</v>
      </c>
      <c r="F162" s="4">
        <f ca="1">IFERROR(VLOOKUP(Tableau1[[#This Row],[Rythme]],Tableau3[#All],2,0),0)</f>
        <v>0</v>
      </c>
      <c r="G162" s="4">
        <f ca="1">IFERROR(VLOOKUP(Tableau1[[#This Row],[Rythme]],Tableau3[#All],3,0),0)</f>
        <v>0</v>
      </c>
      <c r="H162" s="4">
        <f ca="1">IF(Tableau1[[#This Row],[Début]]=0,0,Tableau1[[#This Row],[Date]]+Tableau1[[#This Row],[Début]])</f>
        <v>0</v>
      </c>
      <c r="I162" s="4">
        <f ca="1">IF(Tableau1[[#This Row],[Fin]]=0,0,Tableau1[[#This Row],[Date]]+Tableau1[[#This Row],[Fin]])</f>
        <v>0</v>
      </c>
      <c r="J162" s="5">
        <f ca="1">IF(MOD(I162,1)=0,0,H162-MAX(I$2:I161))</f>
        <v>0</v>
      </c>
    </row>
    <row r="163" spans="3:10" x14ac:dyDescent="0.35">
      <c r="C163" s="11">
        <f t="shared" si="2"/>
        <v>42958</v>
      </c>
      <c r="D163" s="8">
        <f>1+INT(MIN(MOD(Tableau1[[#This Row],[Date]]-DATE(YEAR(Tableau1[[#This Row],[Date]])+{-1;0;1},1,5)+WEEKDAY(DATE(YEAR(Tableau1[[#This Row],[Date]])+{-1;0;1},1,3)),734))/7)</f>
        <v>32</v>
      </c>
      <c r="E163" s="8" t="str">
        <f ca="1">OFFSET(Tableau4[[#Headers],[Rythme]],1+MOD(ROW()-2,35),)</f>
        <v>R</v>
      </c>
      <c r="F163" s="4">
        <f ca="1">IFERROR(VLOOKUP(Tableau1[[#This Row],[Rythme]],Tableau3[#All],2,0),0)</f>
        <v>0</v>
      </c>
      <c r="G163" s="4">
        <f ca="1">IFERROR(VLOOKUP(Tableau1[[#This Row],[Rythme]],Tableau3[#All],3,0),0)</f>
        <v>0</v>
      </c>
      <c r="H163" s="4">
        <f ca="1">IF(Tableau1[[#This Row],[Début]]=0,0,Tableau1[[#This Row],[Date]]+Tableau1[[#This Row],[Début]])</f>
        <v>0</v>
      </c>
      <c r="I163" s="4">
        <f ca="1">IF(Tableau1[[#This Row],[Fin]]=0,0,Tableau1[[#This Row],[Date]]+Tableau1[[#This Row],[Fin]])</f>
        <v>0</v>
      </c>
      <c r="J163" s="5">
        <f ca="1">IF(MOD(I163,1)=0,0,H163-MAX(I$2:I162))</f>
        <v>0</v>
      </c>
    </row>
    <row r="164" spans="3:10" x14ac:dyDescent="0.35">
      <c r="C164" s="11">
        <f t="shared" si="2"/>
        <v>42959</v>
      </c>
      <c r="D164" s="8">
        <f>1+INT(MIN(MOD(Tableau1[[#This Row],[Date]]-DATE(YEAR(Tableau1[[#This Row],[Date]])+{-1;0;1},1,5)+WEEKDAY(DATE(YEAR(Tableau1[[#This Row],[Date]])+{-1;0;1},1,3)),734))/7)</f>
        <v>32</v>
      </c>
      <c r="E164" s="8" t="str">
        <f ca="1">OFFSET(Tableau4[[#Headers],[Rythme]],1+MOD(ROW()-2,35),)</f>
        <v>H</v>
      </c>
      <c r="F164" s="4">
        <f ca="1">IFERROR(VLOOKUP(Tableau1[[#This Row],[Rythme]],Tableau3[#All],2,0),0)</f>
        <v>0</v>
      </c>
      <c r="G164" s="4">
        <f ca="1">IFERROR(VLOOKUP(Tableau1[[#This Row],[Rythme]],Tableau3[#All],3,0),0)</f>
        <v>0</v>
      </c>
      <c r="H164" s="4">
        <f ca="1">IF(Tableau1[[#This Row],[Début]]=0,0,Tableau1[[#This Row],[Date]]+Tableau1[[#This Row],[Début]])</f>
        <v>0</v>
      </c>
      <c r="I164" s="4">
        <f ca="1">IF(Tableau1[[#This Row],[Fin]]=0,0,Tableau1[[#This Row],[Date]]+Tableau1[[#This Row],[Fin]])</f>
        <v>0</v>
      </c>
      <c r="J164" s="5">
        <f ca="1">IF(MOD(I164,1)=0,0,H164-MAX(I$2:I163))</f>
        <v>0</v>
      </c>
    </row>
    <row r="165" spans="3:10" x14ac:dyDescent="0.35">
      <c r="C165" s="11">
        <f t="shared" si="2"/>
        <v>42960</v>
      </c>
      <c r="D165" s="8">
        <f>1+INT(MIN(MOD(Tableau1[[#This Row],[Date]]-DATE(YEAR(Tableau1[[#This Row],[Date]])+{-1;0;1},1,5)+WEEKDAY(DATE(YEAR(Tableau1[[#This Row],[Date]])+{-1;0;1},1,3)),734))/7)</f>
        <v>32</v>
      </c>
      <c r="E165" s="8" t="str">
        <f ca="1">OFFSET(Tableau4[[#Headers],[Rythme]],1+MOD(ROW()-2,35),)</f>
        <v>H</v>
      </c>
      <c r="F165" s="4">
        <f ca="1">IFERROR(VLOOKUP(Tableau1[[#This Row],[Rythme]],Tableau3[#All],2,0),0)</f>
        <v>0</v>
      </c>
      <c r="G165" s="4">
        <f ca="1">IFERROR(VLOOKUP(Tableau1[[#This Row],[Rythme]],Tableau3[#All],3,0),0)</f>
        <v>0</v>
      </c>
      <c r="H165" s="4">
        <f ca="1">IF(Tableau1[[#This Row],[Début]]=0,0,Tableau1[[#This Row],[Date]]+Tableau1[[#This Row],[Début]])</f>
        <v>0</v>
      </c>
      <c r="I165" s="4">
        <f ca="1">IF(Tableau1[[#This Row],[Fin]]=0,0,Tableau1[[#This Row],[Date]]+Tableau1[[#This Row],[Fin]])</f>
        <v>0</v>
      </c>
      <c r="J165" s="5">
        <f ca="1">IF(MOD(I165,1)=0,0,H165-MAX(I$2:I164))</f>
        <v>0</v>
      </c>
    </row>
    <row r="166" spans="3:10" x14ac:dyDescent="0.35">
      <c r="C166" s="11">
        <f t="shared" si="2"/>
        <v>42961</v>
      </c>
      <c r="D166" s="8">
        <f>1+INT(MIN(MOD(Tableau1[[#This Row],[Date]]-DATE(YEAR(Tableau1[[#This Row],[Date]])+{-1;0;1},1,5)+WEEKDAY(DATE(YEAR(Tableau1[[#This Row],[Date]])+{-1;0;1},1,3)),734))/7)</f>
        <v>33</v>
      </c>
      <c r="E166" s="8" t="str">
        <f ca="1">OFFSET(Tableau4[[#Headers],[Rythme]],1+MOD(ROW()-2,35),)</f>
        <v>M</v>
      </c>
      <c r="F166" s="4">
        <f ca="1">IFERROR(VLOOKUP(Tableau1[[#This Row],[Rythme]],Tableau3[#All],2,0),0)</f>
        <v>0.23958333333333334</v>
      </c>
      <c r="G166" s="4">
        <f ca="1">IFERROR(VLOOKUP(Tableau1[[#This Row],[Rythme]],Tableau3[#All],3,0),0)</f>
        <v>0.5625</v>
      </c>
      <c r="H166" s="4">
        <f ca="1">IF(Tableau1[[#This Row],[Début]]=0,0,Tableau1[[#This Row],[Date]]+Tableau1[[#This Row],[Début]])</f>
        <v>42961.239583333336</v>
      </c>
      <c r="I166" s="4">
        <f ca="1">IF(Tableau1[[#This Row],[Fin]]=0,0,Tableau1[[#This Row],[Date]]+Tableau1[[#This Row],[Fin]])</f>
        <v>42961.5625</v>
      </c>
      <c r="J166" s="5">
        <f ca="1">IF(MOD(I166,1)=0,0,H166-MAX(I$2:I165))</f>
        <v>4.9895833333357587</v>
      </c>
    </row>
    <row r="167" spans="3:10" x14ac:dyDescent="0.35">
      <c r="C167" s="11">
        <f t="shared" si="2"/>
        <v>42962</v>
      </c>
      <c r="D167" s="8">
        <f>1+INT(MIN(MOD(Tableau1[[#This Row],[Date]]-DATE(YEAR(Tableau1[[#This Row],[Date]])+{-1;0;1},1,5)+WEEKDAY(DATE(YEAR(Tableau1[[#This Row],[Date]])+{-1;0;1},1,3)),734))/7)</f>
        <v>33</v>
      </c>
      <c r="E167" s="8" t="str">
        <f ca="1">OFFSET(Tableau4[[#Headers],[Rythme]],1+MOD(ROW()-2,35),)</f>
        <v>M</v>
      </c>
      <c r="F167" s="4">
        <f ca="1">IFERROR(VLOOKUP(Tableau1[[#This Row],[Rythme]],Tableau3[#All],2,0),0)</f>
        <v>0.23958333333333334</v>
      </c>
      <c r="G167" s="4">
        <f ca="1">IFERROR(VLOOKUP(Tableau1[[#This Row],[Rythme]],Tableau3[#All],3,0),0)</f>
        <v>0.5625</v>
      </c>
      <c r="H167" s="4">
        <f ca="1">IF(Tableau1[[#This Row],[Début]]=0,0,Tableau1[[#This Row],[Date]]+Tableau1[[#This Row],[Début]])</f>
        <v>42962.239583333336</v>
      </c>
      <c r="I167" s="4">
        <f ca="1">IF(Tableau1[[#This Row],[Fin]]=0,0,Tableau1[[#This Row],[Date]]+Tableau1[[#This Row],[Fin]])</f>
        <v>42962.5625</v>
      </c>
      <c r="J167" s="5">
        <f ca="1">IF(MOD(I167,1)=0,0,H167-MAX(I$2:I166))</f>
        <v>0.67708333333575865</v>
      </c>
    </row>
    <row r="168" spans="3:10" x14ac:dyDescent="0.35">
      <c r="C168" s="11">
        <f t="shared" si="2"/>
        <v>42963</v>
      </c>
      <c r="D168" s="8">
        <f>1+INT(MIN(MOD(Tableau1[[#This Row],[Date]]-DATE(YEAR(Tableau1[[#This Row],[Date]])+{-1;0;1},1,5)+WEEKDAY(DATE(YEAR(Tableau1[[#This Row],[Date]])+{-1;0;1},1,3)),734))/7)</f>
        <v>33</v>
      </c>
      <c r="E168" s="8" t="str">
        <f ca="1">OFFSET(Tableau4[[#Headers],[Rythme]],1+MOD(ROW()-2,35),)</f>
        <v>A</v>
      </c>
      <c r="F168" s="4">
        <f ca="1">IFERROR(VLOOKUP(Tableau1[[#This Row],[Rythme]],Tableau3[#All],2,0),0)</f>
        <v>0.55208333333333337</v>
      </c>
      <c r="G168" s="4">
        <f ca="1">IFERROR(VLOOKUP(Tableau1[[#This Row],[Rythme]],Tableau3[#All],3,0),0)</f>
        <v>0.875</v>
      </c>
      <c r="H168" s="4">
        <f ca="1">IF(Tableau1[[#This Row],[Début]]=0,0,Tableau1[[#This Row],[Date]]+Tableau1[[#This Row],[Début]])</f>
        <v>42963.552083333336</v>
      </c>
      <c r="I168" s="4">
        <f ca="1">IF(Tableau1[[#This Row],[Fin]]=0,0,Tableau1[[#This Row],[Date]]+Tableau1[[#This Row],[Fin]])</f>
        <v>42963.875</v>
      </c>
      <c r="J168" s="5">
        <f ca="1">IF(MOD(I168,1)=0,0,H168-MAX(I$2:I167))</f>
        <v>0.98958333333575865</v>
      </c>
    </row>
    <row r="169" spans="3:10" x14ac:dyDescent="0.35">
      <c r="C169" s="11">
        <f t="shared" si="2"/>
        <v>42964</v>
      </c>
      <c r="D169" s="8">
        <f>1+INT(MIN(MOD(Tableau1[[#This Row],[Date]]-DATE(YEAR(Tableau1[[#This Row],[Date]])+{-1;0;1},1,5)+WEEKDAY(DATE(YEAR(Tableau1[[#This Row],[Date]])+{-1;0;1},1,3)),734))/7)</f>
        <v>33</v>
      </c>
      <c r="E169" s="8" t="str">
        <f ca="1">OFFSET(Tableau4[[#Headers],[Rythme]],1+MOD(ROW()-2,35),)</f>
        <v>A</v>
      </c>
      <c r="F169" s="4">
        <f ca="1">IFERROR(VLOOKUP(Tableau1[[#This Row],[Rythme]],Tableau3[#All],2,0),0)</f>
        <v>0.55208333333333337</v>
      </c>
      <c r="G169" s="4">
        <f ca="1">IFERROR(VLOOKUP(Tableau1[[#This Row],[Rythme]],Tableau3[#All],3,0),0)</f>
        <v>0.875</v>
      </c>
      <c r="H169" s="4">
        <f ca="1">IF(Tableau1[[#This Row],[Début]]=0,0,Tableau1[[#This Row],[Date]]+Tableau1[[#This Row],[Début]])</f>
        <v>42964.552083333336</v>
      </c>
      <c r="I169" s="4">
        <f ca="1">IF(Tableau1[[#This Row],[Fin]]=0,0,Tableau1[[#This Row],[Date]]+Tableau1[[#This Row],[Fin]])</f>
        <v>42964.875</v>
      </c>
      <c r="J169" s="5">
        <f ca="1">IF(MOD(I169,1)=0,0,H169-MAX(I$2:I168))</f>
        <v>0.67708333333575865</v>
      </c>
    </row>
    <row r="170" spans="3:10" x14ac:dyDescent="0.35">
      <c r="C170" s="11">
        <f t="shared" si="2"/>
        <v>42965</v>
      </c>
      <c r="D170" s="8">
        <f>1+INT(MIN(MOD(Tableau1[[#This Row],[Date]]-DATE(YEAR(Tableau1[[#This Row],[Date]])+{-1;0;1},1,5)+WEEKDAY(DATE(YEAR(Tableau1[[#This Row],[Date]])+{-1;0;1},1,3)),734))/7)</f>
        <v>33</v>
      </c>
      <c r="E170" s="8" t="str">
        <f ca="1">OFFSET(Tableau4[[#Headers],[Rythme]],1+MOD(ROW()-2,35),)</f>
        <v>N</v>
      </c>
      <c r="F170" s="4">
        <f ca="1">IFERROR(VLOOKUP(Tableau1[[#This Row],[Rythme]],Tableau3[#All],2,0),0)</f>
        <v>0.86458333333333337</v>
      </c>
      <c r="G170" s="4">
        <f ca="1">IFERROR(VLOOKUP(Tableau1[[#This Row],[Rythme]],Tableau3[#All],3,0),0)</f>
        <v>1.25</v>
      </c>
      <c r="H170" s="4">
        <f ca="1">IF(Tableau1[[#This Row],[Début]]=0,0,Tableau1[[#This Row],[Date]]+Tableau1[[#This Row],[Début]])</f>
        <v>42965.864583333336</v>
      </c>
      <c r="I170" s="4">
        <f ca="1">IF(Tableau1[[#This Row],[Fin]]=0,0,Tableau1[[#This Row],[Date]]+Tableau1[[#This Row],[Fin]])</f>
        <v>42966.25</v>
      </c>
      <c r="J170" s="5">
        <f ca="1">IF(MOD(I170,1)=0,0,H170-MAX(I$2:I169))</f>
        <v>0.98958333333575865</v>
      </c>
    </row>
    <row r="171" spans="3:10" x14ac:dyDescent="0.35">
      <c r="C171" s="11">
        <f t="shared" si="2"/>
        <v>42966</v>
      </c>
      <c r="D171" s="8">
        <f>1+INT(MIN(MOD(Tableau1[[#This Row],[Date]]-DATE(YEAR(Tableau1[[#This Row],[Date]])+{-1;0;1},1,5)+WEEKDAY(DATE(YEAR(Tableau1[[#This Row],[Date]])+{-1;0;1},1,3)),734))/7)</f>
        <v>33</v>
      </c>
      <c r="E171" s="8" t="str">
        <f ca="1">OFFSET(Tableau4[[#Headers],[Rythme]],1+MOD(ROW()-2,35),)</f>
        <v>N</v>
      </c>
      <c r="F171" s="4">
        <f ca="1">IFERROR(VLOOKUP(Tableau1[[#This Row],[Rythme]],Tableau3[#All],2,0),0)</f>
        <v>0.86458333333333337</v>
      </c>
      <c r="G171" s="4">
        <f ca="1">IFERROR(VLOOKUP(Tableau1[[#This Row],[Rythme]],Tableau3[#All],3,0),0)</f>
        <v>1.25</v>
      </c>
      <c r="H171" s="4">
        <f ca="1">IF(Tableau1[[#This Row],[Début]]=0,0,Tableau1[[#This Row],[Date]]+Tableau1[[#This Row],[Début]])</f>
        <v>42966.864583333336</v>
      </c>
      <c r="I171" s="4">
        <f ca="1">IF(Tableau1[[#This Row],[Fin]]=0,0,Tableau1[[#This Row],[Date]]+Tableau1[[#This Row],[Fin]])</f>
        <v>42967.25</v>
      </c>
      <c r="J171" s="5">
        <f ca="1">IF(MOD(I171,1)=0,0,H171-MAX(I$2:I170))</f>
        <v>0.61458333333575865</v>
      </c>
    </row>
    <row r="172" spans="3:10" x14ac:dyDescent="0.35">
      <c r="C172" s="11">
        <f t="shared" si="2"/>
        <v>42967</v>
      </c>
      <c r="D172" s="8">
        <f>1+INT(MIN(MOD(Tableau1[[#This Row],[Date]]-DATE(YEAR(Tableau1[[#This Row],[Date]])+{-1;0;1},1,5)+WEEKDAY(DATE(YEAR(Tableau1[[#This Row],[Date]])+{-1;0;1},1,3)),734))/7)</f>
        <v>33</v>
      </c>
      <c r="E172" s="8" t="str">
        <f ca="1">OFFSET(Tableau4[[#Headers],[Rythme]],1+MOD(ROW()-2,35),)</f>
        <v>N</v>
      </c>
      <c r="F172" s="4">
        <f ca="1">IFERROR(VLOOKUP(Tableau1[[#This Row],[Rythme]],Tableau3[#All],2,0),0)</f>
        <v>0.86458333333333337</v>
      </c>
      <c r="G172" s="4">
        <f ca="1">IFERROR(VLOOKUP(Tableau1[[#This Row],[Rythme]],Tableau3[#All],3,0),0)</f>
        <v>1.25</v>
      </c>
      <c r="H172" s="4">
        <f ca="1">IF(Tableau1[[#This Row],[Début]]=0,0,Tableau1[[#This Row],[Date]]+Tableau1[[#This Row],[Début]])</f>
        <v>42967.864583333336</v>
      </c>
      <c r="I172" s="4">
        <f ca="1">IF(Tableau1[[#This Row],[Fin]]=0,0,Tableau1[[#This Row],[Date]]+Tableau1[[#This Row],[Fin]])</f>
        <v>42968.25</v>
      </c>
      <c r="J172" s="5">
        <f ca="1">IF(MOD(I172,1)=0,0,H172-MAX(I$2:I171))</f>
        <v>0.61458333333575865</v>
      </c>
    </row>
    <row r="173" spans="3:10" x14ac:dyDescent="0.35">
      <c r="C173" s="11">
        <f t="shared" si="2"/>
        <v>42968</v>
      </c>
      <c r="D173" s="8">
        <f>1+INT(MIN(MOD(Tableau1[[#This Row],[Date]]-DATE(YEAR(Tableau1[[#This Row],[Date]])+{-1;0;1},1,5)+WEEKDAY(DATE(YEAR(Tableau1[[#This Row],[Date]])+{-1;0;1},1,3)),734))/7)</f>
        <v>34</v>
      </c>
      <c r="E173" s="8" t="str">
        <f ca="1">OFFSET(Tableau4[[#Headers],[Rythme]],1+MOD(ROW()-2,35),)</f>
        <v>R</v>
      </c>
      <c r="F173" s="4">
        <f ca="1">IFERROR(VLOOKUP(Tableau1[[#This Row],[Rythme]],Tableau3[#All],2,0),0)</f>
        <v>0</v>
      </c>
      <c r="G173" s="4">
        <f ca="1">IFERROR(VLOOKUP(Tableau1[[#This Row],[Rythme]],Tableau3[#All],3,0),0)</f>
        <v>0</v>
      </c>
      <c r="H173" s="4">
        <f ca="1">IF(Tableau1[[#This Row],[Début]]=0,0,Tableau1[[#This Row],[Date]]+Tableau1[[#This Row],[Début]])</f>
        <v>0</v>
      </c>
      <c r="I173" s="4">
        <f ca="1">IF(Tableau1[[#This Row],[Fin]]=0,0,Tableau1[[#This Row],[Date]]+Tableau1[[#This Row],[Fin]])</f>
        <v>0</v>
      </c>
      <c r="J173" s="5">
        <f ca="1">IF(MOD(I173,1)=0,0,H173-MAX(I$2:I172))</f>
        <v>0</v>
      </c>
    </row>
    <row r="174" spans="3:10" x14ac:dyDescent="0.35">
      <c r="C174" s="11">
        <f t="shared" si="2"/>
        <v>42969</v>
      </c>
      <c r="D174" s="8">
        <f>1+INT(MIN(MOD(Tableau1[[#This Row],[Date]]-DATE(YEAR(Tableau1[[#This Row],[Date]])+{-1;0;1},1,5)+WEEKDAY(DATE(YEAR(Tableau1[[#This Row],[Date]])+{-1;0;1},1,3)),734))/7)</f>
        <v>34</v>
      </c>
      <c r="E174" s="8" t="str">
        <f ca="1">OFFSET(Tableau4[[#Headers],[Rythme]],1+MOD(ROW()-2,35),)</f>
        <v>H</v>
      </c>
      <c r="F174" s="4">
        <f ca="1">IFERROR(VLOOKUP(Tableau1[[#This Row],[Rythme]],Tableau3[#All],2,0),0)</f>
        <v>0</v>
      </c>
      <c r="G174" s="4">
        <f ca="1">IFERROR(VLOOKUP(Tableau1[[#This Row],[Rythme]],Tableau3[#All],3,0),0)</f>
        <v>0</v>
      </c>
      <c r="H174" s="4">
        <f ca="1">IF(Tableau1[[#This Row],[Début]]=0,0,Tableau1[[#This Row],[Date]]+Tableau1[[#This Row],[Début]])</f>
        <v>0</v>
      </c>
      <c r="I174" s="4">
        <f ca="1">IF(Tableau1[[#This Row],[Fin]]=0,0,Tableau1[[#This Row],[Date]]+Tableau1[[#This Row],[Fin]])</f>
        <v>0</v>
      </c>
      <c r="J174" s="5">
        <f ca="1">IF(MOD(I174,1)=0,0,H174-MAX(I$2:I173))</f>
        <v>0</v>
      </c>
    </row>
    <row r="175" spans="3:10" x14ac:dyDescent="0.35">
      <c r="C175" s="11">
        <f t="shared" si="2"/>
        <v>42970</v>
      </c>
      <c r="D175" s="8">
        <f>1+INT(MIN(MOD(Tableau1[[#This Row],[Date]]-DATE(YEAR(Tableau1[[#This Row],[Date]])+{-1;0;1},1,5)+WEEKDAY(DATE(YEAR(Tableau1[[#This Row],[Date]])+{-1;0;1},1,3)),734))/7)</f>
        <v>34</v>
      </c>
      <c r="E175" s="8" t="str">
        <f ca="1">OFFSET(Tableau4[[#Headers],[Rythme]],1+MOD(ROW()-2,35),)</f>
        <v>R</v>
      </c>
      <c r="F175" s="4">
        <f ca="1">IFERROR(VLOOKUP(Tableau1[[#This Row],[Rythme]],Tableau3[#All],2,0),0)</f>
        <v>0</v>
      </c>
      <c r="G175" s="4">
        <f ca="1">IFERROR(VLOOKUP(Tableau1[[#This Row],[Rythme]],Tableau3[#All],3,0),0)</f>
        <v>0</v>
      </c>
      <c r="H175" s="4">
        <f ca="1">IF(Tableau1[[#This Row],[Début]]=0,0,Tableau1[[#This Row],[Date]]+Tableau1[[#This Row],[Début]])</f>
        <v>0</v>
      </c>
      <c r="I175" s="4">
        <f ca="1">IF(Tableau1[[#This Row],[Fin]]=0,0,Tableau1[[#This Row],[Date]]+Tableau1[[#This Row],[Fin]])</f>
        <v>0</v>
      </c>
      <c r="J175" s="5">
        <f ca="1">IF(MOD(I175,1)=0,0,H175-MAX(I$2:I174))</f>
        <v>0</v>
      </c>
    </row>
    <row r="176" spans="3:10" x14ac:dyDescent="0.35">
      <c r="C176" s="11">
        <f t="shared" si="2"/>
        <v>42971</v>
      </c>
      <c r="D176" s="8">
        <f>1+INT(MIN(MOD(Tableau1[[#This Row],[Date]]-DATE(YEAR(Tableau1[[#This Row],[Date]])+{-1;0;1},1,5)+WEEKDAY(DATE(YEAR(Tableau1[[#This Row],[Date]])+{-1;0;1},1,3)),734))/7)</f>
        <v>34</v>
      </c>
      <c r="E176" s="8" t="str">
        <f ca="1">OFFSET(Tableau4[[#Headers],[Rythme]],1+MOD(ROW()-2,35),)</f>
        <v>R</v>
      </c>
      <c r="F176" s="4">
        <f ca="1">IFERROR(VLOOKUP(Tableau1[[#This Row],[Rythme]],Tableau3[#All],2,0),0)</f>
        <v>0</v>
      </c>
      <c r="G176" s="4">
        <f ca="1">IFERROR(VLOOKUP(Tableau1[[#This Row],[Rythme]],Tableau3[#All],3,0),0)</f>
        <v>0</v>
      </c>
      <c r="H176" s="4">
        <f ca="1">IF(Tableau1[[#This Row],[Début]]=0,0,Tableau1[[#This Row],[Date]]+Tableau1[[#This Row],[Début]])</f>
        <v>0</v>
      </c>
      <c r="I176" s="4">
        <f ca="1">IF(Tableau1[[#This Row],[Fin]]=0,0,Tableau1[[#This Row],[Date]]+Tableau1[[#This Row],[Fin]])</f>
        <v>0</v>
      </c>
      <c r="J176" s="5">
        <f ca="1">IF(MOD(I176,1)=0,0,H176-MAX(I$2:I175))</f>
        <v>0</v>
      </c>
    </row>
    <row r="177" spans="3:10" x14ac:dyDescent="0.35">
      <c r="C177" s="11">
        <f t="shared" si="2"/>
        <v>42972</v>
      </c>
      <c r="D177" s="8">
        <f>1+INT(MIN(MOD(Tableau1[[#This Row],[Date]]-DATE(YEAR(Tableau1[[#This Row],[Date]])+{-1;0;1},1,5)+WEEKDAY(DATE(YEAR(Tableau1[[#This Row],[Date]])+{-1;0;1},1,3)),734))/7)</f>
        <v>34</v>
      </c>
      <c r="E177" s="8" t="str">
        <f ca="1">OFFSET(Tableau4[[#Headers],[Rythme]],1+MOD(ROW()-2,35),)</f>
        <v>M</v>
      </c>
      <c r="F177" s="4">
        <f ca="1">IFERROR(VLOOKUP(Tableau1[[#This Row],[Rythme]],Tableau3[#All],2,0),0)</f>
        <v>0.23958333333333334</v>
      </c>
      <c r="G177" s="4">
        <f ca="1">IFERROR(VLOOKUP(Tableau1[[#This Row],[Rythme]],Tableau3[#All],3,0),0)</f>
        <v>0.5625</v>
      </c>
      <c r="H177" s="4">
        <f ca="1">IF(Tableau1[[#This Row],[Début]]=0,0,Tableau1[[#This Row],[Date]]+Tableau1[[#This Row],[Début]])</f>
        <v>42972.239583333336</v>
      </c>
      <c r="I177" s="4">
        <f ca="1">IF(Tableau1[[#This Row],[Fin]]=0,0,Tableau1[[#This Row],[Date]]+Tableau1[[#This Row],[Fin]])</f>
        <v>42972.5625</v>
      </c>
      <c r="J177" s="5">
        <f ca="1">IF(MOD(I177,1)=0,0,H177-MAX(I$2:I176))</f>
        <v>3.9895833333357587</v>
      </c>
    </row>
    <row r="178" spans="3:10" x14ac:dyDescent="0.35">
      <c r="C178" s="11">
        <f t="shared" si="2"/>
        <v>42973</v>
      </c>
      <c r="D178" s="8">
        <f>1+INT(MIN(MOD(Tableau1[[#This Row],[Date]]-DATE(YEAR(Tableau1[[#This Row],[Date]])+{-1;0;1},1,5)+WEEKDAY(DATE(YEAR(Tableau1[[#This Row],[Date]])+{-1;0;1},1,3)),734))/7)</f>
        <v>34</v>
      </c>
      <c r="E178" s="8" t="str">
        <f ca="1">OFFSET(Tableau4[[#Headers],[Rythme]],1+MOD(ROW()-2,35),)</f>
        <v>M</v>
      </c>
      <c r="F178" s="4">
        <f ca="1">IFERROR(VLOOKUP(Tableau1[[#This Row],[Rythme]],Tableau3[#All],2,0),0)</f>
        <v>0.23958333333333334</v>
      </c>
      <c r="G178" s="4">
        <f ca="1">IFERROR(VLOOKUP(Tableau1[[#This Row],[Rythme]],Tableau3[#All],3,0),0)</f>
        <v>0.5625</v>
      </c>
      <c r="H178" s="4">
        <f ca="1">IF(Tableau1[[#This Row],[Début]]=0,0,Tableau1[[#This Row],[Date]]+Tableau1[[#This Row],[Début]])</f>
        <v>42973.239583333336</v>
      </c>
      <c r="I178" s="4">
        <f ca="1">IF(Tableau1[[#This Row],[Fin]]=0,0,Tableau1[[#This Row],[Date]]+Tableau1[[#This Row],[Fin]])</f>
        <v>42973.5625</v>
      </c>
      <c r="J178" s="5">
        <f ca="1">IF(MOD(I178,1)=0,0,H178-MAX(I$2:I177))</f>
        <v>0.67708333333575865</v>
      </c>
    </row>
    <row r="179" spans="3:10" x14ac:dyDescent="0.35">
      <c r="C179" s="11">
        <f t="shared" si="2"/>
        <v>42974</v>
      </c>
      <c r="D179" s="8">
        <f>1+INT(MIN(MOD(Tableau1[[#This Row],[Date]]-DATE(YEAR(Tableau1[[#This Row],[Date]])+{-1;0;1},1,5)+WEEKDAY(DATE(YEAR(Tableau1[[#This Row],[Date]])+{-1;0;1},1,3)),734))/7)</f>
        <v>34</v>
      </c>
      <c r="E179" s="8" t="str">
        <f ca="1">OFFSET(Tableau4[[#Headers],[Rythme]],1+MOD(ROW()-2,35),)</f>
        <v>M</v>
      </c>
      <c r="F179" s="4">
        <f ca="1">IFERROR(VLOOKUP(Tableau1[[#This Row],[Rythme]],Tableau3[#All],2,0),0)</f>
        <v>0.23958333333333334</v>
      </c>
      <c r="G179" s="4">
        <f ca="1">IFERROR(VLOOKUP(Tableau1[[#This Row],[Rythme]],Tableau3[#All],3,0),0)</f>
        <v>0.5625</v>
      </c>
      <c r="H179" s="4">
        <f ca="1">IF(Tableau1[[#This Row],[Début]]=0,0,Tableau1[[#This Row],[Date]]+Tableau1[[#This Row],[Début]])</f>
        <v>42974.239583333336</v>
      </c>
      <c r="I179" s="4">
        <f ca="1">IF(Tableau1[[#This Row],[Fin]]=0,0,Tableau1[[#This Row],[Date]]+Tableau1[[#This Row],[Fin]])</f>
        <v>42974.5625</v>
      </c>
      <c r="J179" s="5">
        <f ca="1">IF(MOD(I179,1)=0,0,H179-MAX(I$2:I178))</f>
        <v>0.67708333333575865</v>
      </c>
    </row>
    <row r="180" spans="3:10" x14ac:dyDescent="0.35">
      <c r="C180" s="11">
        <f t="shared" si="2"/>
        <v>42975</v>
      </c>
      <c r="D180" s="8">
        <f>1+INT(MIN(MOD(Tableau1[[#This Row],[Date]]-DATE(YEAR(Tableau1[[#This Row],[Date]])+{-1;0;1},1,5)+WEEKDAY(DATE(YEAR(Tableau1[[#This Row],[Date]])+{-1;0;1},1,3)),734))/7)</f>
        <v>35</v>
      </c>
      <c r="E180" s="8" t="str">
        <f ca="1">OFFSET(Tableau4[[#Headers],[Rythme]],1+MOD(ROW()-2,35),)</f>
        <v>A</v>
      </c>
      <c r="F180" s="4">
        <f ca="1">IFERROR(VLOOKUP(Tableau1[[#This Row],[Rythme]],Tableau3[#All],2,0),0)</f>
        <v>0.55208333333333337</v>
      </c>
      <c r="G180" s="4">
        <f ca="1">IFERROR(VLOOKUP(Tableau1[[#This Row],[Rythme]],Tableau3[#All],3,0),0)</f>
        <v>0.875</v>
      </c>
      <c r="H180" s="4">
        <f ca="1">IF(Tableau1[[#This Row],[Début]]=0,0,Tableau1[[#This Row],[Date]]+Tableau1[[#This Row],[Début]])</f>
        <v>42975.552083333336</v>
      </c>
      <c r="I180" s="4">
        <f ca="1">IF(Tableau1[[#This Row],[Fin]]=0,0,Tableau1[[#This Row],[Date]]+Tableau1[[#This Row],[Fin]])</f>
        <v>42975.875</v>
      </c>
      <c r="J180" s="5">
        <f ca="1">IF(MOD(I180,1)=0,0,H180-MAX(I$2:I179))</f>
        <v>0.98958333333575865</v>
      </c>
    </row>
    <row r="181" spans="3:10" x14ac:dyDescent="0.35">
      <c r="C181" s="11">
        <f t="shared" si="2"/>
        <v>42976</v>
      </c>
      <c r="D181" s="8">
        <f>1+INT(MIN(MOD(Tableau1[[#This Row],[Date]]-DATE(YEAR(Tableau1[[#This Row],[Date]])+{-1;0;1},1,5)+WEEKDAY(DATE(YEAR(Tableau1[[#This Row],[Date]])+{-1;0;1},1,3)),734))/7)</f>
        <v>35</v>
      </c>
      <c r="E181" s="8" t="str">
        <f ca="1">OFFSET(Tableau4[[#Headers],[Rythme]],1+MOD(ROW()-2,35),)</f>
        <v>A</v>
      </c>
      <c r="F181" s="4">
        <f ca="1">IFERROR(VLOOKUP(Tableau1[[#This Row],[Rythme]],Tableau3[#All],2,0),0)</f>
        <v>0.55208333333333337</v>
      </c>
      <c r="G181" s="4">
        <f ca="1">IFERROR(VLOOKUP(Tableau1[[#This Row],[Rythme]],Tableau3[#All],3,0),0)</f>
        <v>0.875</v>
      </c>
      <c r="H181" s="4">
        <f ca="1">IF(Tableau1[[#This Row],[Début]]=0,0,Tableau1[[#This Row],[Date]]+Tableau1[[#This Row],[Début]])</f>
        <v>42976.552083333336</v>
      </c>
      <c r="I181" s="4">
        <f ca="1">IF(Tableau1[[#This Row],[Fin]]=0,0,Tableau1[[#This Row],[Date]]+Tableau1[[#This Row],[Fin]])</f>
        <v>42976.875</v>
      </c>
      <c r="J181" s="5">
        <f ca="1">IF(MOD(I181,1)=0,0,H181-MAX(I$2:I180))</f>
        <v>0.67708333333575865</v>
      </c>
    </row>
    <row r="182" spans="3:10" x14ac:dyDescent="0.35">
      <c r="C182" s="11">
        <f t="shared" si="2"/>
        <v>42977</v>
      </c>
      <c r="D182" s="8">
        <f>1+INT(MIN(MOD(Tableau1[[#This Row],[Date]]-DATE(YEAR(Tableau1[[#This Row],[Date]])+{-1;0;1},1,5)+WEEKDAY(DATE(YEAR(Tableau1[[#This Row],[Date]])+{-1;0;1},1,3)),734))/7)</f>
        <v>35</v>
      </c>
      <c r="E182" s="8" t="str">
        <f ca="1">OFFSET(Tableau4[[#Headers],[Rythme]],1+MOD(ROW()-2,35),)</f>
        <v>N</v>
      </c>
      <c r="F182" s="4">
        <f ca="1">IFERROR(VLOOKUP(Tableau1[[#This Row],[Rythme]],Tableau3[#All],2,0),0)</f>
        <v>0.86458333333333337</v>
      </c>
      <c r="G182" s="4">
        <f ca="1">IFERROR(VLOOKUP(Tableau1[[#This Row],[Rythme]],Tableau3[#All],3,0),0)</f>
        <v>1.25</v>
      </c>
      <c r="H182" s="4">
        <f ca="1">IF(Tableau1[[#This Row],[Début]]=0,0,Tableau1[[#This Row],[Date]]+Tableau1[[#This Row],[Début]])</f>
        <v>42977.864583333336</v>
      </c>
      <c r="I182" s="4">
        <f ca="1">IF(Tableau1[[#This Row],[Fin]]=0,0,Tableau1[[#This Row],[Date]]+Tableau1[[#This Row],[Fin]])</f>
        <v>42978.25</v>
      </c>
      <c r="J182" s="5">
        <f ca="1">IF(MOD(I182,1)=0,0,H182-MAX(I$2:I181))</f>
        <v>0.98958333333575865</v>
      </c>
    </row>
    <row r="183" spans="3:10" x14ac:dyDescent="0.35">
      <c r="C183" s="11">
        <f t="shared" si="2"/>
        <v>42978</v>
      </c>
      <c r="D183" s="8">
        <f>1+INT(MIN(MOD(Tableau1[[#This Row],[Date]]-DATE(YEAR(Tableau1[[#This Row],[Date]])+{-1;0;1},1,5)+WEEKDAY(DATE(YEAR(Tableau1[[#This Row],[Date]])+{-1;0;1},1,3)),734))/7)</f>
        <v>35</v>
      </c>
      <c r="E183" s="8" t="str">
        <f ca="1">OFFSET(Tableau4[[#Headers],[Rythme]],1+MOD(ROW()-2,35),)</f>
        <v>N</v>
      </c>
      <c r="F183" s="4">
        <f ca="1">IFERROR(VLOOKUP(Tableau1[[#This Row],[Rythme]],Tableau3[#All],2,0),0)</f>
        <v>0.86458333333333337</v>
      </c>
      <c r="G183" s="4">
        <f ca="1">IFERROR(VLOOKUP(Tableau1[[#This Row],[Rythme]],Tableau3[#All],3,0),0)</f>
        <v>1.25</v>
      </c>
      <c r="H183" s="4">
        <f ca="1">IF(Tableau1[[#This Row],[Début]]=0,0,Tableau1[[#This Row],[Date]]+Tableau1[[#This Row],[Début]])</f>
        <v>42978.864583333336</v>
      </c>
      <c r="I183" s="4">
        <f ca="1">IF(Tableau1[[#This Row],[Fin]]=0,0,Tableau1[[#This Row],[Date]]+Tableau1[[#This Row],[Fin]])</f>
        <v>42979.25</v>
      </c>
      <c r="J183" s="5">
        <f ca="1">IF(MOD(I183,1)=0,0,H183-MAX(I$2:I182))</f>
        <v>0.61458333333575865</v>
      </c>
    </row>
    <row r="184" spans="3:10" x14ac:dyDescent="0.35">
      <c r="C184" s="11">
        <f t="shared" si="2"/>
        <v>42979</v>
      </c>
      <c r="D184" s="8">
        <f>1+INT(MIN(MOD(Tableau1[[#This Row],[Date]]-DATE(YEAR(Tableau1[[#This Row],[Date]])+{-1;0;1},1,5)+WEEKDAY(DATE(YEAR(Tableau1[[#This Row],[Date]])+{-1;0;1},1,3)),734))/7)</f>
        <v>35</v>
      </c>
      <c r="E184" s="8" t="str">
        <f ca="1">OFFSET(Tableau4[[#Headers],[Rythme]],1+MOD(ROW()-2,35),)</f>
        <v>R</v>
      </c>
      <c r="F184" s="4">
        <f ca="1">IFERROR(VLOOKUP(Tableau1[[#This Row],[Rythme]],Tableau3[#All],2,0),0)</f>
        <v>0</v>
      </c>
      <c r="G184" s="4">
        <f ca="1">IFERROR(VLOOKUP(Tableau1[[#This Row],[Rythme]],Tableau3[#All],3,0),0)</f>
        <v>0</v>
      </c>
      <c r="H184" s="4">
        <f ca="1">IF(Tableau1[[#This Row],[Début]]=0,0,Tableau1[[#This Row],[Date]]+Tableau1[[#This Row],[Début]])</f>
        <v>0</v>
      </c>
      <c r="I184" s="4">
        <f ca="1">IF(Tableau1[[#This Row],[Fin]]=0,0,Tableau1[[#This Row],[Date]]+Tableau1[[#This Row],[Fin]])</f>
        <v>0</v>
      </c>
      <c r="J184" s="5">
        <f ca="1">IF(MOD(I184,1)=0,0,H184-MAX(I$2:I183))</f>
        <v>0</v>
      </c>
    </row>
    <row r="185" spans="3:10" x14ac:dyDescent="0.35">
      <c r="C185" s="11">
        <f t="shared" si="2"/>
        <v>42980</v>
      </c>
      <c r="D185" s="8">
        <f>1+INT(MIN(MOD(Tableau1[[#This Row],[Date]]-DATE(YEAR(Tableau1[[#This Row],[Date]])+{-1;0;1},1,5)+WEEKDAY(DATE(YEAR(Tableau1[[#This Row],[Date]])+{-1;0;1},1,3)),734))/7)</f>
        <v>35</v>
      </c>
      <c r="E185" s="8" t="str">
        <f ca="1">OFFSET(Tableau4[[#Headers],[Rythme]],1+MOD(ROW()-2,35),)</f>
        <v>R</v>
      </c>
      <c r="F185" s="4">
        <f ca="1">IFERROR(VLOOKUP(Tableau1[[#This Row],[Rythme]],Tableau3[#All],2,0),0)</f>
        <v>0</v>
      </c>
      <c r="G185" s="4">
        <f ca="1">IFERROR(VLOOKUP(Tableau1[[#This Row],[Rythme]],Tableau3[#All],3,0),0)</f>
        <v>0</v>
      </c>
      <c r="H185" s="4">
        <f ca="1">IF(Tableau1[[#This Row],[Début]]=0,0,Tableau1[[#This Row],[Date]]+Tableau1[[#This Row],[Début]])</f>
        <v>0</v>
      </c>
      <c r="I185" s="4">
        <f ca="1">IF(Tableau1[[#This Row],[Fin]]=0,0,Tableau1[[#This Row],[Date]]+Tableau1[[#This Row],[Fin]])</f>
        <v>0</v>
      </c>
      <c r="J185" s="5">
        <f ca="1">IF(MOD(I185,1)=0,0,H185-MAX(I$2:I184))</f>
        <v>0</v>
      </c>
    </row>
    <row r="186" spans="3:10" x14ac:dyDescent="0.35">
      <c r="C186" s="11">
        <f t="shared" si="2"/>
        <v>42981</v>
      </c>
      <c r="D186" s="8">
        <f>1+INT(MIN(MOD(Tableau1[[#This Row],[Date]]-DATE(YEAR(Tableau1[[#This Row],[Date]])+{-1;0;1},1,5)+WEEKDAY(DATE(YEAR(Tableau1[[#This Row],[Date]])+{-1;0;1},1,3)),734))/7)</f>
        <v>35</v>
      </c>
      <c r="E186" s="8" t="str">
        <f ca="1">OFFSET(Tableau4[[#Headers],[Rythme]],1+MOD(ROW()-2,35),)</f>
        <v>H</v>
      </c>
      <c r="F186" s="4">
        <f ca="1">IFERROR(VLOOKUP(Tableau1[[#This Row],[Rythme]],Tableau3[#All],2,0),0)</f>
        <v>0</v>
      </c>
      <c r="G186" s="4">
        <f ca="1">IFERROR(VLOOKUP(Tableau1[[#This Row],[Rythme]],Tableau3[#All],3,0),0)</f>
        <v>0</v>
      </c>
      <c r="H186" s="4">
        <f ca="1">IF(Tableau1[[#This Row],[Début]]=0,0,Tableau1[[#This Row],[Date]]+Tableau1[[#This Row],[Début]])</f>
        <v>0</v>
      </c>
      <c r="I186" s="4">
        <f ca="1">IF(Tableau1[[#This Row],[Fin]]=0,0,Tableau1[[#This Row],[Date]]+Tableau1[[#This Row],[Fin]])</f>
        <v>0</v>
      </c>
      <c r="J186" s="5">
        <f ca="1">IF(MOD(I186,1)=0,0,H186-MAX(I$2:I185))</f>
        <v>0</v>
      </c>
    </row>
    <row r="187" spans="3:10" x14ac:dyDescent="0.35">
      <c r="C187" s="11">
        <f t="shared" si="2"/>
        <v>42982</v>
      </c>
      <c r="D187" s="8">
        <f>1+INT(MIN(MOD(Tableau1[[#This Row],[Date]]-DATE(YEAR(Tableau1[[#This Row],[Date]])+{-1;0;1},1,5)+WEEKDAY(DATE(YEAR(Tableau1[[#This Row],[Date]])+{-1;0;1},1,3)),734))/7)</f>
        <v>36</v>
      </c>
      <c r="E187" s="8" t="str">
        <f ca="1">OFFSET(Tableau4[[#Headers],[Rythme]],1+MOD(ROW()-2,35),)</f>
        <v>R</v>
      </c>
      <c r="F187" s="4">
        <f ca="1">IFERROR(VLOOKUP(Tableau1[[#This Row],[Rythme]],Tableau3[#All],2,0),0)</f>
        <v>0</v>
      </c>
      <c r="G187" s="4">
        <f ca="1">IFERROR(VLOOKUP(Tableau1[[#This Row],[Rythme]],Tableau3[#All],3,0),0)</f>
        <v>0</v>
      </c>
      <c r="H187" s="4">
        <f ca="1">IF(Tableau1[[#This Row],[Début]]=0,0,Tableau1[[#This Row],[Date]]+Tableau1[[#This Row],[Début]])</f>
        <v>0</v>
      </c>
      <c r="I187" s="4">
        <f ca="1">IF(Tableau1[[#This Row],[Fin]]=0,0,Tableau1[[#This Row],[Date]]+Tableau1[[#This Row],[Fin]])</f>
        <v>0</v>
      </c>
      <c r="J187" s="5">
        <f ca="1">IF(MOD(I187,1)=0,0,H187-MAX(I$2:I186))</f>
        <v>0</v>
      </c>
    </row>
    <row r="188" spans="3:10" x14ac:dyDescent="0.35">
      <c r="C188" s="11">
        <f t="shared" si="2"/>
        <v>42983</v>
      </c>
      <c r="D188" s="8">
        <f>1+INT(MIN(MOD(Tableau1[[#This Row],[Date]]-DATE(YEAR(Tableau1[[#This Row],[Date]])+{-1;0;1},1,5)+WEEKDAY(DATE(YEAR(Tableau1[[#This Row],[Date]])+{-1;0;1},1,3)),734))/7)</f>
        <v>36</v>
      </c>
      <c r="E188" s="8" t="str">
        <f ca="1">OFFSET(Tableau4[[#Headers],[Rythme]],1+MOD(ROW()-2,35),)</f>
        <v>H</v>
      </c>
      <c r="F188" s="4">
        <f ca="1">IFERROR(VLOOKUP(Tableau1[[#This Row],[Rythme]],Tableau3[#All],2,0),0)</f>
        <v>0</v>
      </c>
      <c r="G188" s="4">
        <f ca="1">IFERROR(VLOOKUP(Tableau1[[#This Row],[Rythme]],Tableau3[#All],3,0),0)</f>
        <v>0</v>
      </c>
      <c r="H188" s="4">
        <f ca="1">IF(Tableau1[[#This Row],[Début]]=0,0,Tableau1[[#This Row],[Date]]+Tableau1[[#This Row],[Début]])</f>
        <v>0</v>
      </c>
      <c r="I188" s="4">
        <f ca="1">IF(Tableau1[[#This Row],[Fin]]=0,0,Tableau1[[#This Row],[Date]]+Tableau1[[#This Row],[Fin]])</f>
        <v>0</v>
      </c>
      <c r="J188" s="5">
        <f ca="1">IF(MOD(I188,1)=0,0,H188-MAX(I$2:I187))</f>
        <v>0</v>
      </c>
    </row>
    <row r="189" spans="3:10" x14ac:dyDescent="0.35">
      <c r="C189" s="11">
        <f t="shared" si="2"/>
        <v>42984</v>
      </c>
      <c r="D189" s="8">
        <f>1+INT(MIN(MOD(Tableau1[[#This Row],[Date]]-DATE(YEAR(Tableau1[[#This Row],[Date]])+{-1;0;1},1,5)+WEEKDAY(DATE(YEAR(Tableau1[[#This Row],[Date]])+{-1;0;1},1,3)),734))/7)</f>
        <v>36</v>
      </c>
      <c r="E189" s="8" t="str">
        <f ca="1">OFFSET(Tableau4[[#Headers],[Rythme]],1+MOD(ROW()-2,35),)</f>
        <v>M</v>
      </c>
      <c r="F189" s="4">
        <f ca="1">IFERROR(VLOOKUP(Tableau1[[#This Row],[Rythme]],Tableau3[#All],2,0),0)</f>
        <v>0.23958333333333334</v>
      </c>
      <c r="G189" s="4">
        <f ca="1">IFERROR(VLOOKUP(Tableau1[[#This Row],[Rythme]],Tableau3[#All],3,0),0)</f>
        <v>0.5625</v>
      </c>
      <c r="H189" s="4">
        <f ca="1">IF(Tableau1[[#This Row],[Début]]=0,0,Tableau1[[#This Row],[Date]]+Tableau1[[#This Row],[Début]])</f>
        <v>42984.239583333336</v>
      </c>
      <c r="I189" s="4">
        <f ca="1">IF(Tableau1[[#This Row],[Fin]]=0,0,Tableau1[[#This Row],[Date]]+Tableau1[[#This Row],[Fin]])</f>
        <v>42984.5625</v>
      </c>
      <c r="J189" s="5">
        <f ca="1">IF(MOD(I189,1)=0,0,H189-MAX(I$2:I188))</f>
        <v>4.9895833333357587</v>
      </c>
    </row>
    <row r="190" spans="3:10" x14ac:dyDescent="0.35">
      <c r="C190" s="11">
        <f t="shared" si="2"/>
        <v>42985</v>
      </c>
      <c r="D190" s="8">
        <f>1+INT(MIN(MOD(Tableau1[[#This Row],[Date]]-DATE(YEAR(Tableau1[[#This Row],[Date]])+{-1;0;1},1,5)+WEEKDAY(DATE(YEAR(Tableau1[[#This Row],[Date]])+{-1;0;1},1,3)),734))/7)</f>
        <v>36</v>
      </c>
      <c r="E190" s="8" t="str">
        <f ca="1">OFFSET(Tableau4[[#Headers],[Rythme]],1+MOD(ROW()-2,35),)</f>
        <v>M</v>
      </c>
      <c r="F190" s="4">
        <f ca="1">IFERROR(VLOOKUP(Tableau1[[#This Row],[Rythme]],Tableau3[#All],2,0),0)</f>
        <v>0.23958333333333334</v>
      </c>
      <c r="G190" s="4">
        <f ca="1">IFERROR(VLOOKUP(Tableau1[[#This Row],[Rythme]],Tableau3[#All],3,0),0)</f>
        <v>0.5625</v>
      </c>
      <c r="H190" s="4">
        <f ca="1">IF(Tableau1[[#This Row],[Début]]=0,0,Tableau1[[#This Row],[Date]]+Tableau1[[#This Row],[Début]])</f>
        <v>42985.239583333336</v>
      </c>
      <c r="I190" s="4">
        <f ca="1">IF(Tableau1[[#This Row],[Fin]]=0,0,Tableau1[[#This Row],[Date]]+Tableau1[[#This Row],[Fin]])</f>
        <v>42985.5625</v>
      </c>
      <c r="J190" s="5">
        <f ca="1">IF(MOD(I190,1)=0,0,H190-MAX(I$2:I189))</f>
        <v>0.67708333333575865</v>
      </c>
    </row>
    <row r="191" spans="3:10" x14ac:dyDescent="0.35">
      <c r="C191" s="11">
        <f t="shared" si="2"/>
        <v>42986</v>
      </c>
      <c r="D191" s="8">
        <f>1+INT(MIN(MOD(Tableau1[[#This Row],[Date]]-DATE(YEAR(Tableau1[[#This Row],[Date]])+{-1;0;1},1,5)+WEEKDAY(DATE(YEAR(Tableau1[[#This Row],[Date]])+{-1;0;1},1,3)),734))/7)</f>
        <v>36</v>
      </c>
      <c r="E191" s="8" t="str">
        <f ca="1">OFFSET(Tableau4[[#Headers],[Rythme]],1+MOD(ROW()-2,35),)</f>
        <v>A</v>
      </c>
      <c r="F191" s="4">
        <f ca="1">IFERROR(VLOOKUP(Tableau1[[#This Row],[Rythme]],Tableau3[#All],2,0),0)</f>
        <v>0.55208333333333337</v>
      </c>
      <c r="G191" s="4">
        <f ca="1">IFERROR(VLOOKUP(Tableau1[[#This Row],[Rythme]],Tableau3[#All],3,0),0)</f>
        <v>0.875</v>
      </c>
      <c r="H191" s="4">
        <f ca="1">IF(Tableau1[[#This Row],[Début]]=0,0,Tableau1[[#This Row],[Date]]+Tableau1[[#This Row],[Début]])</f>
        <v>42986.552083333336</v>
      </c>
      <c r="I191" s="4">
        <f ca="1">IF(Tableau1[[#This Row],[Fin]]=0,0,Tableau1[[#This Row],[Date]]+Tableau1[[#This Row],[Fin]])</f>
        <v>42986.875</v>
      </c>
      <c r="J191" s="5">
        <f ca="1">IF(MOD(I191,1)=0,0,H191-MAX(I$2:I190))</f>
        <v>0.98958333333575865</v>
      </c>
    </row>
    <row r="192" spans="3:10" x14ac:dyDescent="0.35">
      <c r="C192" s="11">
        <f t="shared" si="2"/>
        <v>42987</v>
      </c>
      <c r="D192" s="8">
        <f>1+INT(MIN(MOD(Tableau1[[#This Row],[Date]]-DATE(YEAR(Tableau1[[#This Row],[Date]])+{-1;0;1},1,5)+WEEKDAY(DATE(YEAR(Tableau1[[#This Row],[Date]])+{-1;0;1},1,3)),734))/7)</f>
        <v>36</v>
      </c>
      <c r="E192" s="8" t="str">
        <f ca="1">OFFSET(Tableau4[[#Headers],[Rythme]],1+MOD(ROW()-2,35),)</f>
        <v>A</v>
      </c>
      <c r="F192" s="4">
        <f ca="1">IFERROR(VLOOKUP(Tableau1[[#This Row],[Rythme]],Tableau3[#All],2,0),0)</f>
        <v>0.55208333333333337</v>
      </c>
      <c r="G192" s="4">
        <f ca="1">IFERROR(VLOOKUP(Tableau1[[#This Row],[Rythme]],Tableau3[#All],3,0),0)</f>
        <v>0.875</v>
      </c>
      <c r="H192" s="4">
        <f ca="1">IF(Tableau1[[#This Row],[Début]]=0,0,Tableau1[[#This Row],[Date]]+Tableau1[[#This Row],[Début]])</f>
        <v>42987.552083333336</v>
      </c>
      <c r="I192" s="4">
        <f ca="1">IF(Tableau1[[#This Row],[Fin]]=0,0,Tableau1[[#This Row],[Date]]+Tableau1[[#This Row],[Fin]])</f>
        <v>42987.875</v>
      </c>
      <c r="J192" s="5">
        <f ca="1">IF(MOD(I192,1)=0,0,H192-MAX(I$2:I191))</f>
        <v>0.67708333333575865</v>
      </c>
    </row>
    <row r="193" spans="3:10" x14ac:dyDescent="0.35">
      <c r="C193" s="11">
        <f t="shared" ref="C193:C256" si="3">C192+1</f>
        <v>42988</v>
      </c>
      <c r="D193" s="8">
        <f>1+INT(MIN(MOD(Tableau1[[#This Row],[Date]]-DATE(YEAR(Tableau1[[#This Row],[Date]])+{-1;0;1},1,5)+WEEKDAY(DATE(YEAR(Tableau1[[#This Row],[Date]])+{-1;0;1},1,3)),734))/7)</f>
        <v>36</v>
      </c>
      <c r="E193" s="8" t="str">
        <f ca="1">OFFSET(Tableau4[[#Headers],[Rythme]],1+MOD(ROW()-2,35),)</f>
        <v>A</v>
      </c>
      <c r="F193" s="4">
        <f ca="1">IFERROR(VLOOKUP(Tableau1[[#This Row],[Rythme]],Tableau3[#All],2,0),0)</f>
        <v>0.55208333333333337</v>
      </c>
      <c r="G193" s="4">
        <f ca="1">IFERROR(VLOOKUP(Tableau1[[#This Row],[Rythme]],Tableau3[#All],3,0),0)</f>
        <v>0.875</v>
      </c>
      <c r="H193" s="4">
        <f ca="1">IF(Tableau1[[#This Row],[Début]]=0,0,Tableau1[[#This Row],[Date]]+Tableau1[[#This Row],[Début]])</f>
        <v>42988.552083333336</v>
      </c>
      <c r="I193" s="4">
        <f ca="1">IF(Tableau1[[#This Row],[Fin]]=0,0,Tableau1[[#This Row],[Date]]+Tableau1[[#This Row],[Fin]])</f>
        <v>42988.875</v>
      </c>
      <c r="J193" s="5">
        <f ca="1">IF(MOD(I193,1)=0,0,H193-MAX(I$2:I192))</f>
        <v>0.67708333333575865</v>
      </c>
    </row>
    <row r="194" spans="3:10" x14ac:dyDescent="0.35">
      <c r="C194" s="11">
        <f t="shared" si="3"/>
        <v>42989</v>
      </c>
      <c r="D194" s="8">
        <f>1+INT(MIN(MOD(Tableau1[[#This Row],[Date]]-DATE(YEAR(Tableau1[[#This Row],[Date]])+{-1;0;1},1,5)+WEEKDAY(DATE(YEAR(Tableau1[[#This Row],[Date]])+{-1;0;1},1,3)),734))/7)</f>
        <v>37</v>
      </c>
      <c r="E194" s="8" t="str">
        <f ca="1">OFFSET(Tableau4[[#Headers],[Rythme]],1+MOD(ROW()-2,35),)</f>
        <v>N</v>
      </c>
      <c r="F194" s="4">
        <f ca="1">IFERROR(VLOOKUP(Tableau1[[#This Row],[Rythme]],Tableau3[#All],2,0),0)</f>
        <v>0.86458333333333337</v>
      </c>
      <c r="G194" s="4">
        <f ca="1">IFERROR(VLOOKUP(Tableau1[[#This Row],[Rythme]],Tableau3[#All],3,0),0)</f>
        <v>1.25</v>
      </c>
      <c r="H194" s="4">
        <f ca="1">IF(Tableau1[[#This Row],[Début]]=0,0,Tableau1[[#This Row],[Date]]+Tableau1[[#This Row],[Début]])</f>
        <v>42989.864583333336</v>
      </c>
      <c r="I194" s="4">
        <f ca="1">IF(Tableau1[[#This Row],[Fin]]=0,0,Tableau1[[#This Row],[Date]]+Tableau1[[#This Row],[Fin]])</f>
        <v>42990.25</v>
      </c>
      <c r="J194" s="5">
        <f ca="1">IF(MOD(I194,1)=0,0,H194-MAX(I$2:I193))</f>
        <v>0.98958333333575865</v>
      </c>
    </row>
    <row r="195" spans="3:10" x14ac:dyDescent="0.35">
      <c r="C195" s="11">
        <f t="shared" si="3"/>
        <v>42990</v>
      </c>
      <c r="D195" s="8">
        <f>1+INT(MIN(MOD(Tableau1[[#This Row],[Date]]-DATE(YEAR(Tableau1[[#This Row],[Date]])+{-1;0;1},1,5)+WEEKDAY(DATE(YEAR(Tableau1[[#This Row],[Date]])+{-1;0;1},1,3)),734))/7)</f>
        <v>37</v>
      </c>
      <c r="E195" s="8" t="str">
        <f ca="1">OFFSET(Tableau4[[#Headers],[Rythme]],1+MOD(ROW()-2,35),)</f>
        <v>N</v>
      </c>
      <c r="F195" s="4">
        <f ca="1">IFERROR(VLOOKUP(Tableau1[[#This Row],[Rythme]],Tableau3[#All],2,0),0)</f>
        <v>0.86458333333333337</v>
      </c>
      <c r="G195" s="4">
        <f ca="1">IFERROR(VLOOKUP(Tableau1[[#This Row],[Rythme]],Tableau3[#All],3,0),0)</f>
        <v>1.25</v>
      </c>
      <c r="H195" s="4">
        <f ca="1">IF(Tableau1[[#This Row],[Début]]=0,0,Tableau1[[#This Row],[Date]]+Tableau1[[#This Row],[Début]])</f>
        <v>42990.864583333336</v>
      </c>
      <c r="I195" s="4">
        <f ca="1">IF(Tableau1[[#This Row],[Fin]]=0,0,Tableau1[[#This Row],[Date]]+Tableau1[[#This Row],[Fin]])</f>
        <v>42991.25</v>
      </c>
      <c r="J195" s="5">
        <f ca="1">IF(MOD(I195,1)=0,0,H195-MAX(I$2:I194))</f>
        <v>0.61458333333575865</v>
      </c>
    </row>
    <row r="196" spans="3:10" x14ac:dyDescent="0.35">
      <c r="C196" s="11">
        <f t="shared" si="3"/>
        <v>42991</v>
      </c>
      <c r="D196" s="8">
        <f>1+INT(MIN(MOD(Tableau1[[#This Row],[Date]]-DATE(YEAR(Tableau1[[#This Row],[Date]])+{-1;0;1},1,5)+WEEKDAY(DATE(YEAR(Tableau1[[#This Row],[Date]])+{-1;0;1},1,3)),734))/7)</f>
        <v>37</v>
      </c>
      <c r="E196" s="8" t="str">
        <f ca="1">OFFSET(Tableau4[[#Headers],[Rythme]],1+MOD(ROW()-2,35),)</f>
        <v>R</v>
      </c>
      <c r="F196" s="4">
        <f ca="1">IFERROR(VLOOKUP(Tableau1[[#This Row],[Rythme]],Tableau3[#All],2,0),0)</f>
        <v>0</v>
      </c>
      <c r="G196" s="4">
        <f ca="1">IFERROR(VLOOKUP(Tableau1[[#This Row],[Rythme]],Tableau3[#All],3,0),0)</f>
        <v>0</v>
      </c>
      <c r="H196" s="4">
        <f ca="1">IF(Tableau1[[#This Row],[Début]]=0,0,Tableau1[[#This Row],[Date]]+Tableau1[[#This Row],[Début]])</f>
        <v>0</v>
      </c>
      <c r="I196" s="4">
        <f ca="1">IF(Tableau1[[#This Row],[Fin]]=0,0,Tableau1[[#This Row],[Date]]+Tableau1[[#This Row],[Fin]])</f>
        <v>0</v>
      </c>
      <c r="J196" s="5">
        <f ca="1">IF(MOD(I196,1)=0,0,H196-MAX(I$2:I195))</f>
        <v>0</v>
      </c>
    </row>
    <row r="197" spans="3:10" x14ac:dyDescent="0.35">
      <c r="C197" s="11">
        <f t="shared" si="3"/>
        <v>42992</v>
      </c>
      <c r="D197" s="8">
        <f>1+INT(MIN(MOD(Tableau1[[#This Row],[Date]]-DATE(YEAR(Tableau1[[#This Row],[Date]])+{-1;0;1},1,5)+WEEKDAY(DATE(YEAR(Tableau1[[#This Row],[Date]])+{-1;0;1},1,3)),734))/7)</f>
        <v>37</v>
      </c>
      <c r="E197" s="8" t="str">
        <f ca="1">OFFSET(Tableau4[[#Headers],[Rythme]],1+MOD(ROW()-2,35),)</f>
        <v>R</v>
      </c>
      <c r="F197" s="4">
        <f ca="1">IFERROR(VLOOKUP(Tableau1[[#This Row],[Rythme]],Tableau3[#All],2,0),0)</f>
        <v>0</v>
      </c>
      <c r="G197" s="4">
        <f ca="1">IFERROR(VLOOKUP(Tableau1[[#This Row],[Rythme]],Tableau3[#All],3,0),0)</f>
        <v>0</v>
      </c>
      <c r="H197" s="4">
        <f ca="1">IF(Tableau1[[#This Row],[Début]]=0,0,Tableau1[[#This Row],[Date]]+Tableau1[[#This Row],[Début]])</f>
        <v>0</v>
      </c>
      <c r="I197" s="4">
        <f ca="1">IF(Tableau1[[#This Row],[Fin]]=0,0,Tableau1[[#This Row],[Date]]+Tableau1[[#This Row],[Fin]])</f>
        <v>0</v>
      </c>
      <c r="J197" s="5">
        <f ca="1">IF(MOD(I197,1)=0,0,H197-MAX(I$2:I196))</f>
        <v>0</v>
      </c>
    </row>
    <row r="198" spans="3:10" x14ac:dyDescent="0.35">
      <c r="C198" s="11">
        <f t="shared" si="3"/>
        <v>42993</v>
      </c>
      <c r="D198" s="8">
        <f>1+INT(MIN(MOD(Tableau1[[#This Row],[Date]]-DATE(YEAR(Tableau1[[#This Row],[Date]])+{-1;0;1},1,5)+WEEKDAY(DATE(YEAR(Tableau1[[#This Row],[Date]])+{-1;0;1},1,3)),734))/7)</f>
        <v>37</v>
      </c>
      <c r="E198" s="8" t="str">
        <f ca="1">OFFSET(Tableau4[[#Headers],[Rythme]],1+MOD(ROW()-2,35),)</f>
        <v>R</v>
      </c>
      <c r="F198" s="4">
        <f ca="1">IFERROR(VLOOKUP(Tableau1[[#This Row],[Rythme]],Tableau3[#All],2,0),0)</f>
        <v>0</v>
      </c>
      <c r="G198" s="4">
        <f ca="1">IFERROR(VLOOKUP(Tableau1[[#This Row],[Rythme]],Tableau3[#All],3,0),0)</f>
        <v>0</v>
      </c>
      <c r="H198" s="4">
        <f ca="1">IF(Tableau1[[#This Row],[Début]]=0,0,Tableau1[[#This Row],[Date]]+Tableau1[[#This Row],[Début]])</f>
        <v>0</v>
      </c>
      <c r="I198" s="4">
        <f ca="1">IF(Tableau1[[#This Row],[Fin]]=0,0,Tableau1[[#This Row],[Date]]+Tableau1[[#This Row],[Fin]])</f>
        <v>0</v>
      </c>
      <c r="J198" s="5">
        <f ca="1">IF(MOD(I198,1)=0,0,H198-MAX(I$2:I197))</f>
        <v>0</v>
      </c>
    </row>
    <row r="199" spans="3:10" x14ac:dyDescent="0.35">
      <c r="C199" s="11">
        <f t="shared" si="3"/>
        <v>42994</v>
      </c>
      <c r="D199" s="8">
        <f>1+INT(MIN(MOD(Tableau1[[#This Row],[Date]]-DATE(YEAR(Tableau1[[#This Row],[Date]])+{-1;0;1},1,5)+WEEKDAY(DATE(YEAR(Tableau1[[#This Row],[Date]])+{-1;0;1},1,3)),734))/7)</f>
        <v>37</v>
      </c>
      <c r="E199" s="8" t="str">
        <f ca="1">OFFSET(Tableau4[[#Headers],[Rythme]],1+MOD(ROW()-2,35),)</f>
        <v>H</v>
      </c>
      <c r="F199" s="4">
        <f ca="1">IFERROR(VLOOKUP(Tableau1[[#This Row],[Rythme]],Tableau3[#All],2,0),0)</f>
        <v>0</v>
      </c>
      <c r="G199" s="4">
        <f ca="1">IFERROR(VLOOKUP(Tableau1[[#This Row],[Rythme]],Tableau3[#All],3,0),0)</f>
        <v>0</v>
      </c>
      <c r="H199" s="4">
        <f ca="1">IF(Tableau1[[#This Row],[Début]]=0,0,Tableau1[[#This Row],[Date]]+Tableau1[[#This Row],[Début]])</f>
        <v>0</v>
      </c>
      <c r="I199" s="4">
        <f ca="1">IF(Tableau1[[#This Row],[Fin]]=0,0,Tableau1[[#This Row],[Date]]+Tableau1[[#This Row],[Fin]])</f>
        <v>0</v>
      </c>
      <c r="J199" s="5">
        <f ca="1">IF(MOD(I199,1)=0,0,H199-MAX(I$2:I198))</f>
        <v>0</v>
      </c>
    </row>
    <row r="200" spans="3:10" x14ac:dyDescent="0.35">
      <c r="C200" s="11">
        <f t="shared" si="3"/>
        <v>42995</v>
      </c>
      <c r="D200" s="8">
        <f>1+INT(MIN(MOD(Tableau1[[#This Row],[Date]]-DATE(YEAR(Tableau1[[#This Row],[Date]])+{-1;0;1},1,5)+WEEKDAY(DATE(YEAR(Tableau1[[#This Row],[Date]])+{-1;0;1},1,3)),734))/7)</f>
        <v>37</v>
      </c>
      <c r="E200" s="8" t="str">
        <f ca="1">OFFSET(Tableau4[[#Headers],[Rythme]],1+MOD(ROW()-2,35),)</f>
        <v>H</v>
      </c>
      <c r="F200" s="4">
        <f ca="1">IFERROR(VLOOKUP(Tableau1[[#This Row],[Rythme]],Tableau3[#All],2,0),0)</f>
        <v>0</v>
      </c>
      <c r="G200" s="4">
        <f ca="1">IFERROR(VLOOKUP(Tableau1[[#This Row],[Rythme]],Tableau3[#All],3,0),0)</f>
        <v>0</v>
      </c>
      <c r="H200" s="4">
        <f ca="1">IF(Tableau1[[#This Row],[Début]]=0,0,Tableau1[[#This Row],[Date]]+Tableau1[[#This Row],[Début]])</f>
        <v>0</v>
      </c>
      <c r="I200" s="4">
        <f ca="1">IF(Tableau1[[#This Row],[Fin]]=0,0,Tableau1[[#This Row],[Date]]+Tableau1[[#This Row],[Fin]])</f>
        <v>0</v>
      </c>
      <c r="J200" s="5">
        <f ca="1">IF(MOD(I200,1)=0,0,H200-MAX(I$2:I199))</f>
        <v>0</v>
      </c>
    </row>
    <row r="201" spans="3:10" x14ac:dyDescent="0.35">
      <c r="C201" s="11">
        <f t="shared" si="3"/>
        <v>42996</v>
      </c>
      <c r="D201" s="8">
        <f>1+INT(MIN(MOD(Tableau1[[#This Row],[Date]]-DATE(YEAR(Tableau1[[#This Row],[Date]])+{-1;0;1},1,5)+WEEKDAY(DATE(YEAR(Tableau1[[#This Row],[Date]])+{-1;0;1},1,3)),734))/7)</f>
        <v>38</v>
      </c>
      <c r="E201" s="8" t="str">
        <f ca="1">OFFSET(Tableau4[[#Headers],[Rythme]],1+MOD(ROW()-2,35),)</f>
        <v>M</v>
      </c>
      <c r="F201" s="4">
        <f ca="1">IFERROR(VLOOKUP(Tableau1[[#This Row],[Rythme]],Tableau3[#All],2,0),0)</f>
        <v>0.23958333333333334</v>
      </c>
      <c r="G201" s="4">
        <f ca="1">IFERROR(VLOOKUP(Tableau1[[#This Row],[Rythme]],Tableau3[#All],3,0),0)</f>
        <v>0.5625</v>
      </c>
      <c r="H201" s="4">
        <f ca="1">IF(Tableau1[[#This Row],[Début]]=0,0,Tableau1[[#This Row],[Date]]+Tableau1[[#This Row],[Début]])</f>
        <v>42996.239583333336</v>
      </c>
      <c r="I201" s="4">
        <f ca="1">IF(Tableau1[[#This Row],[Fin]]=0,0,Tableau1[[#This Row],[Date]]+Tableau1[[#This Row],[Fin]])</f>
        <v>42996.5625</v>
      </c>
      <c r="J201" s="5">
        <f ca="1">IF(MOD(I201,1)=0,0,H201-MAX(I$2:I200))</f>
        <v>4.9895833333357587</v>
      </c>
    </row>
    <row r="202" spans="3:10" x14ac:dyDescent="0.35">
      <c r="C202" s="11">
        <f t="shared" si="3"/>
        <v>42997</v>
      </c>
      <c r="D202" s="8">
        <f>1+INT(MIN(MOD(Tableau1[[#This Row],[Date]]-DATE(YEAR(Tableau1[[#This Row],[Date]])+{-1;0;1},1,5)+WEEKDAY(DATE(YEAR(Tableau1[[#This Row],[Date]])+{-1;0;1},1,3)),734))/7)</f>
        <v>38</v>
      </c>
      <c r="E202" s="8" t="str">
        <f ca="1">OFFSET(Tableau4[[#Headers],[Rythme]],1+MOD(ROW()-2,35),)</f>
        <v>M</v>
      </c>
      <c r="F202" s="4">
        <f ca="1">IFERROR(VLOOKUP(Tableau1[[#This Row],[Rythme]],Tableau3[#All],2,0),0)</f>
        <v>0.23958333333333334</v>
      </c>
      <c r="G202" s="4">
        <f ca="1">IFERROR(VLOOKUP(Tableau1[[#This Row],[Rythme]],Tableau3[#All],3,0),0)</f>
        <v>0.5625</v>
      </c>
      <c r="H202" s="4">
        <f ca="1">IF(Tableau1[[#This Row],[Début]]=0,0,Tableau1[[#This Row],[Date]]+Tableau1[[#This Row],[Début]])</f>
        <v>42997.239583333336</v>
      </c>
      <c r="I202" s="4">
        <f ca="1">IF(Tableau1[[#This Row],[Fin]]=0,0,Tableau1[[#This Row],[Date]]+Tableau1[[#This Row],[Fin]])</f>
        <v>42997.5625</v>
      </c>
      <c r="J202" s="5">
        <f ca="1">IF(MOD(I202,1)=0,0,H202-MAX(I$2:I201))</f>
        <v>0.67708333333575865</v>
      </c>
    </row>
    <row r="203" spans="3:10" x14ac:dyDescent="0.35">
      <c r="C203" s="11">
        <f t="shared" si="3"/>
        <v>42998</v>
      </c>
      <c r="D203" s="8">
        <f>1+INT(MIN(MOD(Tableau1[[#This Row],[Date]]-DATE(YEAR(Tableau1[[#This Row],[Date]])+{-1;0;1},1,5)+WEEKDAY(DATE(YEAR(Tableau1[[#This Row],[Date]])+{-1;0;1},1,3)),734))/7)</f>
        <v>38</v>
      </c>
      <c r="E203" s="8" t="str">
        <f ca="1">OFFSET(Tableau4[[#Headers],[Rythme]],1+MOD(ROW()-2,35),)</f>
        <v>A</v>
      </c>
      <c r="F203" s="4">
        <f ca="1">IFERROR(VLOOKUP(Tableau1[[#This Row],[Rythme]],Tableau3[#All],2,0),0)</f>
        <v>0.55208333333333337</v>
      </c>
      <c r="G203" s="4">
        <f ca="1">IFERROR(VLOOKUP(Tableau1[[#This Row],[Rythme]],Tableau3[#All],3,0),0)</f>
        <v>0.875</v>
      </c>
      <c r="H203" s="4">
        <f ca="1">IF(Tableau1[[#This Row],[Début]]=0,0,Tableau1[[#This Row],[Date]]+Tableau1[[#This Row],[Début]])</f>
        <v>42998.552083333336</v>
      </c>
      <c r="I203" s="4">
        <f ca="1">IF(Tableau1[[#This Row],[Fin]]=0,0,Tableau1[[#This Row],[Date]]+Tableau1[[#This Row],[Fin]])</f>
        <v>42998.875</v>
      </c>
      <c r="J203" s="5">
        <f ca="1">IF(MOD(I203,1)=0,0,H203-MAX(I$2:I202))</f>
        <v>0.98958333333575865</v>
      </c>
    </row>
    <row r="204" spans="3:10" x14ac:dyDescent="0.35">
      <c r="C204" s="11">
        <f t="shared" si="3"/>
        <v>42999</v>
      </c>
      <c r="D204" s="8">
        <f>1+INT(MIN(MOD(Tableau1[[#This Row],[Date]]-DATE(YEAR(Tableau1[[#This Row],[Date]])+{-1;0;1},1,5)+WEEKDAY(DATE(YEAR(Tableau1[[#This Row],[Date]])+{-1;0;1},1,3)),734))/7)</f>
        <v>38</v>
      </c>
      <c r="E204" s="8" t="str">
        <f ca="1">OFFSET(Tableau4[[#Headers],[Rythme]],1+MOD(ROW()-2,35),)</f>
        <v>A</v>
      </c>
      <c r="F204" s="4">
        <f ca="1">IFERROR(VLOOKUP(Tableau1[[#This Row],[Rythme]],Tableau3[#All],2,0),0)</f>
        <v>0.55208333333333337</v>
      </c>
      <c r="G204" s="4">
        <f ca="1">IFERROR(VLOOKUP(Tableau1[[#This Row],[Rythme]],Tableau3[#All],3,0),0)</f>
        <v>0.875</v>
      </c>
      <c r="H204" s="4">
        <f ca="1">IF(Tableau1[[#This Row],[Début]]=0,0,Tableau1[[#This Row],[Date]]+Tableau1[[#This Row],[Début]])</f>
        <v>42999.552083333336</v>
      </c>
      <c r="I204" s="4">
        <f ca="1">IF(Tableau1[[#This Row],[Fin]]=0,0,Tableau1[[#This Row],[Date]]+Tableau1[[#This Row],[Fin]])</f>
        <v>42999.875</v>
      </c>
      <c r="J204" s="5">
        <f ca="1">IF(MOD(I204,1)=0,0,H204-MAX(I$2:I203))</f>
        <v>0.67708333333575865</v>
      </c>
    </row>
    <row r="205" spans="3:10" x14ac:dyDescent="0.35">
      <c r="C205" s="11">
        <f t="shared" si="3"/>
        <v>43000</v>
      </c>
      <c r="D205" s="8">
        <f>1+INT(MIN(MOD(Tableau1[[#This Row],[Date]]-DATE(YEAR(Tableau1[[#This Row],[Date]])+{-1;0;1},1,5)+WEEKDAY(DATE(YEAR(Tableau1[[#This Row],[Date]])+{-1;0;1},1,3)),734))/7)</f>
        <v>38</v>
      </c>
      <c r="E205" s="8" t="str">
        <f ca="1">OFFSET(Tableau4[[#Headers],[Rythme]],1+MOD(ROW()-2,35),)</f>
        <v>N</v>
      </c>
      <c r="F205" s="4">
        <f ca="1">IFERROR(VLOOKUP(Tableau1[[#This Row],[Rythme]],Tableau3[#All],2,0),0)</f>
        <v>0.86458333333333337</v>
      </c>
      <c r="G205" s="4">
        <f ca="1">IFERROR(VLOOKUP(Tableau1[[#This Row],[Rythme]],Tableau3[#All],3,0),0)</f>
        <v>1.25</v>
      </c>
      <c r="H205" s="4">
        <f ca="1">IF(Tableau1[[#This Row],[Début]]=0,0,Tableau1[[#This Row],[Date]]+Tableau1[[#This Row],[Début]])</f>
        <v>43000.864583333336</v>
      </c>
      <c r="I205" s="4">
        <f ca="1">IF(Tableau1[[#This Row],[Fin]]=0,0,Tableau1[[#This Row],[Date]]+Tableau1[[#This Row],[Fin]])</f>
        <v>43001.25</v>
      </c>
      <c r="J205" s="5">
        <f ca="1">IF(MOD(I205,1)=0,0,H205-MAX(I$2:I204))</f>
        <v>0.98958333333575865</v>
      </c>
    </row>
    <row r="206" spans="3:10" x14ac:dyDescent="0.35">
      <c r="C206" s="11">
        <f t="shared" si="3"/>
        <v>43001</v>
      </c>
      <c r="D206" s="8">
        <f>1+INT(MIN(MOD(Tableau1[[#This Row],[Date]]-DATE(YEAR(Tableau1[[#This Row],[Date]])+{-1;0;1},1,5)+WEEKDAY(DATE(YEAR(Tableau1[[#This Row],[Date]])+{-1;0;1},1,3)),734))/7)</f>
        <v>38</v>
      </c>
      <c r="E206" s="8" t="str">
        <f ca="1">OFFSET(Tableau4[[#Headers],[Rythme]],1+MOD(ROW()-2,35),)</f>
        <v>N</v>
      </c>
      <c r="F206" s="4">
        <f ca="1">IFERROR(VLOOKUP(Tableau1[[#This Row],[Rythme]],Tableau3[#All],2,0),0)</f>
        <v>0.86458333333333337</v>
      </c>
      <c r="G206" s="4">
        <f ca="1">IFERROR(VLOOKUP(Tableau1[[#This Row],[Rythme]],Tableau3[#All],3,0),0)</f>
        <v>1.25</v>
      </c>
      <c r="H206" s="4">
        <f ca="1">IF(Tableau1[[#This Row],[Début]]=0,0,Tableau1[[#This Row],[Date]]+Tableau1[[#This Row],[Début]])</f>
        <v>43001.864583333336</v>
      </c>
      <c r="I206" s="4">
        <f ca="1">IF(Tableau1[[#This Row],[Fin]]=0,0,Tableau1[[#This Row],[Date]]+Tableau1[[#This Row],[Fin]])</f>
        <v>43002.25</v>
      </c>
      <c r="J206" s="5">
        <f ca="1">IF(MOD(I206,1)=0,0,H206-MAX(I$2:I205))</f>
        <v>0.61458333333575865</v>
      </c>
    </row>
    <row r="207" spans="3:10" x14ac:dyDescent="0.35">
      <c r="C207" s="11">
        <f t="shared" si="3"/>
        <v>43002</v>
      </c>
      <c r="D207" s="8">
        <f>1+INT(MIN(MOD(Tableau1[[#This Row],[Date]]-DATE(YEAR(Tableau1[[#This Row],[Date]])+{-1;0;1},1,5)+WEEKDAY(DATE(YEAR(Tableau1[[#This Row],[Date]])+{-1;0;1},1,3)),734))/7)</f>
        <v>38</v>
      </c>
      <c r="E207" s="8" t="str">
        <f ca="1">OFFSET(Tableau4[[#Headers],[Rythme]],1+MOD(ROW()-2,35),)</f>
        <v>N</v>
      </c>
      <c r="F207" s="4">
        <f ca="1">IFERROR(VLOOKUP(Tableau1[[#This Row],[Rythme]],Tableau3[#All],2,0),0)</f>
        <v>0.86458333333333337</v>
      </c>
      <c r="G207" s="4">
        <f ca="1">IFERROR(VLOOKUP(Tableau1[[#This Row],[Rythme]],Tableau3[#All],3,0),0)</f>
        <v>1.25</v>
      </c>
      <c r="H207" s="4">
        <f ca="1">IF(Tableau1[[#This Row],[Début]]=0,0,Tableau1[[#This Row],[Date]]+Tableau1[[#This Row],[Début]])</f>
        <v>43002.864583333336</v>
      </c>
      <c r="I207" s="4">
        <f ca="1">IF(Tableau1[[#This Row],[Fin]]=0,0,Tableau1[[#This Row],[Date]]+Tableau1[[#This Row],[Fin]])</f>
        <v>43003.25</v>
      </c>
      <c r="J207" s="5">
        <f ca="1">IF(MOD(I207,1)=0,0,H207-MAX(I$2:I206))</f>
        <v>0.61458333333575865</v>
      </c>
    </row>
    <row r="208" spans="3:10" x14ac:dyDescent="0.35">
      <c r="C208" s="11">
        <f t="shared" si="3"/>
        <v>43003</v>
      </c>
      <c r="D208" s="8">
        <f>1+INT(MIN(MOD(Tableau1[[#This Row],[Date]]-DATE(YEAR(Tableau1[[#This Row],[Date]])+{-1;0;1},1,5)+WEEKDAY(DATE(YEAR(Tableau1[[#This Row],[Date]])+{-1;0;1},1,3)),734))/7)</f>
        <v>39</v>
      </c>
      <c r="E208" s="8" t="str">
        <f ca="1">OFFSET(Tableau4[[#Headers],[Rythme]],1+MOD(ROW()-2,35),)</f>
        <v>R</v>
      </c>
      <c r="F208" s="4">
        <f ca="1">IFERROR(VLOOKUP(Tableau1[[#This Row],[Rythme]],Tableau3[#All],2,0),0)</f>
        <v>0</v>
      </c>
      <c r="G208" s="4">
        <f ca="1">IFERROR(VLOOKUP(Tableau1[[#This Row],[Rythme]],Tableau3[#All],3,0),0)</f>
        <v>0</v>
      </c>
      <c r="H208" s="4">
        <f ca="1">IF(Tableau1[[#This Row],[Début]]=0,0,Tableau1[[#This Row],[Date]]+Tableau1[[#This Row],[Début]])</f>
        <v>0</v>
      </c>
      <c r="I208" s="4">
        <f ca="1">IF(Tableau1[[#This Row],[Fin]]=0,0,Tableau1[[#This Row],[Date]]+Tableau1[[#This Row],[Fin]])</f>
        <v>0</v>
      </c>
      <c r="J208" s="5">
        <f ca="1">IF(MOD(I208,1)=0,0,H208-MAX(I$2:I207))</f>
        <v>0</v>
      </c>
    </row>
    <row r="209" spans="3:10" x14ac:dyDescent="0.35">
      <c r="C209" s="11">
        <f t="shared" si="3"/>
        <v>43004</v>
      </c>
      <c r="D209" s="8">
        <f>1+INT(MIN(MOD(Tableau1[[#This Row],[Date]]-DATE(YEAR(Tableau1[[#This Row],[Date]])+{-1;0;1},1,5)+WEEKDAY(DATE(YEAR(Tableau1[[#This Row],[Date]])+{-1;0;1},1,3)),734))/7)</f>
        <v>39</v>
      </c>
      <c r="E209" s="8" t="str">
        <f ca="1">OFFSET(Tableau4[[#Headers],[Rythme]],1+MOD(ROW()-2,35),)</f>
        <v>H</v>
      </c>
      <c r="F209" s="4">
        <f ca="1">IFERROR(VLOOKUP(Tableau1[[#This Row],[Rythme]],Tableau3[#All],2,0),0)</f>
        <v>0</v>
      </c>
      <c r="G209" s="4">
        <f ca="1">IFERROR(VLOOKUP(Tableau1[[#This Row],[Rythme]],Tableau3[#All],3,0),0)</f>
        <v>0</v>
      </c>
      <c r="H209" s="4">
        <f ca="1">IF(Tableau1[[#This Row],[Début]]=0,0,Tableau1[[#This Row],[Date]]+Tableau1[[#This Row],[Début]])</f>
        <v>0</v>
      </c>
      <c r="I209" s="4">
        <f ca="1">IF(Tableau1[[#This Row],[Fin]]=0,0,Tableau1[[#This Row],[Date]]+Tableau1[[#This Row],[Fin]])</f>
        <v>0</v>
      </c>
      <c r="J209" s="5">
        <f ca="1">IF(MOD(I209,1)=0,0,H209-MAX(I$2:I208))</f>
        <v>0</v>
      </c>
    </row>
    <row r="210" spans="3:10" x14ac:dyDescent="0.35">
      <c r="C210" s="11">
        <f t="shared" si="3"/>
        <v>43005</v>
      </c>
      <c r="D210" s="8">
        <f>1+INT(MIN(MOD(Tableau1[[#This Row],[Date]]-DATE(YEAR(Tableau1[[#This Row],[Date]])+{-1;0;1},1,5)+WEEKDAY(DATE(YEAR(Tableau1[[#This Row],[Date]])+{-1;0;1},1,3)),734))/7)</f>
        <v>39</v>
      </c>
      <c r="E210" s="8" t="str">
        <f ca="1">OFFSET(Tableau4[[#Headers],[Rythme]],1+MOD(ROW()-2,35),)</f>
        <v>R</v>
      </c>
      <c r="F210" s="4">
        <f ca="1">IFERROR(VLOOKUP(Tableau1[[#This Row],[Rythme]],Tableau3[#All],2,0),0)</f>
        <v>0</v>
      </c>
      <c r="G210" s="4">
        <f ca="1">IFERROR(VLOOKUP(Tableau1[[#This Row],[Rythme]],Tableau3[#All],3,0),0)</f>
        <v>0</v>
      </c>
      <c r="H210" s="4">
        <f ca="1">IF(Tableau1[[#This Row],[Début]]=0,0,Tableau1[[#This Row],[Date]]+Tableau1[[#This Row],[Début]])</f>
        <v>0</v>
      </c>
      <c r="I210" s="4">
        <f ca="1">IF(Tableau1[[#This Row],[Fin]]=0,0,Tableau1[[#This Row],[Date]]+Tableau1[[#This Row],[Fin]])</f>
        <v>0</v>
      </c>
      <c r="J210" s="5">
        <f ca="1">IF(MOD(I210,1)=0,0,H210-MAX(I$2:I209))</f>
        <v>0</v>
      </c>
    </row>
    <row r="211" spans="3:10" x14ac:dyDescent="0.35">
      <c r="C211" s="11">
        <f t="shared" si="3"/>
        <v>43006</v>
      </c>
      <c r="D211" s="8">
        <f>1+INT(MIN(MOD(Tableau1[[#This Row],[Date]]-DATE(YEAR(Tableau1[[#This Row],[Date]])+{-1;0;1},1,5)+WEEKDAY(DATE(YEAR(Tableau1[[#This Row],[Date]])+{-1;0;1},1,3)),734))/7)</f>
        <v>39</v>
      </c>
      <c r="E211" s="8" t="str">
        <f ca="1">OFFSET(Tableau4[[#Headers],[Rythme]],1+MOD(ROW()-2,35),)</f>
        <v>R</v>
      </c>
      <c r="F211" s="4">
        <f ca="1">IFERROR(VLOOKUP(Tableau1[[#This Row],[Rythme]],Tableau3[#All],2,0),0)</f>
        <v>0</v>
      </c>
      <c r="G211" s="4">
        <f ca="1">IFERROR(VLOOKUP(Tableau1[[#This Row],[Rythme]],Tableau3[#All],3,0),0)</f>
        <v>0</v>
      </c>
      <c r="H211" s="4">
        <f ca="1">IF(Tableau1[[#This Row],[Début]]=0,0,Tableau1[[#This Row],[Date]]+Tableau1[[#This Row],[Début]])</f>
        <v>0</v>
      </c>
      <c r="I211" s="4">
        <f ca="1">IF(Tableau1[[#This Row],[Fin]]=0,0,Tableau1[[#This Row],[Date]]+Tableau1[[#This Row],[Fin]])</f>
        <v>0</v>
      </c>
      <c r="J211" s="5">
        <f ca="1">IF(MOD(I211,1)=0,0,H211-MAX(I$2:I210))</f>
        <v>0</v>
      </c>
    </row>
    <row r="212" spans="3:10" x14ac:dyDescent="0.35">
      <c r="C212" s="11">
        <f t="shared" si="3"/>
        <v>43007</v>
      </c>
      <c r="D212" s="8">
        <f>1+INT(MIN(MOD(Tableau1[[#This Row],[Date]]-DATE(YEAR(Tableau1[[#This Row],[Date]])+{-1;0;1},1,5)+WEEKDAY(DATE(YEAR(Tableau1[[#This Row],[Date]])+{-1;0;1},1,3)),734))/7)</f>
        <v>39</v>
      </c>
      <c r="E212" s="8" t="str">
        <f ca="1">OFFSET(Tableau4[[#Headers],[Rythme]],1+MOD(ROW()-2,35),)</f>
        <v>M</v>
      </c>
      <c r="F212" s="4">
        <f ca="1">IFERROR(VLOOKUP(Tableau1[[#This Row],[Rythme]],Tableau3[#All],2,0),0)</f>
        <v>0.23958333333333334</v>
      </c>
      <c r="G212" s="4">
        <f ca="1">IFERROR(VLOOKUP(Tableau1[[#This Row],[Rythme]],Tableau3[#All],3,0),0)</f>
        <v>0.5625</v>
      </c>
      <c r="H212" s="4">
        <f ca="1">IF(Tableau1[[#This Row],[Début]]=0,0,Tableau1[[#This Row],[Date]]+Tableau1[[#This Row],[Début]])</f>
        <v>43007.239583333336</v>
      </c>
      <c r="I212" s="4">
        <f ca="1">IF(Tableau1[[#This Row],[Fin]]=0,0,Tableau1[[#This Row],[Date]]+Tableau1[[#This Row],[Fin]])</f>
        <v>43007.5625</v>
      </c>
      <c r="J212" s="5">
        <f ca="1">IF(MOD(I212,1)=0,0,H212-MAX(I$2:I211))</f>
        <v>3.9895833333357587</v>
      </c>
    </row>
    <row r="213" spans="3:10" x14ac:dyDescent="0.35">
      <c r="C213" s="11">
        <f t="shared" si="3"/>
        <v>43008</v>
      </c>
      <c r="D213" s="8">
        <f>1+INT(MIN(MOD(Tableau1[[#This Row],[Date]]-DATE(YEAR(Tableau1[[#This Row],[Date]])+{-1;0;1},1,5)+WEEKDAY(DATE(YEAR(Tableau1[[#This Row],[Date]])+{-1;0;1},1,3)),734))/7)</f>
        <v>39</v>
      </c>
      <c r="E213" s="8" t="str">
        <f ca="1">OFFSET(Tableau4[[#Headers],[Rythme]],1+MOD(ROW()-2,35),)</f>
        <v>M</v>
      </c>
      <c r="F213" s="4">
        <f ca="1">IFERROR(VLOOKUP(Tableau1[[#This Row],[Rythme]],Tableau3[#All],2,0),0)</f>
        <v>0.23958333333333334</v>
      </c>
      <c r="G213" s="4">
        <f ca="1">IFERROR(VLOOKUP(Tableau1[[#This Row],[Rythme]],Tableau3[#All],3,0),0)</f>
        <v>0.5625</v>
      </c>
      <c r="H213" s="4">
        <f ca="1">IF(Tableau1[[#This Row],[Début]]=0,0,Tableau1[[#This Row],[Date]]+Tableau1[[#This Row],[Début]])</f>
        <v>43008.239583333336</v>
      </c>
      <c r="I213" s="4">
        <f ca="1">IF(Tableau1[[#This Row],[Fin]]=0,0,Tableau1[[#This Row],[Date]]+Tableau1[[#This Row],[Fin]])</f>
        <v>43008.5625</v>
      </c>
      <c r="J213" s="5">
        <f ca="1">IF(MOD(I213,1)=0,0,H213-MAX(I$2:I212))</f>
        <v>0.67708333333575865</v>
      </c>
    </row>
    <row r="214" spans="3:10" x14ac:dyDescent="0.35">
      <c r="C214" s="11">
        <f t="shared" si="3"/>
        <v>43009</v>
      </c>
      <c r="D214" s="8">
        <f>1+INT(MIN(MOD(Tableau1[[#This Row],[Date]]-DATE(YEAR(Tableau1[[#This Row],[Date]])+{-1;0;1},1,5)+WEEKDAY(DATE(YEAR(Tableau1[[#This Row],[Date]])+{-1;0;1},1,3)),734))/7)</f>
        <v>39</v>
      </c>
      <c r="E214" s="8" t="str">
        <f ca="1">OFFSET(Tableau4[[#Headers],[Rythme]],1+MOD(ROW()-2,35),)</f>
        <v>M</v>
      </c>
      <c r="F214" s="4">
        <f ca="1">IFERROR(VLOOKUP(Tableau1[[#This Row],[Rythme]],Tableau3[#All],2,0),0)</f>
        <v>0.23958333333333334</v>
      </c>
      <c r="G214" s="4">
        <f ca="1">IFERROR(VLOOKUP(Tableau1[[#This Row],[Rythme]],Tableau3[#All],3,0),0)</f>
        <v>0.5625</v>
      </c>
      <c r="H214" s="4">
        <f ca="1">IF(Tableau1[[#This Row],[Début]]=0,0,Tableau1[[#This Row],[Date]]+Tableau1[[#This Row],[Début]])</f>
        <v>43009.239583333336</v>
      </c>
      <c r="I214" s="4">
        <f ca="1">IF(Tableau1[[#This Row],[Fin]]=0,0,Tableau1[[#This Row],[Date]]+Tableau1[[#This Row],[Fin]])</f>
        <v>43009.5625</v>
      </c>
      <c r="J214" s="5">
        <f ca="1">IF(MOD(I214,1)=0,0,H214-MAX(I$2:I213))</f>
        <v>0.67708333333575865</v>
      </c>
    </row>
    <row r="215" spans="3:10" x14ac:dyDescent="0.35">
      <c r="C215" s="11">
        <f t="shared" si="3"/>
        <v>43010</v>
      </c>
      <c r="D215" s="8">
        <f>1+INT(MIN(MOD(Tableau1[[#This Row],[Date]]-DATE(YEAR(Tableau1[[#This Row],[Date]])+{-1;0;1},1,5)+WEEKDAY(DATE(YEAR(Tableau1[[#This Row],[Date]])+{-1;0;1},1,3)),734))/7)</f>
        <v>40</v>
      </c>
      <c r="E215" s="8" t="str">
        <f ca="1">OFFSET(Tableau4[[#Headers],[Rythme]],1+MOD(ROW()-2,35),)</f>
        <v>A</v>
      </c>
      <c r="F215" s="4">
        <f ca="1">IFERROR(VLOOKUP(Tableau1[[#This Row],[Rythme]],Tableau3[#All],2,0),0)</f>
        <v>0.55208333333333337</v>
      </c>
      <c r="G215" s="4">
        <f ca="1">IFERROR(VLOOKUP(Tableau1[[#This Row],[Rythme]],Tableau3[#All],3,0),0)</f>
        <v>0.875</v>
      </c>
      <c r="H215" s="4">
        <f ca="1">IF(Tableau1[[#This Row],[Début]]=0,0,Tableau1[[#This Row],[Date]]+Tableau1[[#This Row],[Début]])</f>
        <v>43010.552083333336</v>
      </c>
      <c r="I215" s="4">
        <f ca="1">IF(Tableau1[[#This Row],[Fin]]=0,0,Tableau1[[#This Row],[Date]]+Tableau1[[#This Row],[Fin]])</f>
        <v>43010.875</v>
      </c>
      <c r="J215" s="5">
        <f ca="1">IF(MOD(I215,1)=0,0,H215-MAX(I$2:I214))</f>
        <v>0.98958333333575865</v>
      </c>
    </row>
    <row r="216" spans="3:10" x14ac:dyDescent="0.35">
      <c r="C216" s="11">
        <f t="shared" si="3"/>
        <v>43011</v>
      </c>
      <c r="D216" s="8">
        <f>1+INT(MIN(MOD(Tableau1[[#This Row],[Date]]-DATE(YEAR(Tableau1[[#This Row],[Date]])+{-1;0;1},1,5)+WEEKDAY(DATE(YEAR(Tableau1[[#This Row],[Date]])+{-1;0;1},1,3)),734))/7)</f>
        <v>40</v>
      </c>
      <c r="E216" s="8" t="str">
        <f ca="1">OFFSET(Tableau4[[#Headers],[Rythme]],1+MOD(ROW()-2,35),)</f>
        <v>A</v>
      </c>
      <c r="F216" s="4">
        <f ca="1">IFERROR(VLOOKUP(Tableau1[[#This Row],[Rythme]],Tableau3[#All],2,0),0)</f>
        <v>0.55208333333333337</v>
      </c>
      <c r="G216" s="4">
        <f ca="1">IFERROR(VLOOKUP(Tableau1[[#This Row],[Rythme]],Tableau3[#All],3,0),0)</f>
        <v>0.875</v>
      </c>
      <c r="H216" s="4">
        <f ca="1">IF(Tableau1[[#This Row],[Début]]=0,0,Tableau1[[#This Row],[Date]]+Tableau1[[#This Row],[Début]])</f>
        <v>43011.552083333336</v>
      </c>
      <c r="I216" s="4">
        <f ca="1">IF(Tableau1[[#This Row],[Fin]]=0,0,Tableau1[[#This Row],[Date]]+Tableau1[[#This Row],[Fin]])</f>
        <v>43011.875</v>
      </c>
      <c r="J216" s="5">
        <f ca="1">IF(MOD(I216,1)=0,0,H216-MAX(I$2:I215))</f>
        <v>0.67708333333575865</v>
      </c>
    </row>
    <row r="217" spans="3:10" x14ac:dyDescent="0.35">
      <c r="C217" s="11">
        <f t="shared" si="3"/>
        <v>43012</v>
      </c>
      <c r="D217" s="8">
        <f>1+INT(MIN(MOD(Tableau1[[#This Row],[Date]]-DATE(YEAR(Tableau1[[#This Row],[Date]])+{-1;0;1},1,5)+WEEKDAY(DATE(YEAR(Tableau1[[#This Row],[Date]])+{-1;0;1},1,3)),734))/7)</f>
        <v>40</v>
      </c>
      <c r="E217" s="8" t="str">
        <f ca="1">OFFSET(Tableau4[[#Headers],[Rythme]],1+MOD(ROW()-2,35),)</f>
        <v>N</v>
      </c>
      <c r="F217" s="4">
        <f ca="1">IFERROR(VLOOKUP(Tableau1[[#This Row],[Rythme]],Tableau3[#All],2,0),0)</f>
        <v>0.86458333333333337</v>
      </c>
      <c r="G217" s="4">
        <f ca="1">IFERROR(VLOOKUP(Tableau1[[#This Row],[Rythme]],Tableau3[#All],3,0),0)</f>
        <v>1.25</v>
      </c>
      <c r="H217" s="4">
        <f ca="1">IF(Tableau1[[#This Row],[Début]]=0,0,Tableau1[[#This Row],[Date]]+Tableau1[[#This Row],[Début]])</f>
        <v>43012.864583333336</v>
      </c>
      <c r="I217" s="4">
        <f ca="1">IF(Tableau1[[#This Row],[Fin]]=0,0,Tableau1[[#This Row],[Date]]+Tableau1[[#This Row],[Fin]])</f>
        <v>43013.25</v>
      </c>
      <c r="J217" s="5">
        <f ca="1">IF(MOD(I217,1)=0,0,H217-MAX(I$2:I216))</f>
        <v>0.98958333333575865</v>
      </c>
    </row>
    <row r="218" spans="3:10" x14ac:dyDescent="0.35">
      <c r="C218" s="11">
        <f t="shared" si="3"/>
        <v>43013</v>
      </c>
      <c r="D218" s="8">
        <f>1+INT(MIN(MOD(Tableau1[[#This Row],[Date]]-DATE(YEAR(Tableau1[[#This Row],[Date]])+{-1;0;1},1,5)+WEEKDAY(DATE(YEAR(Tableau1[[#This Row],[Date]])+{-1;0;1},1,3)),734))/7)</f>
        <v>40</v>
      </c>
      <c r="E218" s="8" t="str">
        <f ca="1">OFFSET(Tableau4[[#Headers],[Rythme]],1+MOD(ROW()-2,35),)</f>
        <v>N</v>
      </c>
      <c r="F218" s="4">
        <f ca="1">IFERROR(VLOOKUP(Tableau1[[#This Row],[Rythme]],Tableau3[#All],2,0),0)</f>
        <v>0.86458333333333337</v>
      </c>
      <c r="G218" s="4">
        <f ca="1">IFERROR(VLOOKUP(Tableau1[[#This Row],[Rythme]],Tableau3[#All],3,0),0)</f>
        <v>1.25</v>
      </c>
      <c r="H218" s="4">
        <f ca="1">IF(Tableau1[[#This Row],[Début]]=0,0,Tableau1[[#This Row],[Date]]+Tableau1[[#This Row],[Début]])</f>
        <v>43013.864583333336</v>
      </c>
      <c r="I218" s="4">
        <f ca="1">IF(Tableau1[[#This Row],[Fin]]=0,0,Tableau1[[#This Row],[Date]]+Tableau1[[#This Row],[Fin]])</f>
        <v>43014.25</v>
      </c>
      <c r="J218" s="5">
        <f ca="1">IF(MOD(I218,1)=0,0,H218-MAX(I$2:I217))</f>
        <v>0.61458333333575865</v>
      </c>
    </row>
    <row r="219" spans="3:10" x14ac:dyDescent="0.35">
      <c r="C219" s="11">
        <f t="shared" si="3"/>
        <v>43014</v>
      </c>
      <c r="D219" s="8">
        <f>1+INT(MIN(MOD(Tableau1[[#This Row],[Date]]-DATE(YEAR(Tableau1[[#This Row],[Date]])+{-1;0;1},1,5)+WEEKDAY(DATE(YEAR(Tableau1[[#This Row],[Date]])+{-1;0;1},1,3)),734))/7)</f>
        <v>40</v>
      </c>
      <c r="E219" s="8" t="str">
        <f ca="1">OFFSET(Tableau4[[#Headers],[Rythme]],1+MOD(ROW()-2,35),)</f>
        <v>R</v>
      </c>
      <c r="F219" s="4">
        <f ca="1">IFERROR(VLOOKUP(Tableau1[[#This Row],[Rythme]],Tableau3[#All],2,0),0)</f>
        <v>0</v>
      </c>
      <c r="G219" s="4">
        <f ca="1">IFERROR(VLOOKUP(Tableau1[[#This Row],[Rythme]],Tableau3[#All],3,0),0)</f>
        <v>0</v>
      </c>
      <c r="H219" s="4">
        <f ca="1">IF(Tableau1[[#This Row],[Début]]=0,0,Tableau1[[#This Row],[Date]]+Tableau1[[#This Row],[Début]])</f>
        <v>0</v>
      </c>
      <c r="I219" s="4">
        <f ca="1">IF(Tableau1[[#This Row],[Fin]]=0,0,Tableau1[[#This Row],[Date]]+Tableau1[[#This Row],[Fin]])</f>
        <v>0</v>
      </c>
      <c r="J219" s="5">
        <f ca="1">IF(MOD(I219,1)=0,0,H219-MAX(I$2:I218))</f>
        <v>0</v>
      </c>
    </row>
    <row r="220" spans="3:10" x14ac:dyDescent="0.35">
      <c r="C220" s="11">
        <f t="shared" si="3"/>
        <v>43015</v>
      </c>
      <c r="D220" s="8">
        <f>1+INT(MIN(MOD(Tableau1[[#This Row],[Date]]-DATE(YEAR(Tableau1[[#This Row],[Date]])+{-1;0;1},1,5)+WEEKDAY(DATE(YEAR(Tableau1[[#This Row],[Date]])+{-1;0;1},1,3)),734))/7)</f>
        <v>40</v>
      </c>
      <c r="E220" s="8" t="str">
        <f ca="1">OFFSET(Tableau4[[#Headers],[Rythme]],1+MOD(ROW()-2,35),)</f>
        <v>R</v>
      </c>
      <c r="F220" s="4">
        <f ca="1">IFERROR(VLOOKUP(Tableau1[[#This Row],[Rythme]],Tableau3[#All],2,0),0)</f>
        <v>0</v>
      </c>
      <c r="G220" s="4">
        <f ca="1">IFERROR(VLOOKUP(Tableau1[[#This Row],[Rythme]],Tableau3[#All],3,0),0)</f>
        <v>0</v>
      </c>
      <c r="H220" s="4">
        <f ca="1">IF(Tableau1[[#This Row],[Début]]=0,0,Tableau1[[#This Row],[Date]]+Tableau1[[#This Row],[Début]])</f>
        <v>0</v>
      </c>
      <c r="I220" s="4">
        <f ca="1">IF(Tableau1[[#This Row],[Fin]]=0,0,Tableau1[[#This Row],[Date]]+Tableau1[[#This Row],[Fin]])</f>
        <v>0</v>
      </c>
      <c r="J220" s="5">
        <f ca="1">IF(MOD(I220,1)=0,0,H220-MAX(I$2:I219))</f>
        <v>0</v>
      </c>
    </row>
    <row r="221" spans="3:10" x14ac:dyDescent="0.35">
      <c r="C221" s="11">
        <f t="shared" si="3"/>
        <v>43016</v>
      </c>
      <c r="D221" s="8">
        <f>1+INT(MIN(MOD(Tableau1[[#This Row],[Date]]-DATE(YEAR(Tableau1[[#This Row],[Date]])+{-1;0;1},1,5)+WEEKDAY(DATE(YEAR(Tableau1[[#This Row],[Date]])+{-1;0;1},1,3)),734))/7)</f>
        <v>40</v>
      </c>
      <c r="E221" s="8" t="str">
        <f ca="1">OFFSET(Tableau4[[#Headers],[Rythme]],1+MOD(ROW()-2,35),)</f>
        <v>H</v>
      </c>
      <c r="F221" s="4">
        <f ca="1">IFERROR(VLOOKUP(Tableau1[[#This Row],[Rythme]],Tableau3[#All],2,0),0)</f>
        <v>0</v>
      </c>
      <c r="G221" s="4">
        <f ca="1">IFERROR(VLOOKUP(Tableau1[[#This Row],[Rythme]],Tableau3[#All],3,0),0)</f>
        <v>0</v>
      </c>
      <c r="H221" s="4">
        <f ca="1">IF(Tableau1[[#This Row],[Début]]=0,0,Tableau1[[#This Row],[Date]]+Tableau1[[#This Row],[Début]])</f>
        <v>0</v>
      </c>
      <c r="I221" s="4">
        <f ca="1">IF(Tableau1[[#This Row],[Fin]]=0,0,Tableau1[[#This Row],[Date]]+Tableau1[[#This Row],[Fin]])</f>
        <v>0</v>
      </c>
      <c r="J221" s="5">
        <f ca="1">IF(MOD(I221,1)=0,0,H221-MAX(I$2:I220))</f>
        <v>0</v>
      </c>
    </row>
    <row r="222" spans="3:10" x14ac:dyDescent="0.35">
      <c r="C222" s="11">
        <f t="shared" si="3"/>
        <v>43017</v>
      </c>
      <c r="D222" s="8">
        <f>1+INT(MIN(MOD(Tableau1[[#This Row],[Date]]-DATE(YEAR(Tableau1[[#This Row],[Date]])+{-1;0;1},1,5)+WEEKDAY(DATE(YEAR(Tableau1[[#This Row],[Date]])+{-1;0;1},1,3)),734))/7)</f>
        <v>41</v>
      </c>
      <c r="E222" s="8" t="str">
        <f ca="1">OFFSET(Tableau4[[#Headers],[Rythme]],1+MOD(ROW()-2,35),)</f>
        <v>R</v>
      </c>
      <c r="F222" s="4">
        <f ca="1">IFERROR(VLOOKUP(Tableau1[[#This Row],[Rythme]],Tableau3[#All],2,0),0)</f>
        <v>0</v>
      </c>
      <c r="G222" s="4">
        <f ca="1">IFERROR(VLOOKUP(Tableau1[[#This Row],[Rythme]],Tableau3[#All],3,0),0)</f>
        <v>0</v>
      </c>
      <c r="H222" s="4">
        <f ca="1">IF(Tableau1[[#This Row],[Début]]=0,0,Tableau1[[#This Row],[Date]]+Tableau1[[#This Row],[Début]])</f>
        <v>0</v>
      </c>
      <c r="I222" s="4">
        <f ca="1">IF(Tableau1[[#This Row],[Fin]]=0,0,Tableau1[[#This Row],[Date]]+Tableau1[[#This Row],[Fin]])</f>
        <v>0</v>
      </c>
      <c r="J222" s="5">
        <f ca="1">IF(MOD(I222,1)=0,0,H222-MAX(I$2:I221))</f>
        <v>0</v>
      </c>
    </row>
    <row r="223" spans="3:10" x14ac:dyDescent="0.35">
      <c r="C223" s="11">
        <f t="shared" si="3"/>
        <v>43018</v>
      </c>
      <c r="D223" s="8">
        <f>1+INT(MIN(MOD(Tableau1[[#This Row],[Date]]-DATE(YEAR(Tableau1[[#This Row],[Date]])+{-1;0;1},1,5)+WEEKDAY(DATE(YEAR(Tableau1[[#This Row],[Date]])+{-1;0;1},1,3)),734))/7)</f>
        <v>41</v>
      </c>
      <c r="E223" s="8" t="str">
        <f ca="1">OFFSET(Tableau4[[#Headers],[Rythme]],1+MOD(ROW()-2,35),)</f>
        <v>H</v>
      </c>
      <c r="F223" s="4">
        <f ca="1">IFERROR(VLOOKUP(Tableau1[[#This Row],[Rythme]],Tableau3[#All],2,0),0)</f>
        <v>0</v>
      </c>
      <c r="G223" s="4">
        <f ca="1">IFERROR(VLOOKUP(Tableau1[[#This Row],[Rythme]],Tableau3[#All],3,0),0)</f>
        <v>0</v>
      </c>
      <c r="H223" s="4">
        <f ca="1">IF(Tableau1[[#This Row],[Début]]=0,0,Tableau1[[#This Row],[Date]]+Tableau1[[#This Row],[Début]])</f>
        <v>0</v>
      </c>
      <c r="I223" s="4">
        <f ca="1">IF(Tableau1[[#This Row],[Fin]]=0,0,Tableau1[[#This Row],[Date]]+Tableau1[[#This Row],[Fin]])</f>
        <v>0</v>
      </c>
      <c r="J223" s="5">
        <f ca="1">IF(MOD(I223,1)=0,0,H223-MAX(I$2:I222))</f>
        <v>0</v>
      </c>
    </row>
    <row r="224" spans="3:10" x14ac:dyDescent="0.35">
      <c r="C224" s="11">
        <f t="shared" si="3"/>
        <v>43019</v>
      </c>
      <c r="D224" s="8">
        <f>1+INT(MIN(MOD(Tableau1[[#This Row],[Date]]-DATE(YEAR(Tableau1[[#This Row],[Date]])+{-1;0;1},1,5)+WEEKDAY(DATE(YEAR(Tableau1[[#This Row],[Date]])+{-1;0;1},1,3)),734))/7)</f>
        <v>41</v>
      </c>
      <c r="E224" s="8" t="str">
        <f ca="1">OFFSET(Tableau4[[#Headers],[Rythme]],1+MOD(ROW()-2,35),)</f>
        <v>M</v>
      </c>
      <c r="F224" s="4">
        <f ca="1">IFERROR(VLOOKUP(Tableau1[[#This Row],[Rythme]],Tableau3[#All],2,0),0)</f>
        <v>0.23958333333333334</v>
      </c>
      <c r="G224" s="4">
        <f ca="1">IFERROR(VLOOKUP(Tableau1[[#This Row],[Rythme]],Tableau3[#All],3,0),0)</f>
        <v>0.5625</v>
      </c>
      <c r="H224" s="4">
        <f ca="1">IF(Tableau1[[#This Row],[Début]]=0,0,Tableau1[[#This Row],[Date]]+Tableau1[[#This Row],[Début]])</f>
        <v>43019.239583333336</v>
      </c>
      <c r="I224" s="4">
        <f ca="1">IF(Tableau1[[#This Row],[Fin]]=0,0,Tableau1[[#This Row],[Date]]+Tableau1[[#This Row],[Fin]])</f>
        <v>43019.5625</v>
      </c>
      <c r="J224" s="5">
        <f ca="1">IF(MOD(I224,1)=0,0,H224-MAX(I$2:I223))</f>
        <v>4.9895833333357587</v>
      </c>
    </row>
    <row r="225" spans="3:10" x14ac:dyDescent="0.35">
      <c r="C225" s="11">
        <f t="shared" si="3"/>
        <v>43020</v>
      </c>
      <c r="D225" s="8">
        <f>1+INT(MIN(MOD(Tableau1[[#This Row],[Date]]-DATE(YEAR(Tableau1[[#This Row],[Date]])+{-1;0;1},1,5)+WEEKDAY(DATE(YEAR(Tableau1[[#This Row],[Date]])+{-1;0;1},1,3)),734))/7)</f>
        <v>41</v>
      </c>
      <c r="E225" s="8" t="str">
        <f ca="1">OFFSET(Tableau4[[#Headers],[Rythme]],1+MOD(ROW()-2,35),)</f>
        <v>M</v>
      </c>
      <c r="F225" s="4">
        <f ca="1">IFERROR(VLOOKUP(Tableau1[[#This Row],[Rythme]],Tableau3[#All],2,0),0)</f>
        <v>0.23958333333333334</v>
      </c>
      <c r="G225" s="4">
        <f ca="1">IFERROR(VLOOKUP(Tableau1[[#This Row],[Rythme]],Tableau3[#All],3,0),0)</f>
        <v>0.5625</v>
      </c>
      <c r="H225" s="4">
        <f ca="1">IF(Tableau1[[#This Row],[Début]]=0,0,Tableau1[[#This Row],[Date]]+Tableau1[[#This Row],[Début]])</f>
        <v>43020.239583333336</v>
      </c>
      <c r="I225" s="4">
        <f ca="1">IF(Tableau1[[#This Row],[Fin]]=0,0,Tableau1[[#This Row],[Date]]+Tableau1[[#This Row],[Fin]])</f>
        <v>43020.5625</v>
      </c>
      <c r="J225" s="5">
        <f ca="1">IF(MOD(I225,1)=0,0,H225-MAX(I$2:I224))</f>
        <v>0.67708333333575865</v>
      </c>
    </row>
    <row r="226" spans="3:10" x14ac:dyDescent="0.35">
      <c r="C226" s="11">
        <f t="shared" si="3"/>
        <v>43021</v>
      </c>
      <c r="D226" s="8">
        <f>1+INT(MIN(MOD(Tableau1[[#This Row],[Date]]-DATE(YEAR(Tableau1[[#This Row],[Date]])+{-1;0;1},1,5)+WEEKDAY(DATE(YEAR(Tableau1[[#This Row],[Date]])+{-1;0;1},1,3)),734))/7)</f>
        <v>41</v>
      </c>
      <c r="E226" s="8" t="str">
        <f ca="1">OFFSET(Tableau4[[#Headers],[Rythme]],1+MOD(ROW()-2,35),)</f>
        <v>A</v>
      </c>
      <c r="F226" s="4">
        <f ca="1">IFERROR(VLOOKUP(Tableau1[[#This Row],[Rythme]],Tableau3[#All],2,0),0)</f>
        <v>0.55208333333333337</v>
      </c>
      <c r="G226" s="4">
        <f ca="1">IFERROR(VLOOKUP(Tableau1[[#This Row],[Rythme]],Tableau3[#All],3,0),0)</f>
        <v>0.875</v>
      </c>
      <c r="H226" s="4">
        <f ca="1">IF(Tableau1[[#This Row],[Début]]=0,0,Tableau1[[#This Row],[Date]]+Tableau1[[#This Row],[Début]])</f>
        <v>43021.552083333336</v>
      </c>
      <c r="I226" s="4">
        <f ca="1">IF(Tableau1[[#This Row],[Fin]]=0,0,Tableau1[[#This Row],[Date]]+Tableau1[[#This Row],[Fin]])</f>
        <v>43021.875</v>
      </c>
      <c r="J226" s="5">
        <f ca="1">IF(MOD(I226,1)=0,0,H226-MAX(I$2:I225))</f>
        <v>0.98958333333575865</v>
      </c>
    </row>
    <row r="227" spans="3:10" x14ac:dyDescent="0.35">
      <c r="C227" s="11">
        <f t="shared" si="3"/>
        <v>43022</v>
      </c>
      <c r="D227" s="8">
        <f>1+INT(MIN(MOD(Tableau1[[#This Row],[Date]]-DATE(YEAR(Tableau1[[#This Row],[Date]])+{-1;0;1},1,5)+WEEKDAY(DATE(YEAR(Tableau1[[#This Row],[Date]])+{-1;0;1},1,3)),734))/7)</f>
        <v>41</v>
      </c>
      <c r="E227" s="8" t="str">
        <f ca="1">OFFSET(Tableau4[[#Headers],[Rythme]],1+MOD(ROW()-2,35),)</f>
        <v>A</v>
      </c>
      <c r="F227" s="4">
        <f ca="1">IFERROR(VLOOKUP(Tableau1[[#This Row],[Rythme]],Tableau3[#All],2,0),0)</f>
        <v>0.55208333333333337</v>
      </c>
      <c r="G227" s="4">
        <f ca="1">IFERROR(VLOOKUP(Tableau1[[#This Row],[Rythme]],Tableau3[#All],3,0),0)</f>
        <v>0.875</v>
      </c>
      <c r="H227" s="4">
        <f ca="1">IF(Tableau1[[#This Row],[Début]]=0,0,Tableau1[[#This Row],[Date]]+Tableau1[[#This Row],[Début]])</f>
        <v>43022.552083333336</v>
      </c>
      <c r="I227" s="4">
        <f ca="1">IF(Tableau1[[#This Row],[Fin]]=0,0,Tableau1[[#This Row],[Date]]+Tableau1[[#This Row],[Fin]])</f>
        <v>43022.875</v>
      </c>
      <c r="J227" s="5">
        <f ca="1">IF(MOD(I227,1)=0,0,H227-MAX(I$2:I226))</f>
        <v>0.67708333333575865</v>
      </c>
    </row>
    <row r="228" spans="3:10" x14ac:dyDescent="0.35">
      <c r="C228" s="11">
        <f t="shared" si="3"/>
        <v>43023</v>
      </c>
      <c r="D228" s="8">
        <f>1+INT(MIN(MOD(Tableau1[[#This Row],[Date]]-DATE(YEAR(Tableau1[[#This Row],[Date]])+{-1;0;1},1,5)+WEEKDAY(DATE(YEAR(Tableau1[[#This Row],[Date]])+{-1;0;1},1,3)),734))/7)</f>
        <v>41</v>
      </c>
      <c r="E228" s="8" t="str">
        <f ca="1">OFFSET(Tableau4[[#Headers],[Rythme]],1+MOD(ROW()-2,35),)</f>
        <v>A</v>
      </c>
      <c r="F228" s="4">
        <f ca="1">IFERROR(VLOOKUP(Tableau1[[#This Row],[Rythme]],Tableau3[#All],2,0),0)</f>
        <v>0.55208333333333337</v>
      </c>
      <c r="G228" s="4">
        <f ca="1">IFERROR(VLOOKUP(Tableau1[[#This Row],[Rythme]],Tableau3[#All],3,0),0)</f>
        <v>0.875</v>
      </c>
      <c r="H228" s="4">
        <f ca="1">IF(Tableau1[[#This Row],[Début]]=0,0,Tableau1[[#This Row],[Date]]+Tableau1[[#This Row],[Début]])</f>
        <v>43023.552083333336</v>
      </c>
      <c r="I228" s="4">
        <f ca="1">IF(Tableau1[[#This Row],[Fin]]=0,0,Tableau1[[#This Row],[Date]]+Tableau1[[#This Row],[Fin]])</f>
        <v>43023.875</v>
      </c>
      <c r="J228" s="5">
        <f ca="1">IF(MOD(I228,1)=0,0,H228-MAX(I$2:I227))</f>
        <v>0.67708333333575865</v>
      </c>
    </row>
    <row r="229" spans="3:10" x14ac:dyDescent="0.35">
      <c r="C229" s="11">
        <f t="shared" si="3"/>
        <v>43024</v>
      </c>
      <c r="D229" s="8">
        <f>1+INT(MIN(MOD(Tableau1[[#This Row],[Date]]-DATE(YEAR(Tableau1[[#This Row],[Date]])+{-1;0;1},1,5)+WEEKDAY(DATE(YEAR(Tableau1[[#This Row],[Date]])+{-1;0;1},1,3)),734))/7)</f>
        <v>42</v>
      </c>
      <c r="E229" s="8" t="str">
        <f ca="1">OFFSET(Tableau4[[#Headers],[Rythme]],1+MOD(ROW()-2,35),)</f>
        <v>N</v>
      </c>
      <c r="F229" s="4">
        <f ca="1">IFERROR(VLOOKUP(Tableau1[[#This Row],[Rythme]],Tableau3[#All],2,0),0)</f>
        <v>0.86458333333333337</v>
      </c>
      <c r="G229" s="4">
        <f ca="1">IFERROR(VLOOKUP(Tableau1[[#This Row],[Rythme]],Tableau3[#All],3,0),0)</f>
        <v>1.25</v>
      </c>
      <c r="H229" s="4">
        <f ca="1">IF(Tableau1[[#This Row],[Début]]=0,0,Tableau1[[#This Row],[Date]]+Tableau1[[#This Row],[Début]])</f>
        <v>43024.864583333336</v>
      </c>
      <c r="I229" s="4">
        <f ca="1">IF(Tableau1[[#This Row],[Fin]]=0,0,Tableau1[[#This Row],[Date]]+Tableau1[[#This Row],[Fin]])</f>
        <v>43025.25</v>
      </c>
      <c r="J229" s="5">
        <f ca="1">IF(MOD(I229,1)=0,0,H229-MAX(I$2:I228))</f>
        <v>0.98958333333575865</v>
      </c>
    </row>
    <row r="230" spans="3:10" x14ac:dyDescent="0.35">
      <c r="C230" s="11">
        <f t="shared" si="3"/>
        <v>43025</v>
      </c>
      <c r="D230" s="8">
        <f>1+INT(MIN(MOD(Tableau1[[#This Row],[Date]]-DATE(YEAR(Tableau1[[#This Row],[Date]])+{-1;0;1},1,5)+WEEKDAY(DATE(YEAR(Tableau1[[#This Row],[Date]])+{-1;0;1},1,3)),734))/7)</f>
        <v>42</v>
      </c>
      <c r="E230" s="8" t="str">
        <f ca="1">OFFSET(Tableau4[[#Headers],[Rythme]],1+MOD(ROW()-2,35),)</f>
        <v>N</v>
      </c>
      <c r="F230" s="4">
        <f ca="1">IFERROR(VLOOKUP(Tableau1[[#This Row],[Rythme]],Tableau3[#All],2,0),0)</f>
        <v>0.86458333333333337</v>
      </c>
      <c r="G230" s="4">
        <f ca="1">IFERROR(VLOOKUP(Tableau1[[#This Row],[Rythme]],Tableau3[#All],3,0),0)</f>
        <v>1.25</v>
      </c>
      <c r="H230" s="4">
        <f ca="1">IF(Tableau1[[#This Row],[Début]]=0,0,Tableau1[[#This Row],[Date]]+Tableau1[[#This Row],[Début]])</f>
        <v>43025.864583333336</v>
      </c>
      <c r="I230" s="4">
        <f ca="1">IF(Tableau1[[#This Row],[Fin]]=0,0,Tableau1[[#This Row],[Date]]+Tableau1[[#This Row],[Fin]])</f>
        <v>43026.25</v>
      </c>
      <c r="J230" s="5">
        <f ca="1">IF(MOD(I230,1)=0,0,H230-MAX(I$2:I229))</f>
        <v>0.61458333333575865</v>
      </c>
    </row>
    <row r="231" spans="3:10" x14ac:dyDescent="0.35">
      <c r="C231" s="11">
        <f t="shared" si="3"/>
        <v>43026</v>
      </c>
      <c r="D231" s="8">
        <f>1+INT(MIN(MOD(Tableau1[[#This Row],[Date]]-DATE(YEAR(Tableau1[[#This Row],[Date]])+{-1;0;1},1,5)+WEEKDAY(DATE(YEAR(Tableau1[[#This Row],[Date]])+{-1;0;1},1,3)),734))/7)</f>
        <v>42</v>
      </c>
      <c r="E231" s="8" t="str">
        <f ca="1">OFFSET(Tableau4[[#Headers],[Rythme]],1+MOD(ROW()-2,35),)</f>
        <v>R</v>
      </c>
      <c r="F231" s="4">
        <f ca="1">IFERROR(VLOOKUP(Tableau1[[#This Row],[Rythme]],Tableau3[#All],2,0),0)</f>
        <v>0</v>
      </c>
      <c r="G231" s="4">
        <f ca="1">IFERROR(VLOOKUP(Tableau1[[#This Row],[Rythme]],Tableau3[#All],3,0),0)</f>
        <v>0</v>
      </c>
      <c r="H231" s="4">
        <f ca="1">IF(Tableau1[[#This Row],[Début]]=0,0,Tableau1[[#This Row],[Date]]+Tableau1[[#This Row],[Début]])</f>
        <v>0</v>
      </c>
      <c r="I231" s="4">
        <f ca="1">IF(Tableau1[[#This Row],[Fin]]=0,0,Tableau1[[#This Row],[Date]]+Tableau1[[#This Row],[Fin]])</f>
        <v>0</v>
      </c>
      <c r="J231" s="5">
        <f ca="1">IF(MOD(I231,1)=0,0,H231-MAX(I$2:I230))</f>
        <v>0</v>
      </c>
    </row>
    <row r="232" spans="3:10" x14ac:dyDescent="0.35">
      <c r="C232" s="11">
        <f t="shared" si="3"/>
        <v>43027</v>
      </c>
      <c r="D232" s="8">
        <f>1+INT(MIN(MOD(Tableau1[[#This Row],[Date]]-DATE(YEAR(Tableau1[[#This Row],[Date]])+{-1;0;1},1,5)+WEEKDAY(DATE(YEAR(Tableau1[[#This Row],[Date]])+{-1;0;1},1,3)),734))/7)</f>
        <v>42</v>
      </c>
      <c r="E232" s="8" t="str">
        <f ca="1">OFFSET(Tableau4[[#Headers],[Rythme]],1+MOD(ROW()-2,35),)</f>
        <v>R</v>
      </c>
      <c r="F232" s="4">
        <f ca="1">IFERROR(VLOOKUP(Tableau1[[#This Row],[Rythme]],Tableau3[#All],2,0),0)</f>
        <v>0</v>
      </c>
      <c r="G232" s="4">
        <f ca="1">IFERROR(VLOOKUP(Tableau1[[#This Row],[Rythme]],Tableau3[#All],3,0),0)</f>
        <v>0</v>
      </c>
      <c r="H232" s="4">
        <f ca="1">IF(Tableau1[[#This Row],[Début]]=0,0,Tableau1[[#This Row],[Date]]+Tableau1[[#This Row],[Début]])</f>
        <v>0</v>
      </c>
      <c r="I232" s="4">
        <f ca="1">IF(Tableau1[[#This Row],[Fin]]=0,0,Tableau1[[#This Row],[Date]]+Tableau1[[#This Row],[Fin]])</f>
        <v>0</v>
      </c>
      <c r="J232" s="5">
        <f ca="1">IF(MOD(I232,1)=0,0,H232-MAX(I$2:I231))</f>
        <v>0</v>
      </c>
    </row>
    <row r="233" spans="3:10" x14ac:dyDescent="0.35">
      <c r="C233" s="11">
        <f t="shared" si="3"/>
        <v>43028</v>
      </c>
      <c r="D233" s="8">
        <f>1+INT(MIN(MOD(Tableau1[[#This Row],[Date]]-DATE(YEAR(Tableau1[[#This Row],[Date]])+{-1;0;1},1,5)+WEEKDAY(DATE(YEAR(Tableau1[[#This Row],[Date]])+{-1;0;1},1,3)),734))/7)</f>
        <v>42</v>
      </c>
      <c r="E233" s="8" t="str">
        <f ca="1">OFFSET(Tableau4[[#Headers],[Rythme]],1+MOD(ROW()-2,35),)</f>
        <v>R</v>
      </c>
      <c r="F233" s="4">
        <f ca="1">IFERROR(VLOOKUP(Tableau1[[#This Row],[Rythme]],Tableau3[#All],2,0),0)</f>
        <v>0</v>
      </c>
      <c r="G233" s="4">
        <f ca="1">IFERROR(VLOOKUP(Tableau1[[#This Row],[Rythme]],Tableau3[#All],3,0),0)</f>
        <v>0</v>
      </c>
      <c r="H233" s="4">
        <f ca="1">IF(Tableau1[[#This Row],[Début]]=0,0,Tableau1[[#This Row],[Date]]+Tableau1[[#This Row],[Début]])</f>
        <v>0</v>
      </c>
      <c r="I233" s="4">
        <f ca="1">IF(Tableau1[[#This Row],[Fin]]=0,0,Tableau1[[#This Row],[Date]]+Tableau1[[#This Row],[Fin]])</f>
        <v>0</v>
      </c>
      <c r="J233" s="5">
        <f ca="1">IF(MOD(I233,1)=0,0,H233-MAX(I$2:I232))</f>
        <v>0</v>
      </c>
    </row>
    <row r="234" spans="3:10" x14ac:dyDescent="0.35">
      <c r="C234" s="11">
        <f t="shared" si="3"/>
        <v>43029</v>
      </c>
      <c r="D234" s="8">
        <f>1+INT(MIN(MOD(Tableau1[[#This Row],[Date]]-DATE(YEAR(Tableau1[[#This Row],[Date]])+{-1;0;1},1,5)+WEEKDAY(DATE(YEAR(Tableau1[[#This Row],[Date]])+{-1;0;1},1,3)),734))/7)</f>
        <v>42</v>
      </c>
      <c r="E234" s="8" t="str">
        <f ca="1">OFFSET(Tableau4[[#Headers],[Rythme]],1+MOD(ROW()-2,35),)</f>
        <v>H</v>
      </c>
      <c r="F234" s="4">
        <f ca="1">IFERROR(VLOOKUP(Tableau1[[#This Row],[Rythme]],Tableau3[#All],2,0),0)</f>
        <v>0</v>
      </c>
      <c r="G234" s="4">
        <f ca="1">IFERROR(VLOOKUP(Tableau1[[#This Row],[Rythme]],Tableau3[#All],3,0),0)</f>
        <v>0</v>
      </c>
      <c r="H234" s="4">
        <f ca="1">IF(Tableau1[[#This Row],[Début]]=0,0,Tableau1[[#This Row],[Date]]+Tableau1[[#This Row],[Début]])</f>
        <v>0</v>
      </c>
      <c r="I234" s="4">
        <f ca="1">IF(Tableau1[[#This Row],[Fin]]=0,0,Tableau1[[#This Row],[Date]]+Tableau1[[#This Row],[Fin]])</f>
        <v>0</v>
      </c>
      <c r="J234" s="5">
        <f ca="1">IF(MOD(I234,1)=0,0,H234-MAX(I$2:I233))</f>
        <v>0</v>
      </c>
    </row>
    <row r="235" spans="3:10" x14ac:dyDescent="0.35">
      <c r="C235" s="11">
        <f t="shared" si="3"/>
        <v>43030</v>
      </c>
      <c r="D235" s="8">
        <f>1+INT(MIN(MOD(Tableau1[[#This Row],[Date]]-DATE(YEAR(Tableau1[[#This Row],[Date]])+{-1;0;1},1,5)+WEEKDAY(DATE(YEAR(Tableau1[[#This Row],[Date]])+{-1;0;1},1,3)),734))/7)</f>
        <v>42</v>
      </c>
      <c r="E235" s="8" t="str">
        <f ca="1">OFFSET(Tableau4[[#Headers],[Rythme]],1+MOD(ROW()-2,35),)</f>
        <v>H</v>
      </c>
      <c r="F235" s="4">
        <f ca="1">IFERROR(VLOOKUP(Tableau1[[#This Row],[Rythme]],Tableau3[#All],2,0),0)</f>
        <v>0</v>
      </c>
      <c r="G235" s="4">
        <f ca="1">IFERROR(VLOOKUP(Tableau1[[#This Row],[Rythme]],Tableau3[#All],3,0),0)</f>
        <v>0</v>
      </c>
      <c r="H235" s="4">
        <f ca="1">IF(Tableau1[[#This Row],[Début]]=0,0,Tableau1[[#This Row],[Date]]+Tableau1[[#This Row],[Début]])</f>
        <v>0</v>
      </c>
      <c r="I235" s="4">
        <f ca="1">IF(Tableau1[[#This Row],[Fin]]=0,0,Tableau1[[#This Row],[Date]]+Tableau1[[#This Row],[Fin]])</f>
        <v>0</v>
      </c>
      <c r="J235" s="5">
        <f ca="1">IF(MOD(I235,1)=0,0,H235-MAX(I$2:I234))</f>
        <v>0</v>
      </c>
    </row>
    <row r="236" spans="3:10" x14ac:dyDescent="0.35">
      <c r="C236" s="11">
        <f t="shared" si="3"/>
        <v>43031</v>
      </c>
      <c r="D236" s="8">
        <f>1+INT(MIN(MOD(Tableau1[[#This Row],[Date]]-DATE(YEAR(Tableau1[[#This Row],[Date]])+{-1;0;1},1,5)+WEEKDAY(DATE(YEAR(Tableau1[[#This Row],[Date]])+{-1;0;1},1,3)),734))/7)</f>
        <v>43</v>
      </c>
      <c r="E236" s="8" t="str">
        <f ca="1">OFFSET(Tableau4[[#Headers],[Rythme]],1+MOD(ROW()-2,35),)</f>
        <v>M</v>
      </c>
      <c r="F236" s="4">
        <f ca="1">IFERROR(VLOOKUP(Tableau1[[#This Row],[Rythme]],Tableau3[#All],2,0),0)</f>
        <v>0.23958333333333334</v>
      </c>
      <c r="G236" s="4">
        <f ca="1">IFERROR(VLOOKUP(Tableau1[[#This Row],[Rythme]],Tableau3[#All],3,0),0)</f>
        <v>0.5625</v>
      </c>
      <c r="H236" s="4">
        <f ca="1">IF(Tableau1[[#This Row],[Début]]=0,0,Tableau1[[#This Row],[Date]]+Tableau1[[#This Row],[Début]])</f>
        <v>43031.239583333336</v>
      </c>
      <c r="I236" s="4">
        <f ca="1">IF(Tableau1[[#This Row],[Fin]]=0,0,Tableau1[[#This Row],[Date]]+Tableau1[[#This Row],[Fin]])</f>
        <v>43031.5625</v>
      </c>
      <c r="J236" s="5">
        <f ca="1">IF(MOD(I236,1)=0,0,H236-MAX(I$2:I235))</f>
        <v>4.9895833333357587</v>
      </c>
    </row>
    <row r="237" spans="3:10" x14ac:dyDescent="0.35">
      <c r="C237" s="11">
        <f t="shared" si="3"/>
        <v>43032</v>
      </c>
      <c r="D237" s="8">
        <f>1+INT(MIN(MOD(Tableau1[[#This Row],[Date]]-DATE(YEAR(Tableau1[[#This Row],[Date]])+{-1;0;1},1,5)+WEEKDAY(DATE(YEAR(Tableau1[[#This Row],[Date]])+{-1;0;1},1,3)),734))/7)</f>
        <v>43</v>
      </c>
      <c r="E237" s="8" t="str">
        <f ca="1">OFFSET(Tableau4[[#Headers],[Rythme]],1+MOD(ROW()-2,35),)</f>
        <v>M</v>
      </c>
      <c r="F237" s="4">
        <f ca="1">IFERROR(VLOOKUP(Tableau1[[#This Row],[Rythme]],Tableau3[#All],2,0),0)</f>
        <v>0.23958333333333334</v>
      </c>
      <c r="G237" s="4">
        <f ca="1">IFERROR(VLOOKUP(Tableau1[[#This Row],[Rythme]],Tableau3[#All],3,0),0)</f>
        <v>0.5625</v>
      </c>
      <c r="H237" s="4">
        <f ca="1">IF(Tableau1[[#This Row],[Début]]=0,0,Tableau1[[#This Row],[Date]]+Tableau1[[#This Row],[Début]])</f>
        <v>43032.239583333336</v>
      </c>
      <c r="I237" s="4">
        <f ca="1">IF(Tableau1[[#This Row],[Fin]]=0,0,Tableau1[[#This Row],[Date]]+Tableau1[[#This Row],[Fin]])</f>
        <v>43032.5625</v>
      </c>
      <c r="J237" s="5">
        <f ca="1">IF(MOD(I237,1)=0,0,H237-MAX(I$2:I236))</f>
        <v>0.67708333333575865</v>
      </c>
    </row>
    <row r="238" spans="3:10" x14ac:dyDescent="0.35">
      <c r="C238" s="11">
        <f t="shared" si="3"/>
        <v>43033</v>
      </c>
      <c r="D238" s="8">
        <f>1+INT(MIN(MOD(Tableau1[[#This Row],[Date]]-DATE(YEAR(Tableau1[[#This Row],[Date]])+{-1;0;1},1,5)+WEEKDAY(DATE(YEAR(Tableau1[[#This Row],[Date]])+{-1;0;1},1,3)),734))/7)</f>
        <v>43</v>
      </c>
      <c r="E238" s="8" t="str">
        <f ca="1">OFFSET(Tableau4[[#Headers],[Rythme]],1+MOD(ROW()-2,35),)</f>
        <v>A</v>
      </c>
      <c r="F238" s="4">
        <f ca="1">IFERROR(VLOOKUP(Tableau1[[#This Row],[Rythme]],Tableau3[#All],2,0),0)</f>
        <v>0.55208333333333337</v>
      </c>
      <c r="G238" s="4">
        <f ca="1">IFERROR(VLOOKUP(Tableau1[[#This Row],[Rythme]],Tableau3[#All],3,0),0)</f>
        <v>0.875</v>
      </c>
      <c r="H238" s="4">
        <f ca="1">IF(Tableau1[[#This Row],[Début]]=0,0,Tableau1[[#This Row],[Date]]+Tableau1[[#This Row],[Début]])</f>
        <v>43033.552083333336</v>
      </c>
      <c r="I238" s="4">
        <f ca="1">IF(Tableau1[[#This Row],[Fin]]=0,0,Tableau1[[#This Row],[Date]]+Tableau1[[#This Row],[Fin]])</f>
        <v>43033.875</v>
      </c>
      <c r="J238" s="5">
        <f ca="1">IF(MOD(I238,1)=0,0,H238-MAX(I$2:I237))</f>
        <v>0.98958333333575865</v>
      </c>
    </row>
    <row r="239" spans="3:10" x14ac:dyDescent="0.35">
      <c r="C239" s="11">
        <f t="shared" si="3"/>
        <v>43034</v>
      </c>
      <c r="D239" s="8">
        <f>1+INT(MIN(MOD(Tableau1[[#This Row],[Date]]-DATE(YEAR(Tableau1[[#This Row],[Date]])+{-1;0;1},1,5)+WEEKDAY(DATE(YEAR(Tableau1[[#This Row],[Date]])+{-1;0;1},1,3)),734))/7)</f>
        <v>43</v>
      </c>
      <c r="E239" s="8" t="str">
        <f ca="1">OFFSET(Tableau4[[#Headers],[Rythme]],1+MOD(ROW()-2,35),)</f>
        <v>A</v>
      </c>
      <c r="F239" s="4">
        <f ca="1">IFERROR(VLOOKUP(Tableau1[[#This Row],[Rythme]],Tableau3[#All],2,0),0)</f>
        <v>0.55208333333333337</v>
      </c>
      <c r="G239" s="4">
        <f ca="1">IFERROR(VLOOKUP(Tableau1[[#This Row],[Rythme]],Tableau3[#All],3,0),0)</f>
        <v>0.875</v>
      </c>
      <c r="H239" s="4">
        <f ca="1">IF(Tableau1[[#This Row],[Début]]=0,0,Tableau1[[#This Row],[Date]]+Tableau1[[#This Row],[Début]])</f>
        <v>43034.552083333336</v>
      </c>
      <c r="I239" s="4">
        <f ca="1">IF(Tableau1[[#This Row],[Fin]]=0,0,Tableau1[[#This Row],[Date]]+Tableau1[[#This Row],[Fin]])</f>
        <v>43034.875</v>
      </c>
      <c r="J239" s="5">
        <f ca="1">IF(MOD(I239,1)=0,0,H239-MAX(I$2:I238))</f>
        <v>0.67708333333575865</v>
      </c>
    </row>
    <row r="240" spans="3:10" x14ac:dyDescent="0.35">
      <c r="C240" s="11">
        <f t="shared" si="3"/>
        <v>43035</v>
      </c>
      <c r="D240" s="8">
        <f>1+INT(MIN(MOD(Tableau1[[#This Row],[Date]]-DATE(YEAR(Tableau1[[#This Row],[Date]])+{-1;0;1},1,5)+WEEKDAY(DATE(YEAR(Tableau1[[#This Row],[Date]])+{-1;0;1},1,3)),734))/7)</f>
        <v>43</v>
      </c>
      <c r="E240" s="8" t="str">
        <f ca="1">OFFSET(Tableau4[[#Headers],[Rythme]],1+MOD(ROW()-2,35),)</f>
        <v>N</v>
      </c>
      <c r="F240" s="4">
        <f ca="1">IFERROR(VLOOKUP(Tableau1[[#This Row],[Rythme]],Tableau3[#All],2,0),0)</f>
        <v>0.86458333333333337</v>
      </c>
      <c r="G240" s="4">
        <f ca="1">IFERROR(VLOOKUP(Tableau1[[#This Row],[Rythme]],Tableau3[#All],3,0),0)</f>
        <v>1.25</v>
      </c>
      <c r="H240" s="4">
        <f ca="1">IF(Tableau1[[#This Row],[Début]]=0,0,Tableau1[[#This Row],[Date]]+Tableau1[[#This Row],[Début]])</f>
        <v>43035.864583333336</v>
      </c>
      <c r="I240" s="4">
        <f ca="1">IF(Tableau1[[#This Row],[Fin]]=0,0,Tableau1[[#This Row],[Date]]+Tableau1[[#This Row],[Fin]])</f>
        <v>43036.25</v>
      </c>
      <c r="J240" s="5">
        <f ca="1">IF(MOD(I240,1)=0,0,H240-MAX(I$2:I239))</f>
        <v>0.98958333333575865</v>
      </c>
    </row>
    <row r="241" spans="3:10" x14ac:dyDescent="0.35">
      <c r="C241" s="11">
        <f t="shared" si="3"/>
        <v>43036</v>
      </c>
      <c r="D241" s="8">
        <f>1+INT(MIN(MOD(Tableau1[[#This Row],[Date]]-DATE(YEAR(Tableau1[[#This Row],[Date]])+{-1;0;1},1,5)+WEEKDAY(DATE(YEAR(Tableau1[[#This Row],[Date]])+{-1;0;1},1,3)),734))/7)</f>
        <v>43</v>
      </c>
      <c r="E241" s="8" t="str">
        <f ca="1">OFFSET(Tableau4[[#Headers],[Rythme]],1+MOD(ROW()-2,35),)</f>
        <v>N</v>
      </c>
      <c r="F241" s="4">
        <f ca="1">IFERROR(VLOOKUP(Tableau1[[#This Row],[Rythme]],Tableau3[#All],2,0),0)</f>
        <v>0.86458333333333337</v>
      </c>
      <c r="G241" s="4">
        <f ca="1">IFERROR(VLOOKUP(Tableau1[[#This Row],[Rythme]],Tableau3[#All],3,0),0)</f>
        <v>1.25</v>
      </c>
      <c r="H241" s="4">
        <f ca="1">IF(Tableau1[[#This Row],[Début]]=0,0,Tableau1[[#This Row],[Date]]+Tableau1[[#This Row],[Début]])</f>
        <v>43036.864583333336</v>
      </c>
      <c r="I241" s="4">
        <f ca="1">IF(Tableau1[[#This Row],[Fin]]=0,0,Tableau1[[#This Row],[Date]]+Tableau1[[#This Row],[Fin]])</f>
        <v>43037.25</v>
      </c>
      <c r="J241" s="5">
        <f ca="1">IF(MOD(I241,1)=0,0,H241-MAX(I$2:I240))</f>
        <v>0.61458333333575865</v>
      </c>
    </row>
    <row r="242" spans="3:10" x14ac:dyDescent="0.35">
      <c r="C242" s="11">
        <f t="shared" si="3"/>
        <v>43037</v>
      </c>
      <c r="D242" s="8">
        <f>1+INT(MIN(MOD(Tableau1[[#This Row],[Date]]-DATE(YEAR(Tableau1[[#This Row],[Date]])+{-1;0;1},1,5)+WEEKDAY(DATE(YEAR(Tableau1[[#This Row],[Date]])+{-1;0;1},1,3)),734))/7)</f>
        <v>43</v>
      </c>
      <c r="E242" s="8" t="str">
        <f ca="1">OFFSET(Tableau4[[#Headers],[Rythme]],1+MOD(ROW()-2,35),)</f>
        <v>N</v>
      </c>
      <c r="F242" s="4">
        <f ca="1">IFERROR(VLOOKUP(Tableau1[[#This Row],[Rythme]],Tableau3[#All],2,0),0)</f>
        <v>0.86458333333333337</v>
      </c>
      <c r="G242" s="4">
        <f ca="1">IFERROR(VLOOKUP(Tableau1[[#This Row],[Rythme]],Tableau3[#All],3,0),0)</f>
        <v>1.25</v>
      </c>
      <c r="H242" s="4">
        <f ca="1">IF(Tableau1[[#This Row],[Début]]=0,0,Tableau1[[#This Row],[Date]]+Tableau1[[#This Row],[Début]])</f>
        <v>43037.864583333336</v>
      </c>
      <c r="I242" s="4">
        <f ca="1">IF(Tableau1[[#This Row],[Fin]]=0,0,Tableau1[[#This Row],[Date]]+Tableau1[[#This Row],[Fin]])</f>
        <v>43038.25</v>
      </c>
      <c r="J242" s="5">
        <f ca="1">IF(MOD(I242,1)=0,0,H242-MAX(I$2:I241))</f>
        <v>0.61458333333575865</v>
      </c>
    </row>
    <row r="243" spans="3:10" x14ac:dyDescent="0.35">
      <c r="C243" s="11">
        <f t="shared" si="3"/>
        <v>43038</v>
      </c>
      <c r="D243" s="8">
        <f>1+INT(MIN(MOD(Tableau1[[#This Row],[Date]]-DATE(YEAR(Tableau1[[#This Row],[Date]])+{-1;0;1},1,5)+WEEKDAY(DATE(YEAR(Tableau1[[#This Row],[Date]])+{-1;0;1},1,3)),734))/7)</f>
        <v>44</v>
      </c>
      <c r="E243" s="8" t="str">
        <f ca="1">OFFSET(Tableau4[[#Headers],[Rythme]],1+MOD(ROW()-2,35),)</f>
        <v>R</v>
      </c>
      <c r="F243" s="4">
        <f ca="1">IFERROR(VLOOKUP(Tableau1[[#This Row],[Rythme]],Tableau3[#All],2,0),0)</f>
        <v>0</v>
      </c>
      <c r="G243" s="4">
        <f ca="1">IFERROR(VLOOKUP(Tableau1[[#This Row],[Rythme]],Tableau3[#All],3,0),0)</f>
        <v>0</v>
      </c>
      <c r="H243" s="4">
        <f ca="1">IF(Tableau1[[#This Row],[Début]]=0,0,Tableau1[[#This Row],[Date]]+Tableau1[[#This Row],[Début]])</f>
        <v>0</v>
      </c>
      <c r="I243" s="4">
        <f ca="1">IF(Tableau1[[#This Row],[Fin]]=0,0,Tableau1[[#This Row],[Date]]+Tableau1[[#This Row],[Fin]])</f>
        <v>0</v>
      </c>
      <c r="J243" s="5">
        <f ca="1">IF(MOD(I243,1)=0,0,H243-MAX(I$2:I242))</f>
        <v>0</v>
      </c>
    </row>
    <row r="244" spans="3:10" x14ac:dyDescent="0.35">
      <c r="C244" s="11">
        <f t="shared" si="3"/>
        <v>43039</v>
      </c>
      <c r="D244" s="8">
        <f>1+INT(MIN(MOD(Tableau1[[#This Row],[Date]]-DATE(YEAR(Tableau1[[#This Row],[Date]])+{-1;0;1},1,5)+WEEKDAY(DATE(YEAR(Tableau1[[#This Row],[Date]])+{-1;0;1},1,3)),734))/7)</f>
        <v>44</v>
      </c>
      <c r="E244" s="8" t="str">
        <f ca="1">OFFSET(Tableau4[[#Headers],[Rythme]],1+MOD(ROW()-2,35),)</f>
        <v>H</v>
      </c>
      <c r="F244" s="4">
        <f ca="1">IFERROR(VLOOKUP(Tableau1[[#This Row],[Rythme]],Tableau3[#All],2,0),0)</f>
        <v>0</v>
      </c>
      <c r="G244" s="4">
        <f ca="1">IFERROR(VLOOKUP(Tableau1[[#This Row],[Rythme]],Tableau3[#All],3,0),0)</f>
        <v>0</v>
      </c>
      <c r="H244" s="4">
        <f ca="1">IF(Tableau1[[#This Row],[Début]]=0,0,Tableau1[[#This Row],[Date]]+Tableau1[[#This Row],[Début]])</f>
        <v>0</v>
      </c>
      <c r="I244" s="4">
        <f ca="1">IF(Tableau1[[#This Row],[Fin]]=0,0,Tableau1[[#This Row],[Date]]+Tableau1[[#This Row],[Fin]])</f>
        <v>0</v>
      </c>
      <c r="J244" s="5">
        <f ca="1">IF(MOD(I244,1)=0,0,H244-MAX(I$2:I243))</f>
        <v>0</v>
      </c>
    </row>
    <row r="245" spans="3:10" x14ac:dyDescent="0.35">
      <c r="C245" s="11">
        <f t="shared" si="3"/>
        <v>43040</v>
      </c>
      <c r="D245" s="8">
        <f>1+INT(MIN(MOD(Tableau1[[#This Row],[Date]]-DATE(YEAR(Tableau1[[#This Row],[Date]])+{-1;0;1},1,5)+WEEKDAY(DATE(YEAR(Tableau1[[#This Row],[Date]])+{-1;0;1},1,3)),734))/7)</f>
        <v>44</v>
      </c>
      <c r="E245" s="8" t="str">
        <f ca="1">OFFSET(Tableau4[[#Headers],[Rythme]],1+MOD(ROW()-2,35),)</f>
        <v>R</v>
      </c>
      <c r="F245" s="4">
        <f ca="1">IFERROR(VLOOKUP(Tableau1[[#This Row],[Rythme]],Tableau3[#All],2,0),0)</f>
        <v>0</v>
      </c>
      <c r="G245" s="4">
        <f ca="1">IFERROR(VLOOKUP(Tableau1[[#This Row],[Rythme]],Tableau3[#All],3,0),0)</f>
        <v>0</v>
      </c>
      <c r="H245" s="4">
        <f ca="1">IF(Tableau1[[#This Row],[Début]]=0,0,Tableau1[[#This Row],[Date]]+Tableau1[[#This Row],[Début]])</f>
        <v>0</v>
      </c>
      <c r="I245" s="4">
        <f ca="1">IF(Tableau1[[#This Row],[Fin]]=0,0,Tableau1[[#This Row],[Date]]+Tableau1[[#This Row],[Fin]])</f>
        <v>0</v>
      </c>
      <c r="J245" s="5">
        <f ca="1">IF(MOD(I245,1)=0,0,H245-MAX(I$2:I244))</f>
        <v>0</v>
      </c>
    </row>
    <row r="246" spans="3:10" x14ac:dyDescent="0.35">
      <c r="C246" s="11">
        <f t="shared" si="3"/>
        <v>43041</v>
      </c>
      <c r="D246" s="8">
        <f>1+INT(MIN(MOD(Tableau1[[#This Row],[Date]]-DATE(YEAR(Tableau1[[#This Row],[Date]])+{-1;0;1},1,5)+WEEKDAY(DATE(YEAR(Tableau1[[#This Row],[Date]])+{-1;0;1},1,3)),734))/7)</f>
        <v>44</v>
      </c>
      <c r="E246" s="8" t="str">
        <f ca="1">OFFSET(Tableau4[[#Headers],[Rythme]],1+MOD(ROW()-2,35),)</f>
        <v>R</v>
      </c>
      <c r="F246" s="4">
        <f ca="1">IFERROR(VLOOKUP(Tableau1[[#This Row],[Rythme]],Tableau3[#All],2,0),0)</f>
        <v>0</v>
      </c>
      <c r="G246" s="4">
        <f ca="1">IFERROR(VLOOKUP(Tableau1[[#This Row],[Rythme]],Tableau3[#All],3,0),0)</f>
        <v>0</v>
      </c>
      <c r="H246" s="4">
        <f ca="1">IF(Tableau1[[#This Row],[Début]]=0,0,Tableau1[[#This Row],[Date]]+Tableau1[[#This Row],[Début]])</f>
        <v>0</v>
      </c>
      <c r="I246" s="4">
        <f ca="1">IF(Tableau1[[#This Row],[Fin]]=0,0,Tableau1[[#This Row],[Date]]+Tableau1[[#This Row],[Fin]])</f>
        <v>0</v>
      </c>
      <c r="J246" s="5">
        <f ca="1">IF(MOD(I246,1)=0,0,H246-MAX(I$2:I245))</f>
        <v>0</v>
      </c>
    </row>
    <row r="247" spans="3:10" x14ac:dyDescent="0.35">
      <c r="C247" s="11">
        <f t="shared" si="3"/>
        <v>43042</v>
      </c>
      <c r="D247" s="8">
        <f>1+INT(MIN(MOD(Tableau1[[#This Row],[Date]]-DATE(YEAR(Tableau1[[#This Row],[Date]])+{-1;0;1},1,5)+WEEKDAY(DATE(YEAR(Tableau1[[#This Row],[Date]])+{-1;0;1},1,3)),734))/7)</f>
        <v>44</v>
      </c>
      <c r="E247" s="8" t="str">
        <f ca="1">OFFSET(Tableau4[[#Headers],[Rythme]],1+MOD(ROW()-2,35),)</f>
        <v>M</v>
      </c>
      <c r="F247" s="4">
        <f ca="1">IFERROR(VLOOKUP(Tableau1[[#This Row],[Rythme]],Tableau3[#All],2,0),0)</f>
        <v>0.23958333333333334</v>
      </c>
      <c r="G247" s="4">
        <f ca="1">IFERROR(VLOOKUP(Tableau1[[#This Row],[Rythme]],Tableau3[#All],3,0),0)</f>
        <v>0.5625</v>
      </c>
      <c r="H247" s="4">
        <f ca="1">IF(Tableau1[[#This Row],[Début]]=0,0,Tableau1[[#This Row],[Date]]+Tableau1[[#This Row],[Début]])</f>
        <v>43042.239583333336</v>
      </c>
      <c r="I247" s="4">
        <f ca="1">IF(Tableau1[[#This Row],[Fin]]=0,0,Tableau1[[#This Row],[Date]]+Tableau1[[#This Row],[Fin]])</f>
        <v>43042.5625</v>
      </c>
      <c r="J247" s="5">
        <f ca="1">IF(MOD(I247,1)=0,0,H247-MAX(I$2:I246))</f>
        <v>3.9895833333357587</v>
      </c>
    </row>
    <row r="248" spans="3:10" x14ac:dyDescent="0.35">
      <c r="C248" s="11">
        <f t="shared" si="3"/>
        <v>43043</v>
      </c>
      <c r="D248" s="8">
        <f>1+INT(MIN(MOD(Tableau1[[#This Row],[Date]]-DATE(YEAR(Tableau1[[#This Row],[Date]])+{-1;0;1},1,5)+WEEKDAY(DATE(YEAR(Tableau1[[#This Row],[Date]])+{-1;0;1},1,3)),734))/7)</f>
        <v>44</v>
      </c>
      <c r="E248" s="8" t="str">
        <f ca="1">OFFSET(Tableau4[[#Headers],[Rythme]],1+MOD(ROW()-2,35),)</f>
        <v>M</v>
      </c>
      <c r="F248" s="4">
        <f ca="1">IFERROR(VLOOKUP(Tableau1[[#This Row],[Rythme]],Tableau3[#All],2,0),0)</f>
        <v>0.23958333333333334</v>
      </c>
      <c r="G248" s="4">
        <f ca="1">IFERROR(VLOOKUP(Tableau1[[#This Row],[Rythme]],Tableau3[#All],3,0),0)</f>
        <v>0.5625</v>
      </c>
      <c r="H248" s="4">
        <f ca="1">IF(Tableau1[[#This Row],[Début]]=0,0,Tableau1[[#This Row],[Date]]+Tableau1[[#This Row],[Début]])</f>
        <v>43043.239583333336</v>
      </c>
      <c r="I248" s="4">
        <f ca="1">IF(Tableau1[[#This Row],[Fin]]=0,0,Tableau1[[#This Row],[Date]]+Tableau1[[#This Row],[Fin]])</f>
        <v>43043.5625</v>
      </c>
      <c r="J248" s="5">
        <f ca="1">IF(MOD(I248,1)=0,0,H248-MAX(I$2:I247))</f>
        <v>0.67708333333575865</v>
      </c>
    </row>
    <row r="249" spans="3:10" x14ac:dyDescent="0.35">
      <c r="C249" s="11">
        <f t="shared" si="3"/>
        <v>43044</v>
      </c>
      <c r="D249" s="8">
        <f>1+INT(MIN(MOD(Tableau1[[#This Row],[Date]]-DATE(YEAR(Tableau1[[#This Row],[Date]])+{-1;0;1},1,5)+WEEKDAY(DATE(YEAR(Tableau1[[#This Row],[Date]])+{-1;0;1},1,3)),734))/7)</f>
        <v>44</v>
      </c>
      <c r="E249" s="8" t="str">
        <f ca="1">OFFSET(Tableau4[[#Headers],[Rythme]],1+MOD(ROW()-2,35),)</f>
        <v>M</v>
      </c>
      <c r="F249" s="4">
        <f ca="1">IFERROR(VLOOKUP(Tableau1[[#This Row],[Rythme]],Tableau3[#All],2,0),0)</f>
        <v>0.23958333333333334</v>
      </c>
      <c r="G249" s="4">
        <f ca="1">IFERROR(VLOOKUP(Tableau1[[#This Row],[Rythme]],Tableau3[#All],3,0),0)</f>
        <v>0.5625</v>
      </c>
      <c r="H249" s="4">
        <f ca="1">IF(Tableau1[[#This Row],[Début]]=0,0,Tableau1[[#This Row],[Date]]+Tableau1[[#This Row],[Début]])</f>
        <v>43044.239583333336</v>
      </c>
      <c r="I249" s="4">
        <f ca="1">IF(Tableau1[[#This Row],[Fin]]=0,0,Tableau1[[#This Row],[Date]]+Tableau1[[#This Row],[Fin]])</f>
        <v>43044.5625</v>
      </c>
      <c r="J249" s="5">
        <f ca="1">IF(MOD(I249,1)=0,0,H249-MAX(I$2:I248))</f>
        <v>0.67708333333575865</v>
      </c>
    </row>
    <row r="250" spans="3:10" x14ac:dyDescent="0.35">
      <c r="C250" s="11">
        <f t="shared" si="3"/>
        <v>43045</v>
      </c>
      <c r="D250" s="8">
        <f>1+INT(MIN(MOD(Tableau1[[#This Row],[Date]]-DATE(YEAR(Tableau1[[#This Row],[Date]])+{-1;0;1},1,5)+WEEKDAY(DATE(YEAR(Tableau1[[#This Row],[Date]])+{-1;0;1},1,3)),734))/7)</f>
        <v>45</v>
      </c>
      <c r="E250" s="8" t="str">
        <f ca="1">OFFSET(Tableau4[[#Headers],[Rythme]],1+MOD(ROW()-2,35),)</f>
        <v>A</v>
      </c>
      <c r="F250" s="4">
        <f ca="1">IFERROR(VLOOKUP(Tableau1[[#This Row],[Rythme]],Tableau3[#All],2,0),0)</f>
        <v>0.55208333333333337</v>
      </c>
      <c r="G250" s="4">
        <f ca="1">IFERROR(VLOOKUP(Tableau1[[#This Row],[Rythme]],Tableau3[#All],3,0),0)</f>
        <v>0.875</v>
      </c>
      <c r="H250" s="4">
        <f ca="1">IF(Tableau1[[#This Row],[Début]]=0,0,Tableau1[[#This Row],[Date]]+Tableau1[[#This Row],[Début]])</f>
        <v>43045.552083333336</v>
      </c>
      <c r="I250" s="4">
        <f ca="1">IF(Tableau1[[#This Row],[Fin]]=0,0,Tableau1[[#This Row],[Date]]+Tableau1[[#This Row],[Fin]])</f>
        <v>43045.875</v>
      </c>
      <c r="J250" s="5">
        <f ca="1">IF(MOD(I250,1)=0,0,H250-MAX(I$2:I249))</f>
        <v>0.98958333333575865</v>
      </c>
    </row>
    <row r="251" spans="3:10" x14ac:dyDescent="0.35">
      <c r="C251" s="11">
        <f t="shared" si="3"/>
        <v>43046</v>
      </c>
      <c r="D251" s="8">
        <f>1+INT(MIN(MOD(Tableau1[[#This Row],[Date]]-DATE(YEAR(Tableau1[[#This Row],[Date]])+{-1;0;1},1,5)+WEEKDAY(DATE(YEAR(Tableau1[[#This Row],[Date]])+{-1;0;1},1,3)),734))/7)</f>
        <v>45</v>
      </c>
      <c r="E251" s="8" t="str">
        <f ca="1">OFFSET(Tableau4[[#Headers],[Rythme]],1+MOD(ROW()-2,35),)</f>
        <v>A</v>
      </c>
      <c r="F251" s="4">
        <f ca="1">IFERROR(VLOOKUP(Tableau1[[#This Row],[Rythme]],Tableau3[#All],2,0),0)</f>
        <v>0.55208333333333337</v>
      </c>
      <c r="G251" s="4">
        <f ca="1">IFERROR(VLOOKUP(Tableau1[[#This Row],[Rythme]],Tableau3[#All],3,0),0)</f>
        <v>0.875</v>
      </c>
      <c r="H251" s="4">
        <f ca="1">IF(Tableau1[[#This Row],[Début]]=0,0,Tableau1[[#This Row],[Date]]+Tableau1[[#This Row],[Début]])</f>
        <v>43046.552083333336</v>
      </c>
      <c r="I251" s="4">
        <f ca="1">IF(Tableau1[[#This Row],[Fin]]=0,0,Tableau1[[#This Row],[Date]]+Tableau1[[#This Row],[Fin]])</f>
        <v>43046.875</v>
      </c>
      <c r="J251" s="5">
        <f ca="1">IF(MOD(I251,1)=0,0,H251-MAX(I$2:I250))</f>
        <v>0.67708333333575865</v>
      </c>
    </row>
    <row r="252" spans="3:10" x14ac:dyDescent="0.35">
      <c r="C252" s="11">
        <f t="shared" si="3"/>
        <v>43047</v>
      </c>
      <c r="D252" s="8">
        <f>1+INT(MIN(MOD(Tableau1[[#This Row],[Date]]-DATE(YEAR(Tableau1[[#This Row],[Date]])+{-1;0;1},1,5)+WEEKDAY(DATE(YEAR(Tableau1[[#This Row],[Date]])+{-1;0;1},1,3)),734))/7)</f>
        <v>45</v>
      </c>
      <c r="E252" s="8" t="str">
        <f ca="1">OFFSET(Tableau4[[#Headers],[Rythme]],1+MOD(ROW()-2,35),)</f>
        <v>N</v>
      </c>
      <c r="F252" s="4">
        <f ca="1">IFERROR(VLOOKUP(Tableau1[[#This Row],[Rythme]],Tableau3[#All],2,0),0)</f>
        <v>0.86458333333333337</v>
      </c>
      <c r="G252" s="4">
        <f ca="1">IFERROR(VLOOKUP(Tableau1[[#This Row],[Rythme]],Tableau3[#All],3,0),0)</f>
        <v>1.25</v>
      </c>
      <c r="H252" s="4">
        <f ca="1">IF(Tableau1[[#This Row],[Début]]=0,0,Tableau1[[#This Row],[Date]]+Tableau1[[#This Row],[Début]])</f>
        <v>43047.864583333336</v>
      </c>
      <c r="I252" s="4">
        <f ca="1">IF(Tableau1[[#This Row],[Fin]]=0,0,Tableau1[[#This Row],[Date]]+Tableau1[[#This Row],[Fin]])</f>
        <v>43048.25</v>
      </c>
      <c r="J252" s="5">
        <f ca="1">IF(MOD(I252,1)=0,0,H252-MAX(I$2:I251))</f>
        <v>0.98958333333575865</v>
      </c>
    </row>
    <row r="253" spans="3:10" x14ac:dyDescent="0.35">
      <c r="C253" s="11">
        <f t="shared" si="3"/>
        <v>43048</v>
      </c>
      <c r="D253" s="8">
        <f>1+INT(MIN(MOD(Tableau1[[#This Row],[Date]]-DATE(YEAR(Tableau1[[#This Row],[Date]])+{-1;0;1},1,5)+WEEKDAY(DATE(YEAR(Tableau1[[#This Row],[Date]])+{-1;0;1},1,3)),734))/7)</f>
        <v>45</v>
      </c>
      <c r="E253" s="8" t="str">
        <f ca="1">OFFSET(Tableau4[[#Headers],[Rythme]],1+MOD(ROW()-2,35),)</f>
        <v>N</v>
      </c>
      <c r="F253" s="4">
        <f ca="1">IFERROR(VLOOKUP(Tableau1[[#This Row],[Rythme]],Tableau3[#All],2,0),0)</f>
        <v>0.86458333333333337</v>
      </c>
      <c r="G253" s="4">
        <f ca="1">IFERROR(VLOOKUP(Tableau1[[#This Row],[Rythme]],Tableau3[#All],3,0),0)</f>
        <v>1.25</v>
      </c>
      <c r="H253" s="4">
        <f ca="1">IF(Tableau1[[#This Row],[Début]]=0,0,Tableau1[[#This Row],[Date]]+Tableau1[[#This Row],[Début]])</f>
        <v>43048.864583333336</v>
      </c>
      <c r="I253" s="4">
        <f ca="1">IF(Tableau1[[#This Row],[Fin]]=0,0,Tableau1[[#This Row],[Date]]+Tableau1[[#This Row],[Fin]])</f>
        <v>43049.25</v>
      </c>
      <c r="J253" s="5">
        <f ca="1">IF(MOD(I253,1)=0,0,H253-MAX(I$2:I252))</f>
        <v>0.61458333333575865</v>
      </c>
    </row>
    <row r="254" spans="3:10" x14ac:dyDescent="0.35">
      <c r="C254" s="11">
        <f t="shared" si="3"/>
        <v>43049</v>
      </c>
      <c r="D254" s="8">
        <f>1+INT(MIN(MOD(Tableau1[[#This Row],[Date]]-DATE(YEAR(Tableau1[[#This Row],[Date]])+{-1;0;1},1,5)+WEEKDAY(DATE(YEAR(Tableau1[[#This Row],[Date]])+{-1;0;1},1,3)),734))/7)</f>
        <v>45</v>
      </c>
      <c r="E254" s="8" t="str">
        <f ca="1">OFFSET(Tableau4[[#Headers],[Rythme]],1+MOD(ROW()-2,35),)</f>
        <v>R</v>
      </c>
      <c r="F254" s="4">
        <f ca="1">IFERROR(VLOOKUP(Tableau1[[#This Row],[Rythme]],Tableau3[#All],2,0),0)</f>
        <v>0</v>
      </c>
      <c r="G254" s="4">
        <f ca="1">IFERROR(VLOOKUP(Tableau1[[#This Row],[Rythme]],Tableau3[#All],3,0),0)</f>
        <v>0</v>
      </c>
      <c r="H254" s="4">
        <f ca="1">IF(Tableau1[[#This Row],[Début]]=0,0,Tableau1[[#This Row],[Date]]+Tableau1[[#This Row],[Début]])</f>
        <v>0</v>
      </c>
      <c r="I254" s="4">
        <f ca="1">IF(Tableau1[[#This Row],[Fin]]=0,0,Tableau1[[#This Row],[Date]]+Tableau1[[#This Row],[Fin]])</f>
        <v>0</v>
      </c>
      <c r="J254" s="5">
        <f ca="1">IF(MOD(I254,1)=0,0,H254-MAX(I$2:I253))</f>
        <v>0</v>
      </c>
    </row>
    <row r="255" spans="3:10" x14ac:dyDescent="0.35">
      <c r="C255" s="11">
        <f t="shared" si="3"/>
        <v>43050</v>
      </c>
      <c r="D255" s="8">
        <f>1+INT(MIN(MOD(Tableau1[[#This Row],[Date]]-DATE(YEAR(Tableau1[[#This Row],[Date]])+{-1;0;1},1,5)+WEEKDAY(DATE(YEAR(Tableau1[[#This Row],[Date]])+{-1;0;1},1,3)),734))/7)</f>
        <v>45</v>
      </c>
      <c r="E255" s="8" t="str">
        <f ca="1">OFFSET(Tableau4[[#Headers],[Rythme]],1+MOD(ROW()-2,35),)</f>
        <v>R</v>
      </c>
      <c r="F255" s="4">
        <f ca="1">IFERROR(VLOOKUP(Tableau1[[#This Row],[Rythme]],Tableau3[#All],2,0),0)</f>
        <v>0</v>
      </c>
      <c r="G255" s="4">
        <f ca="1">IFERROR(VLOOKUP(Tableau1[[#This Row],[Rythme]],Tableau3[#All],3,0),0)</f>
        <v>0</v>
      </c>
      <c r="H255" s="4">
        <f ca="1">IF(Tableau1[[#This Row],[Début]]=0,0,Tableau1[[#This Row],[Date]]+Tableau1[[#This Row],[Début]])</f>
        <v>0</v>
      </c>
      <c r="I255" s="4">
        <f ca="1">IF(Tableau1[[#This Row],[Fin]]=0,0,Tableau1[[#This Row],[Date]]+Tableau1[[#This Row],[Fin]])</f>
        <v>0</v>
      </c>
      <c r="J255" s="5">
        <f ca="1">IF(MOD(I255,1)=0,0,H255-MAX(I$2:I254))</f>
        <v>0</v>
      </c>
    </row>
    <row r="256" spans="3:10" x14ac:dyDescent="0.35">
      <c r="C256" s="11">
        <f t="shared" si="3"/>
        <v>43051</v>
      </c>
      <c r="D256" s="8">
        <f>1+INT(MIN(MOD(Tableau1[[#This Row],[Date]]-DATE(YEAR(Tableau1[[#This Row],[Date]])+{-1;0;1},1,5)+WEEKDAY(DATE(YEAR(Tableau1[[#This Row],[Date]])+{-1;0;1},1,3)),734))/7)</f>
        <v>45</v>
      </c>
      <c r="E256" s="8" t="str">
        <f ca="1">OFFSET(Tableau4[[#Headers],[Rythme]],1+MOD(ROW()-2,35),)</f>
        <v>H</v>
      </c>
      <c r="F256" s="4">
        <f ca="1">IFERROR(VLOOKUP(Tableau1[[#This Row],[Rythme]],Tableau3[#All],2,0),0)</f>
        <v>0</v>
      </c>
      <c r="G256" s="4">
        <f ca="1">IFERROR(VLOOKUP(Tableau1[[#This Row],[Rythme]],Tableau3[#All],3,0),0)</f>
        <v>0</v>
      </c>
      <c r="H256" s="4">
        <f ca="1">IF(Tableau1[[#This Row],[Début]]=0,0,Tableau1[[#This Row],[Date]]+Tableau1[[#This Row],[Début]])</f>
        <v>0</v>
      </c>
      <c r="I256" s="4">
        <f ca="1">IF(Tableau1[[#This Row],[Fin]]=0,0,Tableau1[[#This Row],[Date]]+Tableau1[[#This Row],[Fin]])</f>
        <v>0</v>
      </c>
      <c r="J256" s="5">
        <f ca="1">IF(MOD(I256,1)=0,0,H256-MAX(I$2:I255))</f>
        <v>0</v>
      </c>
    </row>
    <row r="257" spans="3:10" x14ac:dyDescent="0.35">
      <c r="C257" s="11">
        <f t="shared" ref="C257:C320" si="4">C256+1</f>
        <v>43052</v>
      </c>
      <c r="D257" s="8">
        <f>1+INT(MIN(MOD(Tableau1[[#This Row],[Date]]-DATE(YEAR(Tableau1[[#This Row],[Date]])+{-1;0;1},1,5)+WEEKDAY(DATE(YEAR(Tableau1[[#This Row],[Date]])+{-1;0;1},1,3)),734))/7)</f>
        <v>46</v>
      </c>
      <c r="E257" s="8" t="str">
        <f ca="1">OFFSET(Tableau4[[#Headers],[Rythme]],1+MOD(ROW()-2,35),)</f>
        <v>R</v>
      </c>
      <c r="F257" s="4">
        <f ca="1">IFERROR(VLOOKUP(Tableau1[[#This Row],[Rythme]],Tableau3[#All],2,0),0)</f>
        <v>0</v>
      </c>
      <c r="G257" s="4">
        <f ca="1">IFERROR(VLOOKUP(Tableau1[[#This Row],[Rythme]],Tableau3[#All],3,0),0)</f>
        <v>0</v>
      </c>
      <c r="H257" s="4">
        <f ca="1">IF(Tableau1[[#This Row],[Début]]=0,0,Tableau1[[#This Row],[Date]]+Tableau1[[#This Row],[Début]])</f>
        <v>0</v>
      </c>
      <c r="I257" s="4">
        <f ca="1">IF(Tableau1[[#This Row],[Fin]]=0,0,Tableau1[[#This Row],[Date]]+Tableau1[[#This Row],[Fin]])</f>
        <v>0</v>
      </c>
      <c r="J257" s="5">
        <f ca="1">IF(MOD(I257,1)=0,0,H257-MAX(I$2:I256))</f>
        <v>0</v>
      </c>
    </row>
    <row r="258" spans="3:10" x14ac:dyDescent="0.35">
      <c r="C258" s="11">
        <f t="shared" si="4"/>
        <v>43053</v>
      </c>
      <c r="D258" s="8">
        <f>1+INT(MIN(MOD(Tableau1[[#This Row],[Date]]-DATE(YEAR(Tableau1[[#This Row],[Date]])+{-1;0;1},1,5)+WEEKDAY(DATE(YEAR(Tableau1[[#This Row],[Date]])+{-1;0;1},1,3)),734))/7)</f>
        <v>46</v>
      </c>
      <c r="E258" s="8" t="str">
        <f ca="1">OFFSET(Tableau4[[#Headers],[Rythme]],1+MOD(ROW()-2,35),)</f>
        <v>H</v>
      </c>
      <c r="F258" s="4">
        <f ca="1">IFERROR(VLOOKUP(Tableau1[[#This Row],[Rythme]],Tableau3[#All],2,0),0)</f>
        <v>0</v>
      </c>
      <c r="G258" s="4">
        <f ca="1">IFERROR(VLOOKUP(Tableau1[[#This Row],[Rythme]],Tableau3[#All],3,0),0)</f>
        <v>0</v>
      </c>
      <c r="H258" s="4">
        <f ca="1">IF(Tableau1[[#This Row],[Début]]=0,0,Tableau1[[#This Row],[Date]]+Tableau1[[#This Row],[Début]])</f>
        <v>0</v>
      </c>
      <c r="I258" s="4">
        <f ca="1">IF(Tableau1[[#This Row],[Fin]]=0,0,Tableau1[[#This Row],[Date]]+Tableau1[[#This Row],[Fin]])</f>
        <v>0</v>
      </c>
      <c r="J258" s="5">
        <f ca="1">IF(MOD(I258,1)=0,0,H258-MAX(I$2:I257))</f>
        <v>0</v>
      </c>
    </row>
    <row r="259" spans="3:10" x14ac:dyDescent="0.35">
      <c r="C259" s="11">
        <f t="shared" si="4"/>
        <v>43054</v>
      </c>
      <c r="D259" s="8">
        <f>1+INT(MIN(MOD(Tableau1[[#This Row],[Date]]-DATE(YEAR(Tableau1[[#This Row],[Date]])+{-1;0;1},1,5)+WEEKDAY(DATE(YEAR(Tableau1[[#This Row],[Date]])+{-1;0;1},1,3)),734))/7)</f>
        <v>46</v>
      </c>
      <c r="E259" s="8" t="str">
        <f ca="1">OFFSET(Tableau4[[#Headers],[Rythme]],1+MOD(ROW()-2,35),)</f>
        <v>M</v>
      </c>
      <c r="F259" s="4">
        <f ca="1">IFERROR(VLOOKUP(Tableau1[[#This Row],[Rythme]],Tableau3[#All],2,0),0)</f>
        <v>0.23958333333333334</v>
      </c>
      <c r="G259" s="4">
        <f ca="1">IFERROR(VLOOKUP(Tableau1[[#This Row],[Rythme]],Tableau3[#All],3,0),0)</f>
        <v>0.5625</v>
      </c>
      <c r="H259" s="4">
        <f ca="1">IF(Tableau1[[#This Row],[Début]]=0,0,Tableau1[[#This Row],[Date]]+Tableau1[[#This Row],[Début]])</f>
        <v>43054.239583333336</v>
      </c>
      <c r="I259" s="4">
        <f ca="1">IF(Tableau1[[#This Row],[Fin]]=0,0,Tableau1[[#This Row],[Date]]+Tableau1[[#This Row],[Fin]])</f>
        <v>43054.5625</v>
      </c>
      <c r="J259" s="5">
        <f ca="1">IF(MOD(I259,1)=0,0,H259-MAX(I$2:I258))</f>
        <v>4.9895833333357587</v>
      </c>
    </row>
    <row r="260" spans="3:10" x14ac:dyDescent="0.35">
      <c r="C260" s="11">
        <f t="shared" si="4"/>
        <v>43055</v>
      </c>
      <c r="D260" s="8">
        <f>1+INT(MIN(MOD(Tableau1[[#This Row],[Date]]-DATE(YEAR(Tableau1[[#This Row],[Date]])+{-1;0;1},1,5)+WEEKDAY(DATE(YEAR(Tableau1[[#This Row],[Date]])+{-1;0;1},1,3)),734))/7)</f>
        <v>46</v>
      </c>
      <c r="E260" s="8" t="str">
        <f ca="1">OFFSET(Tableau4[[#Headers],[Rythme]],1+MOD(ROW()-2,35),)</f>
        <v>M</v>
      </c>
      <c r="F260" s="4">
        <f ca="1">IFERROR(VLOOKUP(Tableau1[[#This Row],[Rythme]],Tableau3[#All],2,0),0)</f>
        <v>0.23958333333333334</v>
      </c>
      <c r="G260" s="4">
        <f ca="1">IFERROR(VLOOKUP(Tableau1[[#This Row],[Rythme]],Tableau3[#All],3,0),0)</f>
        <v>0.5625</v>
      </c>
      <c r="H260" s="4">
        <f ca="1">IF(Tableau1[[#This Row],[Début]]=0,0,Tableau1[[#This Row],[Date]]+Tableau1[[#This Row],[Début]])</f>
        <v>43055.239583333336</v>
      </c>
      <c r="I260" s="4">
        <f ca="1">IF(Tableau1[[#This Row],[Fin]]=0,0,Tableau1[[#This Row],[Date]]+Tableau1[[#This Row],[Fin]])</f>
        <v>43055.5625</v>
      </c>
      <c r="J260" s="5">
        <f ca="1">IF(MOD(I260,1)=0,0,H260-MAX(I$2:I259))</f>
        <v>0.67708333333575865</v>
      </c>
    </row>
    <row r="261" spans="3:10" x14ac:dyDescent="0.35">
      <c r="C261" s="11">
        <f t="shared" si="4"/>
        <v>43056</v>
      </c>
      <c r="D261" s="8">
        <f>1+INT(MIN(MOD(Tableau1[[#This Row],[Date]]-DATE(YEAR(Tableau1[[#This Row],[Date]])+{-1;0;1},1,5)+WEEKDAY(DATE(YEAR(Tableau1[[#This Row],[Date]])+{-1;0;1},1,3)),734))/7)</f>
        <v>46</v>
      </c>
      <c r="E261" s="8" t="str">
        <f ca="1">OFFSET(Tableau4[[#Headers],[Rythme]],1+MOD(ROW()-2,35),)</f>
        <v>A</v>
      </c>
      <c r="F261" s="4">
        <f ca="1">IFERROR(VLOOKUP(Tableau1[[#This Row],[Rythme]],Tableau3[#All],2,0),0)</f>
        <v>0.55208333333333337</v>
      </c>
      <c r="G261" s="4">
        <f ca="1">IFERROR(VLOOKUP(Tableau1[[#This Row],[Rythme]],Tableau3[#All],3,0),0)</f>
        <v>0.875</v>
      </c>
      <c r="H261" s="4">
        <f ca="1">IF(Tableau1[[#This Row],[Début]]=0,0,Tableau1[[#This Row],[Date]]+Tableau1[[#This Row],[Début]])</f>
        <v>43056.552083333336</v>
      </c>
      <c r="I261" s="4">
        <f ca="1">IF(Tableau1[[#This Row],[Fin]]=0,0,Tableau1[[#This Row],[Date]]+Tableau1[[#This Row],[Fin]])</f>
        <v>43056.875</v>
      </c>
      <c r="J261" s="5">
        <f ca="1">IF(MOD(I261,1)=0,0,H261-MAX(I$2:I260))</f>
        <v>0.98958333333575865</v>
      </c>
    </row>
    <row r="262" spans="3:10" x14ac:dyDescent="0.35">
      <c r="C262" s="11">
        <f t="shared" si="4"/>
        <v>43057</v>
      </c>
      <c r="D262" s="8">
        <f>1+INT(MIN(MOD(Tableau1[[#This Row],[Date]]-DATE(YEAR(Tableau1[[#This Row],[Date]])+{-1;0;1},1,5)+WEEKDAY(DATE(YEAR(Tableau1[[#This Row],[Date]])+{-1;0;1},1,3)),734))/7)</f>
        <v>46</v>
      </c>
      <c r="E262" s="8" t="str">
        <f ca="1">OFFSET(Tableau4[[#Headers],[Rythme]],1+MOD(ROW()-2,35),)</f>
        <v>A</v>
      </c>
      <c r="F262" s="4">
        <f ca="1">IFERROR(VLOOKUP(Tableau1[[#This Row],[Rythme]],Tableau3[#All],2,0),0)</f>
        <v>0.55208333333333337</v>
      </c>
      <c r="G262" s="4">
        <f ca="1">IFERROR(VLOOKUP(Tableau1[[#This Row],[Rythme]],Tableau3[#All],3,0),0)</f>
        <v>0.875</v>
      </c>
      <c r="H262" s="4">
        <f ca="1">IF(Tableau1[[#This Row],[Début]]=0,0,Tableau1[[#This Row],[Date]]+Tableau1[[#This Row],[Début]])</f>
        <v>43057.552083333336</v>
      </c>
      <c r="I262" s="4">
        <f ca="1">IF(Tableau1[[#This Row],[Fin]]=0,0,Tableau1[[#This Row],[Date]]+Tableau1[[#This Row],[Fin]])</f>
        <v>43057.875</v>
      </c>
      <c r="J262" s="5">
        <f ca="1">IF(MOD(I262,1)=0,0,H262-MAX(I$2:I261))</f>
        <v>0.67708333333575865</v>
      </c>
    </row>
    <row r="263" spans="3:10" x14ac:dyDescent="0.35">
      <c r="C263" s="11">
        <f t="shared" si="4"/>
        <v>43058</v>
      </c>
      <c r="D263" s="8">
        <f>1+INT(MIN(MOD(Tableau1[[#This Row],[Date]]-DATE(YEAR(Tableau1[[#This Row],[Date]])+{-1;0;1},1,5)+WEEKDAY(DATE(YEAR(Tableau1[[#This Row],[Date]])+{-1;0;1},1,3)),734))/7)</f>
        <v>46</v>
      </c>
      <c r="E263" s="8" t="str">
        <f ca="1">OFFSET(Tableau4[[#Headers],[Rythme]],1+MOD(ROW()-2,35),)</f>
        <v>A</v>
      </c>
      <c r="F263" s="4">
        <f ca="1">IFERROR(VLOOKUP(Tableau1[[#This Row],[Rythme]],Tableau3[#All],2,0),0)</f>
        <v>0.55208333333333337</v>
      </c>
      <c r="G263" s="4">
        <f ca="1">IFERROR(VLOOKUP(Tableau1[[#This Row],[Rythme]],Tableau3[#All],3,0),0)</f>
        <v>0.875</v>
      </c>
      <c r="H263" s="4">
        <f ca="1">IF(Tableau1[[#This Row],[Début]]=0,0,Tableau1[[#This Row],[Date]]+Tableau1[[#This Row],[Début]])</f>
        <v>43058.552083333336</v>
      </c>
      <c r="I263" s="4">
        <f ca="1">IF(Tableau1[[#This Row],[Fin]]=0,0,Tableau1[[#This Row],[Date]]+Tableau1[[#This Row],[Fin]])</f>
        <v>43058.875</v>
      </c>
      <c r="J263" s="5">
        <f ca="1">IF(MOD(I263,1)=0,0,H263-MAX(I$2:I262))</f>
        <v>0.67708333333575865</v>
      </c>
    </row>
    <row r="264" spans="3:10" x14ac:dyDescent="0.35">
      <c r="C264" s="11">
        <f t="shared" si="4"/>
        <v>43059</v>
      </c>
      <c r="D264" s="8">
        <f>1+INT(MIN(MOD(Tableau1[[#This Row],[Date]]-DATE(YEAR(Tableau1[[#This Row],[Date]])+{-1;0;1},1,5)+WEEKDAY(DATE(YEAR(Tableau1[[#This Row],[Date]])+{-1;0;1},1,3)),734))/7)</f>
        <v>47</v>
      </c>
      <c r="E264" s="8" t="str">
        <f ca="1">OFFSET(Tableau4[[#Headers],[Rythme]],1+MOD(ROW()-2,35),)</f>
        <v>N</v>
      </c>
      <c r="F264" s="4">
        <f ca="1">IFERROR(VLOOKUP(Tableau1[[#This Row],[Rythme]],Tableau3[#All],2,0),0)</f>
        <v>0.86458333333333337</v>
      </c>
      <c r="G264" s="4">
        <f ca="1">IFERROR(VLOOKUP(Tableau1[[#This Row],[Rythme]],Tableau3[#All],3,0),0)</f>
        <v>1.25</v>
      </c>
      <c r="H264" s="4">
        <f ca="1">IF(Tableau1[[#This Row],[Début]]=0,0,Tableau1[[#This Row],[Date]]+Tableau1[[#This Row],[Début]])</f>
        <v>43059.864583333336</v>
      </c>
      <c r="I264" s="4">
        <f ca="1">IF(Tableau1[[#This Row],[Fin]]=0,0,Tableau1[[#This Row],[Date]]+Tableau1[[#This Row],[Fin]])</f>
        <v>43060.25</v>
      </c>
      <c r="J264" s="5">
        <f ca="1">IF(MOD(I264,1)=0,0,H264-MAX(I$2:I263))</f>
        <v>0.98958333333575865</v>
      </c>
    </row>
    <row r="265" spans="3:10" x14ac:dyDescent="0.35">
      <c r="C265" s="11">
        <f t="shared" si="4"/>
        <v>43060</v>
      </c>
      <c r="D265" s="8">
        <f>1+INT(MIN(MOD(Tableau1[[#This Row],[Date]]-DATE(YEAR(Tableau1[[#This Row],[Date]])+{-1;0;1},1,5)+WEEKDAY(DATE(YEAR(Tableau1[[#This Row],[Date]])+{-1;0;1},1,3)),734))/7)</f>
        <v>47</v>
      </c>
      <c r="E265" s="8" t="str">
        <f ca="1">OFFSET(Tableau4[[#Headers],[Rythme]],1+MOD(ROW()-2,35),)</f>
        <v>N</v>
      </c>
      <c r="F265" s="4">
        <f ca="1">IFERROR(VLOOKUP(Tableau1[[#This Row],[Rythme]],Tableau3[#All],2,0),0)</f>
        <v>0.86458333333333337</v>
      </c>
      <c r="G265" s="4">
        <f ca="1">IFERROR(VLOOKUP(Tableau1[[#This Row],[Rythme]],Tableau3[#All],3,0),0)</f>
        <v>1.25</v>
      </c>
      <c r="H265" s="4">
        <f ca="1">IF(Tableau1[[#This Row],[Début]]=0,0,Tableau1[[#This Row],[Date]]+Tableau1[[#This Row],[Début]])</f>
        <v>43060.864583333336</v>
      </c>
      <c r="I265" s="4">
        <f ca="1">IF(Tableau1[[#This Row],[Fin]]=0,0,Tableau1[[#This Row],[Date]]+Tableau1[[#This Row],[Fin]])</f>
        <v>43061.25</v>
      </c>
      <c r="J265" s="5">
        <f ca="1">IF(MOD(I265,1)=0,0,H265-MAX(I$2:I264))</f>
        <v>0.61458333333575865</v>
      </c>
    </row>
    <row r="266" spans="3:10" x14ac:dyDescent="0.35">
      <c r="C266" s="11">
        <f t="shared" si="4"/>
        <v>43061</v>
      </c>
      <c r="D266" s="8">
        <f>1+INT(MIN(MOD(Tableau1[[#This Row],[Date]]-DATE(YEAR(Tableau1[[#This Row],[Date]])+{-1;0;1},1,5)+WEEKDAY(DATE(YEAR(Tableau1[[#This Row],[Date]])+{-1;0;1},1,3)),734))/7)</f>
        <v>47</v>
      </c>
      <c r="E266" s="8" t="str">
        <f ca="1">OFFSET(Tableau4[[#Headers],[Rythme]],1+MOD(ROW()-2,35),)</f>
        <v>R</v>
      </c>
      <c r="F266" s="4">
        <f ca="1">IFERROR(VLOOKUP(Tableau1[[#This Row],[Rythme]],Tableau3[#All],2,0),0)</f>
        <v>0</v>
      </c>
      <c r="G266" s="4">
        <f ca="1">IFERROR(VLOOKUP(Tableau1[[#This Row],[Rythme]],Tableau3[#All],3,0),0)</f>
        <v>0</v>
      </c>
      <c r="H266" s="4">
        <f ca="1">IF(Tableau1[[#This Row],[Début]]=0,0,Tableau1[[#This Row],[Date]]+Tableau1[[#This Row],[Début]])</f>
        <v>0</v>
      </c>
      <c r="I266" s="4">
        <f ca="1">IF(Tableau1[[#This Row],[Fin]]=0,0,Tableau1[[#This Row],[Date]]+Tableau1[[#This Row],[Fin]])</f>
        <v>0</v>
      </c>
      <c r="J266" s="5">
        <f ca="1">IF(MOD(I266,1)=0,0,H266-MAX(I$2:I265))</f>
        <v>0</v>
      </c>
    </row>
    <row r="267" spans="3:10" x14ac:dyDescent="0.35">
      <c r="C267" s="11">
        <f t="shared" si="4"/>
        <v>43062</v>
      </c>
      <c r="D267" s="8">
        <f>1+INT(MIN(MOD(Tableau1[[#This Row],[Date]]-DATE(YEAR(Tableau1[[#This Row],[Date]])+{-1;0;1},1,5)+WEEKDAY(DATE(YEAR(Tableau1[[#This Row],[Date]])+{-1;0;1},1,3)),734))/7)</f>
        <v>47</v>
      </c>
      <c r="E267" s="8" t="str">
        <f ca="1">OFFSET(Tableau4[[#Headers],[Rythme]],1+MOD(ROW()-2,35),)</f>
        <v>R</v>
      </c>
      <c r="F267" s="4">
        <f ca="1">IFERROR(VLOOKUP(Tableau1[[#This Row],[Rythme]],Tableau3[#All],2,0),0)</f>
        <v>0</v>
      </c>
      <c r="G267" s="4">
        <f ca="1">IFERROR(VLOOKUP(Tableau1[[#This Row],[Rythme]],Tableau3[#All],3,0),0)</f>
        <v>0</v>
      </c>
      <c r="H267" s="4">
        <f ca="1">IF(Tableau1[[#This Row],[Début]]=0,0,Tableau1[[#This Row],[Date]]+Tableau1[[#This Row],[Début]])</f>
        <v>0</v>
      </c>
      <c r="I267" s="4">
        <f ca="1">IF(Tableau1[[#This Row],[Fin]]=0,0,Tableau1[[#This Row],[Date]]+Tableau1[[#This Row],[Fin]])</f>
        <v>0</v>
      </c>
      <c r="J267" s="5">
        <f ca="1">IF(MOD(I267,1)=0,0,H267-MAX(I$2:I266))</f>
        <v>0</v>
      </c>
    </row>
    <row r="268" spans="3:10" x14ac:dyDescent="0.35">
      <c r="C268" s="11">
        <f t="shared" si="4"/>
        <v>43063</v>
      </c>
      <c r="D268" s="8">
        <f>1+INT(MIN(MOD(Tableau1[[#This Row],[Date]]-DATE(YEAR(Tableau1[[#This Row],[Date]])+{-1;0;1},1,5)+WEEKDAY(DATE(YEAR(Tableau1[[#This Row],[Date]])+{-1;0;1},1,3)),734))/7)</f>
        <v>47</v>
      </c>
      <c r="E268" s="8" t="str">
        <f ca="1">OFFSET(Tableau4[[#Headers],[Rythme]],1+MOD(ROW()-2,35),)</f>
        <v>R</v>
      </c>
      <c r="F268" s="4">
        <f ca="1">IFERROR(VLOOKUP(Tableau1[[#This Row],[Rythme]],Tableau3[#All],2,0),0)</f>
        <v>0</v>
      </c>
      <c r="G268" s="4">
        <f ca="1">IFERROR(VLOOKUP(Tableau1[[#This Row],[Rythme]],Tableau3[#All],3,0),0)</f>
        <v>0</v>
      </c>
      <c r="H268" s="4">
        <f ca="1">IF(Tableau1[[#This Row],[Début]]=0,0,Tableau1[[#This Row],[Date]]+Tableau1[[#This Row],[Début]])</f>
        <v>0</v>
      </c>
      <c r="I268" s="4">
        <f ca="1">IF(Tableau1[[#This Row],[Fin]]=0,0,Tableau1[[#This Row],[Date]]+Tableau1[[#This Row],[Fin]])</f>
        <v>0</v>
      </c>
      <c r="J268" s="5">
        <f ca="1">IF(MOD(I268,1)=0,0,H268-MAX(I$2:I267))</f>
        <v>0</v>
      </c>
    </row>
    <row r="269" spans="3:10" x14ac:dyDescent="0.35">
      <c r="C269" s="11">
        <f t="shared" si="4"/>
        <v>43064</v>
      </c>
      <c r="D269" s="8">
        <f>1+INT(MIN(MOD(Tableau1[[#This Row],[Date]]-DATE(YEAR(Tableau1[[#This Row],[Date]])+{-1;0;1},1,5)+WEEKDAY(DATE(YEAR(Tableau1[[#This Row],[Date]])+{-1;0;1},1,3)),734))/7)</f>
        <v>47</v>
      </c>
      <c r="E269" s="8" t="str">
        <f ca="1">OFFSET(Tableau4[[#Headers],[Rythme]],1+MOD(ROW()-2,35),)</f>
        <v>H</v>
      </c>
      <c r="F269" s="4">
        <f ca="1">IFERROR(VLOOKUP(Tableau1[[#This Row],[Rythme]],Tableau3[#All],2,0),0)</f>
        <v>0</v>
      </c>
      <c r="G269" s="4">
        <f ca="1">IFERROR(VLOOKUP(Tableau1[[#This Row],[Rythme]],Tableau3[#All],3,0),0)</f>
        <v>0</v>
      </c>
      <c r="H269" s="4">
        <f ca="1">IF(Tableau1[[#This Row],[Début]]=0,0,Tableau1[[#This Row],[Date]]+Tableau1[[#This Row],[Début]])</f>
        <v>0</v>
      </c>
      <c r="I269" s="4">
        <f ca="1">IF(Tableau1[[#This Row],[Fin]]=0,0,Tableau1[[#This Row],[Date]]+Tableau1[[#This Row],[Fin]])</f>
        <v>0</v>
      </c>
      <c r="J269" s="5">
        <f ca="1">IF(MOD(I269,1)=0,0,H269-MAX(I$2:I268))</f>
        <v>0</v>
      </c>
    </row>
    <row r="270" spans="3:10" x14ac:dyDescent="0.35">
      <c r="C270" s="11">
        <f t="shared" si="4"/>
        <v>43065</v>
      </c>
      <c r="D270" s="8">
        <f>1+INT(MIN(MOD(Tableau1[[#This Row],[Date]]-DATE(YEAR(Tableau1[[#This Row],[Date]])+{-1;0;1},1,5)+WEEKDAY(DATE(YEAR(Tableau1[[#This Row],[Date]])+{-1;0;1},1,3)),734))/7)</f>
        <v>47</v>
      </c>
      <c r="E270" s="8" t="str">
        <f ca="1">OFFSET(Tableau4[[#Headers],[Rythme]],1+MOD(ROW()-2,35),)</f>
        <v>H</v>
      </c>
      <c r="F270" s="4">
        <f ca="1">IFERROR(VLOOKUP(Tableau1[[#This Row],[Rythme]],Tableau3[#All],2,0),0)</f>
        <v>0</v>
      </c>
      <c r="G270" s="4">
        <f ca="1">IFERROR(VLOOKUP(Tableau1[[#This Row],[Rythme]],Tableau3[#All],3,0),0)</f>
        <v>0</v>
      </c>
      <c r="H270" s="4">
        <f ca="1">IF(Tableau1[[#This Row],[Début]]=0,0,Tableau1[[#This Row],[Date]]+Tableau1[[#This Row],[Début]])</f>
        <v>0</v>
      </c>
      <c r="I270" s="4">
        <f ca="1">IF(Tableau1[[#This Row],[Fin]]=0,0,Tableau1[[#This Row],[Date]]+Tableau1[[#This Row],[Fin]])</f>
        <v>0</v>
      </c>
      <c r="J270" s="5">
        <f ca="1">IF(MOD(I270,1)=0,0,H270-MAX(I$2:I269))</f>
        <v>0</v>
      </c>
    </row>
    <row r="271" spans="3:10" x14ac:dyDescent="0.35">
      <c r="C271" s="11">
        <f t="shared" si="4"/>
        <v>43066</v>
      </c>
      <c r="D271" s="8">
        <f>1+INT(MIN(MOD(Tableau1[[#This Row],[Date]]-DATE(YEAR(Tableau1[[#This Row],[Date]])+{-1;0;1},1,5)+WEEKDAY(DATE(YEAR(Tableau1[[#This Row],[Date]])+{-1;0;1},1,3)),734))/7)</f>
        <v>48</v>
      </c>
      <c r="E271" s="8" t="str">
        <f ca="1">OFFSET(Tableau4[[#Headers],[Rythme]],1+MOD(ROW()-2,35),)</f>
        <v>M</v>
      </c>
      <c r="F271" s="4">
        <f ca="1">IFERROR(VLOOKUP(Tableau1[[#This Row],[Rythme]],Tableau3[#All],2,0),0)</f>
        <v>0.23958333333333334</v>
      </c>
      <c r="G271" s="4">
        <f ca="1">IFERROR(VLOOKUP(Tableau1[[#This Row],[Rythme]],Tableau3[#All],3,0),0)</f>
        <v>0.5625</v>
      </c>
      <c r="H271" s="4">
        <f ca="1">IF(Tableau1[[#This Row],[Début]]=0,0,Tableau1[[#This Row],[Date]]+Tableau1[[#This Row],[Début]])</f>
        <v>43066.239583333336</v>
      </c>
      <c r="I271" s="4">
        <f ca="1">IF(Tableau1[[#This Row],[Fin]]=0,0,Tableau1[[#This Row],[Date]]+Tableau1[[#This Row],[Fin]])</f>
        <v>43066.5625</v>
      </c>
      <c r="J271" s="5">
        <f ca="1">IF(MOD(I271,1)=0,0,H271-MAX(I$2:I270))</f>
        <v>4.9895833333357587</v>
      </c>
    </row>
    <row r="272" spans="3:10" x14ac:dyDescent="0.35">
      <c r="C272" s="11">
        <f t="shared" si="4"/>
        <v>43067</v>
      </c>
      <c r="D272" s="8">
        <f>1+INT(MIN(MOD(Tableau1[[#This Row],[Date]]-DATE(YEAR(Tableau1[[#This Row],[Date]])+{-1;0;1},1,5)+WEEKDAY(DATE(YEAR(Tableau1[[#This Row],[Date]])+{-1;0;1},1,3)),734))/7)</f>
        <v>48</v>
      </c>
      <c r="E272" s="8" t="str">
        <f ca="1">OFFSET(Tableau4[[#Headers],[Rythme]],1+MOD(ROW()-2,35),)</f>
        <v>M</v>
      </c>
      <c r="F272" s="4">
        <f ca="1">IFERROR(VLOOKUP(Tableau1[[#This Row],[Rythme]],Tableau3[#All],2,0),0)</f>
        <v>0.23958333333333334</v>
      </c>
      <c r="G272" s="4">
        <f ca="1">IFERROR(VLOOKUP(Tableau1[[#This Row],[Rythme]],Tableau3[#All],3,0),0)</f>
        <v>0.5625</v>
      </c>
      <c r="H272" s="4">
        <f ca="1">IF(Tableau1[[#This Row],[Début]]=0,0,Tableau1[[#This Row],[Date]]+Tableau1[[#This Row],[Début]])</f>
        <v>43067.239583333336</v>
      </c>
      <c r="I272" s="4">
        <f ca="1">IF(Tableau1[[#This Row],[Fin]]=0,0,Tableau1[[#This Row],[Date]]+Tableau1[[#This Row],[Fin]])</f>
        <v>43067.5625</v>
      </c>
      <c r="J272" s="5">
        <f ca="1">IF(MOD(I272,1)=0,0,H272-MAX(I$2:I271))</f>
        <v>0.67708333333575865</v>
      </c>
    </row>
    <row r="273" spans="3:10" x14ac:dyDescent="0.35">
      <c r="C273" s="11">
        <f t="shared" si="4"/>
        <v>43068</v>
      </c>
      <c r="D273" s="8">
        <f>1+INT(MIN(MOD(Tableau1[[#This Row],[Date]]-DATE(YEAR(Tableau1[[#This Row],[Date]])+{-1;0;1},1,5)+WEEKDAY(DATE(YEAR(Tableau1[[#This Row],[Date]])+{-1;0;1},1,3)),734))/7)</f>
        <v>48</v>
      </c>
      <c r="E273" s="8" t="str">
        <f ca="1">OFFSET(Tableau4[[#Headers],[Rythme]],1+MOD(ROW()-2,35),)</f>
        <v>A</v>
      </c>
      <c r="F273" s="4">
        <f ca="1">IFERROR(VLOOKUP(Tableau1[[#This Row],[Rythme]],Tableau3[#All],2,0),0)</f>
        <v>0.55208333333333337</v>
      </c>
      <c r="G273" s="4">
        <f ca="1">IFERROR(VLOOKUP(Tableau1[[#This Row],[Rythme]],Tableau3[#All],3,0),0)</f>
        <v>0.875</v>
      </c>
      <c r="H273" s="4">
        <f ca="1">IF(Tableau1[[#This Row],[Début]]=0,0,Tableau1[[#This Row],[Date]]+Tableau1[[#This Row],[Début]])</f>
        <v>43068.552083333336</v>
      </c>
      <c r="I273" s="4">
        <f ca="1">IF(Tableau1[[#This Row],[Fin]]=0,0,Tableau1[[#This Row],[Date]]+Tableau1[[#This Row],[Fin]])</f>
        <v>43068.875</v>
      </c>
      <c r="J273" s="5">
        <f ca="1">IF(MOD(I273,1)=0,0,H273-MAX(I$2:I272))</f>
        <v>0.98958333333575865</v>
      </c>
    </row>
    <row r="274" spans="3:10" x14ac:dyDescent="0.35">
      <c r="C274" s="11">
        <f t="shared" si="4"/>
        <v>43069</v>
      </c>
      <c r="D274" s="8">
        <f>1+INT(MIN(MOD(Tableau1[[#This Row],[Date]]-DATE(YEAR(Tableau1[[#This Row],[Date]])+{-1;0;1},1,5)+WEEKDAY(DATE(YEAR(Tableau1[[#This Row],[Date]])+{-1;0;1},1,3)),734))/7)</f>
        <v>48</v>
      </c>
      <c r="E274" s="8" t="str">
        <f ca="1">OFFSET(Tableau4[[#Headers],[Rythme]],1+MOD(ROW()-2,35),)</f>
        <v>A</v>
      </c>
      <c r="F274" s="4">
        <f ca="1">IFERROR(VLOOKUP(Tableau1[[#This Row],[Rythme]],Tableau3[#All],2,0),0)</f>
        <v>0.55208333333333337</v>
      </c>
      <c r="G274" s="4">
        <f ca="1">IFERROR(VLOOKUP(Tableau1[[#This Row],[Rythme]],Tableau3[#All],3,0),0)</f>
        <v>0.875</v>
      </c>
      <c r="H274" s="4">
        <f ca="1">IF(Tableau1[[#This Row],[Début]]=0,0,Tableau1[[#This Row],[Date]]+Tableau1[[#This Row],[Début]])</f>
        <v>43069.552083333336</v>
      </c>
      <c r="I274" s="4">
        <f ca="1">IF(Tableau1[[#This Row],[Fin]]=0,0,Tableau1[[#This Row],[Date]]+Tableau1[[#This Row],[Fin]])</f>
        <v>43069.875</v>
      </c>
      <c r="J274" s="5">
        <f ca="1">IF(MOD(I274,1)=0,0,H274-MAX(I$2:I273))</f>
        <v>0.67708333333575865</v>
      </c>
    </row>
    <row r="275" spans="3:10" x14ac:dyDescent="0.35">
      <c r="C275" s="11">
        <f t="shared" si="4"/>
        <v>43070</v>
      </c>
      <c r="D275" s="8">
        <f>1+INT(MIN(MOD(Tableau1[[#This Row],[Date]]-DATE(YEAR(Tableau1[[#This Row],[Date]])+{-1;0;1},1,5)+WEEKDAY(DATE(YEAR(Tableau1[[#This Row],[Date]])+{-1;0;1},1,3)),734))/7)</f>
        <v>48</v>
      </c>
      <c r="E275" s="8" t="str">
        <f ca="1">OFFSET(Tableau4[[#Headers],[Rythme]],1+MOD(ROW()-2,35),)</f>
        <v>N</v>
      </c>
      <c r="F275" s="4">
        <f ca="1">IFERROR(VLOOKUP(Tableau1[[#This Row],[Rythme]],Tableau3[#All],2,0),0)</f>
        <v>0.86458333333333337</v>
      </c>
      <c r="G275" s="4">
        <f ca="1">IFERROR(VLOOKUP(Tableau1[[#This Row],[Rythme]],Tableau3[#All],3,0),0)</f>
        <v>1.25</v>
      </c>
      <c r="H275" s="4">
        <f ca="1">IF(Tableau1[[#This Row],[Début]]=0,0,Tableau1[[#This Row],[Date]]+Tableau1[[#This Row],[Début]])</f>
        <v>43070.864583333336</v>
      </c>
      <c r="I275" s="4">
        <f ca="1">IF(Tableau1[[#This Row],[Fin]]=0,0,Tableau1[[#This Row],[Date]]+Tableau1[[#This Row],[Fin]])</f>
        <v>43071.25</v>
      </c>
      <c r="J275" s="5">
        <f ca="1">IF(MOD(I275,1)=0,0,H275-MAX(I$2:I274))</f>
        <v>0.98958333333575865</v>
      </c>
    </row>
    <row r="276" spans="3:10" x14ac:dyDescent="0.35">
      <c r="C276" s="11">
        <f t="shared" si="4"/>
        <v>43071</v>
      </c>
      <c r="D276" s="8">
        <f>1+INT(MIN(MOD(Tableau1[[#This Row],[Date]]-DATE(YEAR(Tableau1[[#This Row],[Date]])+{-1;0;1},1,5)+WEEKDAY(DATE(YEAR(Tableau1[[#This Row],[Date]])+{-1;0;1},1,3)),734))/7)</f>
        <v>48</v>
      </c>
      <c r="E276" s="8" t="str">
        <f ca="1">OFFSET(Tableau4[[#Headers],[Rythme]],1+MOD(ROW()-2,35),)</f>
        <v>N</v>
      </c>
      <c r="F276" s="4">
        <f ca="1">IFERROR(VLOOKUP(Tableau1[[#This Row],[Rythme]],Tableau3[#All],2,0),0)</f>
        <v>0.86458333333333337</v>
      </c>
      <c r="G276" s="4">
        <f ca="1">IFERROR(VLOOKUP(Tableau1[[#This Row],[Rythme]],Tableau3[#All],3,0),0)</f>
        <v>1.25</v>
      </c>
      <c r="H276" s="4">
        <f ca="1">IF(Tableau1[[#This Row],[Début]]=0,0,Tableau1[[#This Row],[Date]]+Tableau1[[#This Row],[Début]])</f>
        <v>43071.864583333336</v>
      </c>
      <c r="I276" s="4">
        <f ca="1">IF(Tableau1[[#This Row],[Fin]]=0,0,Tableau1[[#This Row],[Date]]+Tableau1[[#This Row],[Fin]])</f>
        <v>43072.25</v>
      </c>
      <c r="J276" s="5">
        <f ca="1">IF(MOD(I276,1)=0,0,H276-MAX(I$2:I275))</f>
        <v>0.61458333333575865</v>
      </c>
    </row>
    <row r="277" spans="3:10" x14ac:dyDescent="0.35">
      <c r="C277" s="11">
        <f t="shared" si="4"/>
        <v>43072</v>
      </c>
      <c r="D277" s="8">
        <f>1+INT(MIN(MOD(Tableau1[[#This Row],[Date]]-DATE(YEAR(Tableau1[[#This Row],[Date]])+{-1;0;1},1,5)+WEEKDAY(DATE(YEAR(Tableau1[[#This Row],[Date]])+{-1;0;1},1,3)),734))/7)</f>
        <v>48</v>
      </c>
      <c r="E277" s="8" t="str">
        <f ca="1">OFFSET(Tableau4[[#Headers],[Rythme]],1+MOD(ROW()-2,35),)</f>
        <v>N</v>
      </c>
      <c r="F277" s="4">
        <f ca="1">IFERROR(VLOOKUP(Tableau1[[#This Row],[Rythme]],Tableau3[#All],2,0),0)</f>
        <v>0.86458333333333337</v>
      </c>
      <c r="G277" s="4">
        <f ca="1">IFERROR(VLOOKUP(Tableau1[[#This Row],[Rythme]],Tableau3[#All],3,0),0)</f>
        <v>1.25</v>
      </c>
      <c r="H277" s="4">
        <f ca="1">IF(Tableau1[[#This Row],[Début]]=0,0,Tableau1[[#This Row],[Date]]+Tableau1[[#This Row],[Début]])</f>
        <v>43072.864583333336</v>
      </c>
      <c r="I277" s="4">
        <f ca="1">IF(Tableau1[[#This Row],[Fin]]=0,0,Tableau1[[#This Row],[Date]]+Tableau1[[#This Row],[Fin]])</f>
        <v>43073.25</v>
      </c>
      <c r="J277" s="5">
        <f ca="1">IF(MOD(I277,1)=0,0,H277-MAX(I$2:I276))</f>
        <v>0.61458333333575865</v>
      </c>
    </row>
    <row r="278" spans="3:10" x14ac:dyDescent="0.35">
      <c r="C278" s="11">
        <f t="shared" si="4"/>
        <v>43073</v>
      </c>
      <c r="D278" s="8">
        <f>1+INT(MIN(MOD(Tableau1[[#This Row],[Date]]-DATE(YEAR(Tableau1[[#This Row],[Date]])+{-1;0;1},1,5)+WEEKDAY(DATE(YEAR(Tableau1[[#This Row],[Date]])+{-1;0;1},1,3)),734))/7)</f>
        <v>49</v>
      </c>
      <c r="E278" s="8" t="str">
        <f ca="1">OFFSET(Tableau4[[#Headers],[Rythme]],1+MOD(ROW()-2,35),)</f>
        <v>R</v>
      </c>
      <c r="F278" s="4">
        <f ca="1">IFERROR(VLOOKUP(Tableau1[[#This Row],[Rythme]],Tableau3[#All],2,0),0)</f>
        <v>0</v>
      </c>
      <c r="G278" s="4">
        <f ca="1">IFERROR(VLOOKUP(Tableau1[[#This Row],[Rythme]],Tableau3[#All],3,0),0)</f>
        <v>0</v>
      </c>
      <c r="H278" s="4">
        <f ca="1">IF(Tableau1[[#This Row],[Début]]=0,0,Tableau1[[#This Row],[Date]]+Tableau1[[#This Row],[Début]])</f>
        <v>0</v>
      </c>
      <c r="I278" s="4">
        <f ca="1">IF(Tableau1[[#This Row],[Fin]]=0,0,Tableau1[[#This Row],[Date]]+Tableau1[[#This Row],[Fin]])</f>
        <v>0</v>
      </c>
      <c r="J278" s="5">
        <f ca="1">IF(MOD(I278,1)=0,0,H278-MAX(I$2:I277))</f>
        <v>0</v>
      </c>
    </row>
    <row r="279" spans="3:10" x14ac:dyDescent="0.35">
      <c r="C279" s="11">
        <f t="shared" si="4"/>
        <v>43074</v>
      </c>
      <c r="D279" s="8">
        <f>1+INT(MIN(MOD(Tableau1[[#This Row],[Date]]-DATE(YEAR(Tableau1[[#This Row],[Date]])+{-1;0;1},1,5)+WEEKDAY(DATE(YEAR(Tableau1[[#This Row],[Date]])+{-1;0;1},1,3)),734))/7)</f>
        <v>49</v>
      </c>
      <c r="E279" s="8" t="str">
        <f ca="1">OFFSET(Tableau4[[#Headers],[Rythme]],1+MOD(ROW()-2,35),)</f>
        <v>H</v>
      </c>
      <c r="F279" s="4">
        <f ca="1">IFERROR(VLOOKUP(Tableau1[[#This Row],[Rythme]],Tableau3[#All],2,0),0)</f>
        <v>0</v>
      </c>
      <c r="G279" s="4">
        <f ca="1">IFERROR(VLOOKUP(Tableau1[[#This Row],[Rythme]],Tableau3[#All],3,0),0)</f>
        <v>0</v>
      </c>
      <c r="H279" s="4">
        <f ca="1">IF(Tableau1[[#This Row],[Début]]=0,0,Tableau1[[#This Row],[Date]]+Tableau1[[#This Row],[Début]])</f>
        <v>0</v>
      </c>
      <c r="I279" s="4">
        <f ca="1">IF(Tableau1[[#This Row],[Fin]]=0,0,Tableau1[[#This Row],[Date]]+Tableau1[[#This Row],[Fin]])</f>
        <v>0</v>
      </c>
      <c r="J279" s="5">
        <f ca="1">IF(MOD(I279,1)=0,0,H279-MAX(I$2:I278))</f>
        <v>0</v>
      </c>
    </row>
    <row r="280" spans="3:10" x14ac:dyDescent="0.35">
      <c r="C280" s="11">
        <f t="shared" si="4"/>
        <v>43075</v>
      </c>
      <c r="D280" s="8">
        <f>1+INT(MIN(MOD(Tableau1[[#This Row],[Date]]-DATE(YEAR(Tableau1[[#This Row],[Date]])+{-1;0;1},1,5)+WEEKDAY(DATE(YEAR(Tableau1[[#This Row],[Date]])+{-1;0;1},1,3)),734))/7)</f>
        <v>49</v>
      </c>
      <c r="E280" s="8" t="str">
        <f ca="1">OFFSET(Tableau4[[#Headers],[Rythme]],1+MOD(ROW()-2,35),)</f>
        <v>R</v>
      </c>
      <c r="F280" s="4">
        <f ca="1">IFERROR(VLOOKUP(Tableau1[[#This Row],[Rythme]],Tableau3[#All],2,0),0)</f>
        <v>0</v>
      </c>
      <c r="G280" s="4">
        <f ca="1">IFERROR(VLOOKUP(Tableau1[[#This Row],[Rythme]],Tableau3[#All],3,0),0)</f>
        <v>0</v>
      </c>
      <c r="H280" s="4">
        <f ca="1">IF(Tableau1[[#This Row],[Début]]=0,0,Tableau1[[#This Row],[Date]]+Tableau1[[#This Row],[Début]])</f>
        <v>0</v>
      </c>
      <c r="I280" s="4">
        <f ca="1">IF(Tableau1[[#This Row],[Fin]]=0,0,Tableau1[[#This Row],[Date]]+Tableau1[[#This Row],[Fin]])</f>
        <v>0</v>
      </c>
      <c r="J280" s="5">
        <f ca="1">IF(MOD(I280,1)=0,0,H280-MAX(I$2:I279))</f>
        <v>0</v>
      </c>
    </row>
    <row r="281" spans="3:10" x14ac:dyDescent="0.35">
      <c r="C281" s="11">
        <f t="shared" si="4"/>
        <v>43076</v>
      </c>
      <c r="D281" s="8">
        <f>1+INT(MIN(MOD(Tableau1[[#This Row],[Date]]-DATE(YEAR(Tableau1[[#This Row],[Date]])+{-1;0;1},1,5)+WEEKDAY(DATE(YEAR(Tableau1[[#This Row],[Date]])+{-1;0;1},1,3)),734))/7)</f>
        <v>49</v>
      </c>
      <c r="E281" s="8" t="str">
        <f ca="1">OFFSET(Tableau4[[#Headers],[Rythme]],1+MOD(ROW()-2,35),)</f>
        <v>R</v>
      </c>
      <c r="F281" s="4">
        <f ca="1">IFERROR(VLOOKUP(Tableau1[[#This Row],[Rythme]],Tableau3[#All],2,0),0)</f>
        <v>0</v>
      </c>
      <c r="G281" s="4">
        <f ca="1">IFERROR(VLOOKUP(Tableau1[[#This Row],[Rythme]],Tableau3[#All],3,0),0)</f>
        <v>0</v>
      </c>
      <c r="H281" s="4">
        <f ca="1">IF(Tableau1[[#This Row],[Début]]=0,0,Tableau1[[#This Row],[Date]]+Tableau1[[#This Row],[Début]])</f>
        <v>0</v>
      </c>
      <c r="I281" s="4">
        <f ca="1">IF(Tableau1[[#This Row],[Fin]]=0,0,Tableau1[[#This Row],[Date]]+Tableau1[[#This Row],[Fin]])</f>
        <v>0</v>
      </c>
      <c r="J281" s="5">
        <f ca="1">IF(MOD(I281,1)=0,0,H281-MAX(I$2:I280))</f>
        <v>0</v>
      </c>
    </row>
    <row r="282" spans="3:10" x14ac:dyDescent="0.35">
      <c r="C282" s="11">
        <f t="shared" si="4"/>
        <v>43077</v>
      </c>
      <c r="D282" s="8">
        <f>1+INT(MIN(MOD(Tableau1[[#This Row],[Date]]-DATE(YEAR(Tableau1[[#This Row],[Date]])+{-1;0;1},1,5)+WEEKDAY(DATE(YEAR(Tableau1[[#This Row],[Date]])+{-1;0;1},1,3)),734))/7)</f>
        <v>49</v>
      </c>
      <c r="E282" s="8" t="str">
        <f ca="1">OFFSET(Tableau4[[#Headers],[Rythme]],1+MOD(ROW()-2,35),)</f>
        <v>M</v>
      </c>
      <c r="F282" s="4">
        <f ca="1">IFERROR(VLOOKUP(Tableau1[[#This Row],[Rythme]],Tableau3[#All],2,0),0)</f>
        <v>0.23958333333333334</v>
      </c>
      <c r="G282" s="4">
        <f ca="1">IFERROR(VLOOKUP(Tableau1[[#This Row],[Rythme]],Tableau3[#All],3,0),0)</f>
        <v>0.5625</v>
      </c>
      <c r="H282" s="4">
        <f ca="1">IF(Tableau1[[#This Row],[Début]]=0,0,Tableau1[[#This Row],[Date]]+Tableau1[[#This Row],[Début]])</f>
        <v>43077.239583333336</v>
      </c>
      <c r="I282" s="4">
        <f ca="1">IF(Tableau1[[#This Row],[Fin]]=0,0,Tableau1[[#This Row],[Date]]+Tableau1[[#This Row],[Fin]])</f>
        <v>43077.5625</v>
      </c>
      <c r="J282" s="5">
        <f ca="1">IF(MOD(I282,1)=0,0,H282-MAX(I$2:I281))</f>
        <v>3.9895833333357587</v>
      </c>
    </row>
    <row r="283" spans="3:10" x14ac:dyDescent="0.35">
      <c r="C283" s="11">
        <f t="shared" si="4"/>
        <v>43078</v>
      </c>
      <c r="D283" s="8">
        <f>1+INT(MIN(MOD(Tableau1[[#This Row],[Date]]-DATE(YEAR(Tableau1[[#This Row],[Date]])+{-1;0;1},1,5)+WEEKDAY(DATE(YEAR(Tableau1[[#This Row],[Date]])+{-1;0;1},1,3)),734))/7)</f>
        <v>49</v>
      </c>
      <c r="E283" s="8" t="str">
        <f ca="1">OFFSET(Tableau4[[#Headers],[Rythme]],1+MOD(ROW()-2,35),)</f>
        <v>M</v>
      </c>
      <c r="F283" s="4">
        <f ca="1">IFERROR(VLOOKUP(Tableau1[[#This Row],[Rythme]],Tableau3[#All],2,0),0)</f>
        <v>0.23958333333333334</v>
      </c>
      <c r="G283" s="4">
        <f ca="1">IFERROR(VLOOKUP(Tableau1[[#This Row],[Rythme]],Tableau3[#All],3,0),0)</f>
        <v>0.5625</v>
      </c>
      <c r="H283" s="4">
        <f ca="1">IF(Tableau1[[#This Row],[Début]]=0,0,Tableau1[[#This Row],[Date]]+Tableau1[[#This Row],[Début]])</f>
        <v>43078.239583333336</v>
      </c>
      <c r="I283" s="4">
        <f ca="1">IF(Tableau1[[#This Row],[Fin]]=0,0,Tableau1[[#This Row],[Date]]+Tableau1[[#This Row],[Fin]])</f>
        <v>43078.5625</v>
      </c>
      <c r="J283" s="5">
        <f ca="1">IF(MOD(I283,1)=0,0,H283-MAX(I$2:I282))</f>
        <v>0.67708333333575865</v>
      </c>
    </row>
    <row r="284" spans="3:10" x14ac:dyDescent="0.35">
      <c r="C284" s="11">
        <f t="shared" si="4"/>
        <v>43079</v>
      </c>
      <c r="D284" s="8">
        <f>1+INT(MIN(MOD(Tableau1[[#This Row],[Date]]-DATE(YEAR(Tableau1[[#This Row],[Date]])+{-1;0;1},1,5)+WEEKDAY(DATE(YEAR(Tableau1[[#This Row],[Date]])+{-1;0;1},1,3)),734))/7)</f>
        <v>49</v>
      </c>
      <c r="E284" s="8" t="str">
        <f ca="1">OFFSET(Tableau4[[#Headers],[Rythme]],1+MOD(ROW()-2,35),)</f>
        <v>M</v>
      </c>
      <c r="F284" s="4">
        <f ca="1">IFERROR(VLOOKUP(Tableau1[[#This Row],[Rythme]],Tableau3[#All],2,0),0)</f>
        <v>0.23958333333333334</v>
      </c>
      <c r="G284" s="4">
        <f ca="1">IFERROR(VLOOKUP(Tableau1[[#This Row],[Rythme]],Tableau3[#All],3,0),0)</f>
        <v>0.5625</v>
      </c>
      <c r="H284" s="4">
        <f ca="1">IF(Tableau1[[#This Row],[Début]]=0,0,Tableau1[[#This Row],[Date]]+Tableau1[[#This Row],[Début]])</f>
        <v>43079.239583333336</v>
      </c>
      <c r="I284" s="4">
        <f ca="1">IF(Tableau1[[#This Row],[Fin]]=0,0,Tableau1[[#This Row],[Date]]+Tableau1[[#This Row],[Fin]])</f>
        <v>43079.5625</v>
      </c>
      <c r="J284" s="5">
        <f ca="1">IF(MOD(I284,1)=0,0,H284-MAX(I$2:I283))</f>
        <v>0.67708333333575865</v>
      </c>
    </row>
    <row r="285" spans="3:10" x14ac:dyDescent="0.35">
      <c r="C285" s="11">
        <f t="shared" si="4"/>
        <v>43080</v>
      </c>
      <c r="D285" s="8">
        <f>1+INT(MIN(MOD(Tableau1[[#This Row],[Date]]-DATE(YEAR(Tableau1[[#This Row],[Date]])+{-1;0;1},1,5)+WEEKDAY(DATE(YEAR(Tableau1[[#This Row],[Date]])+{-1;0;1},1,3)),734))/7)</f>
        <v>50</v>
      </c>
      <c r="E285" s="8" t="str">
        <f ca="1">OFFSET(Tableau4[[#Headers],[Rythme]],1+MOD(ROW()-2,35),)</f>
        <v>A</v>
      </c>
      <c r="F285" s="4">
        <f ca="1">IFERROR(VLOOKUP(Tableau1[[#This Row],[Rythme]],Tableau3[#All],2,0),0)</f>
        <v>0.55208333333333337</v>
      </c>
      <c r="G285" s="4">
        <f ca="1">IFERROR(VLOOKUP(Tableau1[[#This Row],[Rythme]],Tableau3[#All],3,0),0)</f>
        <v>0.875</v>
      </c>
      <c r="H285" s="4">
        <f ca="1">IF(Tableau1[[#This Row],[Début]]=0,0,Tableau1[[#This Row],[Date]]+Tableau1[[#This Row],[Début]])</f>
        <v>43080.552083333336</v>
      </c>
      <c r="I285" s="4">
        <f ca="1">IF(Tableau1[[#This Row],[Fin]]=0,0,Tableau1[[#This Row],[Date]]+Tableau1[[#This Row],[Fin]])</f>
        <v>43080.875</v>
      </c>
      <c r="J285" s="5">
        <f ca="1">IF(MOD(I285,1)=0,0,H285-MAX(I$2:I284))</f>
        <v>0.98958333333575865</v>
      </c>
    </row>
    <row r="286" spans="3:10" x14ac:dyDescent="0.35">
      <c r="C286" s="11">
        <f t="shared" si="4"/>
        <v>43081</v>
      </c>
      <c r="D286" s="8">
        <f>1+INT(MIN(MOD(Tableau1[[#This Row],[Date]]-DATE(YEAR(Tableau1[[#This Row],[Date]])+{-1;0;1},1,5)+WEEKDAY(DATE(YEAR(Tableau1[[#This Row],[Date]])+{-1;0;1},1,3)),734))/7)</f>
        <v>50</v>
      </c>
      <c r="E286" s="8" t="str">
        <f ca="1">OFFSET(Tableau4[[#Headers],[Rythme]],1+MOD(ROW()-2,35),)</f>
        <v>A</v>
      </c>
      <c r="F286" s="4">
        <f ca="1">IFERROR(VLOOKUP(Tableau1[[#This Row],[Rythme]],Tableau3[#All],2,0),0)</f>
        <v>0.55208333333333337</v>
      </c>
      <c r="G286" s="4">
        <f ca="1">IFERROR(VLOOKUP(Tableau1[[#This Row],[Rythme]],Tableau3[#All],3,0),0)</f>
        <v>0.875</v>
      </c>
      <c r="H286" s="4">
        <f ca="1">IF(Tableau1[[#This Row],[Début]]=0,0,Tableau1[[#This Row],[Date]]+Tableau1[[#This Row],[Début]])</f>
        <v>43081.552083333336</v>
      </c>
      <c r="I286" s="4">
        <f ca="1">IF(Tableau1[[#This Row],[Fin]]=0,0,Tableau1[[#This Row],[Date]]+Tableau1[[#This Row],[Fin]])</f>
        <v>43081.875</v>
      </c>
      <c r="J286" s="5">
        <f ca="1">IF(MOD(I286,1)=0,0,H286-MAX(I$2:I285))</f>
        <v>0.67708333333575865</v>
      </c>
    </row>
    <row r="287" spans="3:10" x14ac:dyDescent="0.35">
      <c r="C287" s="11">
        <f t="shared" si="4"/>
        <v>43082</v>
      </c>
      <c r="D287" s="8">
        <f>1+INT(MIN(MOD(Tableau1[[#This Row],[Date]]-DATE(YEAR(Tableau1[[#This Row],[Date]])+{-1;0;1},1,5)+WEEKDAY(DATE(YEAR(Tableau1[[#This Row],[Date]])+{-1;0;1},1,3)),734))/7)</f>
        <v>50</v>
      </c>
      <c r="E287" s="8" t="str">
        <f ca="1">OFFSET(Tableau4[[#Headers],[Rythme]],1+MOD(ROW()-2,35),)</f>
        <v>N</v>
      </c>
      <c r="F287" s="4">
        <f ca="1">IFERROR(VLOOKUP(Tableau1[[#This Row],[Rythme]],Tableau3[#All],2,0),0)</f>
        <v>0.86458333333333337</v>
      </c>
      <c r="G287" s="4">
        <f ca="1">IFERROR(VLOOKUP(Tableau1[[#This Row],[Rythme]],Tableau3[#All],3,0),0)</f>
        <v>1.25</v>
      </c>
      <c r="H287" s="4">
        <f ca="1">IF(Tableau1[[#This Row],[Début]]=0,0,Tableau1[[#This Row],[Date]]+Tableau1[[#This Row],[Début]])</f>
        <v>43082.864583333336</v>
      </c>
      <c r="I287" s="4">
        <f ca="1">IF(Tableau1[[#This Row],[Fin]]=0,0,Tableau1[[#This Row],[Date]]+Tableau1[[#This Row],[Fin]])</f>
        <v>43083.25</v>
      </c>
      <c r="J287" s="5">
        <f ca="1">IF(MOD(I287,1)=0,0,H287-MAX(I$2:I286))</f>
        <v>0.98958333333575865</v>
      </c>
    </row>
    <row r="288" spans="3:10" x14ac:dyDescent="0.35">
      <c r="C288" s="11">
        <f t="shared" si="4"/>
        <v>43083</v>
      </c>
      <c r="D288" s="8">
        <f>1+INT(MIN(MOD(Tableau1[[#This Row],[Date]]-DATE(YEAR(Tableau1[[#This Row],[Date]])+{-1;0;1},1,5)+WEEKDAY(DATE(YEAR(Tableau1[[#This Row],[Date]])+{-1;0;1},1,3)),734))/7)</f>
        <v>50</v>
      </c>
      <c r="E288" s="8" t="str">
        <f ca="1">OFFSET(Tableau4[[#Headers],[Rythme]],1+MOD(ROW()-2,35),)</f>
        <v>N</v>
      </c>
      <c r="F288" s="4">
        <f ca="1">IFERROR(VLOOKUP(Tableau1[[#This Row],[Rythme]],Tableau3[#All],2,0),0)</f>
        <v>0.86458333333333337</v>
      </c>
      <c r="G288" s="4">
        <f ca="1">IFERROR(VLOOKUP(Tableau1[[#This Row],[Rythme]],Tableau3[#All],3,0),0)</f>
        <v>1.25</v>
      </c>
      <c r="H288" s="4">
        <f ca="1">IF(Tableau1[[#This Row],[Début]]=0,0,Tableau1[[#This Row],[Date]]+Tableau1[[#This Row],[Début]])</f>
        <v>43083.864583333336</v>
      </c>
      <c r="I288" s="4">
        <f ca="1">IF(Tableau1[[#This Row],[Fin]]=0,0,Tableau1[[#This Row],[Date]]+Tableau1[[#This Row],[Fin]])</f>
        <v>43084.25</v>
      </c>
      <c r="J288" s="5">
        <f ca="1">IF(MOD(I288,1)=0,0,H288-MAX(I$2:I287))</f>
        <v>0.61458333333575865</v>
      </c>
    </row>
    <row r="289" spans="3:10" x14ac:dyDescent="0.35">
      <c r="C289" s="11">
        <f t="shared" si="4"/>
        <v>43084</v>
      </c>
      <c r="D289" s="8">
        <f>1+INT(MIN(MOD(Tableau1[[#This Row],[Date]]-DATE(YEAR(Tableau1[[#This Row],[Date]])+{-1;0;1},1,5)+WEEKDAY(DATE(YEAR(Tableau1[[#This Row],[Date]])+{-1;0;1},1,3)),734))/7)</f>
        <v>50</v>
      </c>
      <c r="E289" s="8" t="str">
        <f ca="1">OFFSET(Tableau4[[#Headers],[Rythme]],1+MOD(ROW()-2,35),)</f>
        <v>R</v>
      </c>
      <c r="F289" s="4">
        <f ca="1">IFERROR(VLOOKUP(Tableau1[[#This Row],[Rythme]],Tableau3[#All],2,0),0)</f>
        <v>0</v>
      </c>
      <c r="G289" s="4">
        <f ca="1">IFERROR(VLOOKUP(Tableau1[[#This Row],[Rythme]],Tableau3[#All],3,0),0)</f>
        <v>0</v>
      </c>
      <c r="H289" s="4">
        <f ca="1">IF(Tableau1[[#This Row],[Début]]=0,0,Tableau1[[#This Row],[Date]]+Tableau1[[#This Row],[Début]])</f>
        <v>0</v>
      </c>
      <c r="I289" s="4">
        <f ca="1">IF(Tableau1[[#This Row],[Fin]]=0,0,Tableau1[[#This Row],[Date]]+Tableau1[[#This Row],[Fin]])</f>
        <v>0</v>
      </c>
      <c r="J289" s="5">
        <f ca="1">IF(MOD(I289,1)=0,0,H289-MAX(I$2:I288))</f>
        <v>0</v>
      </c>
    </row>
    <row r="290" spans="3:10" x14ac:dyDescent="0.35">
      <c r="C290" s="11">
        <f t="shared" si="4"/>
        <v>43085</v>
      </c>
      <c r="D290" s="8">
        <f>1+INT(MIN(MOD(Tableau1[[#This Row],[Date]]-DATE(YEAR(Tableau1[[#This Row],[Date]])+{-1;0;1},1,5)+WEEKDAY(DATE(YEAR(Tableau1[[#This Row],[Date]])+{-1;0;1},1,3)),734))/7)</f>
        <v>50</v>
      </c>
      <c r="E290" s="8" t="str">
        <f ca="1">OFFSET(Tableau4[[#Headers],[Rythme]],1+MOD(ROW()-2,35),)</f>
        <v>R</v>
      </c>
      <c r="F290" s="4">
        <f ca="1">IFERROR(VLOOKUP(Tableau1[[#This Row],[Rythme]],Tableau3[#All],2,0),0)</f>
        <v>0</v>
      </c>
      <c r="G290" s="4">
        <f ca="1">IFERROR(VLOOKUP(Tableau1[[#This Row],[Rythme]],Tableau3[#All],3,0),0)</f>
        <v>0</v>
      </c>
      <c r="H290" s="4">
        <f ca="1">IF(Tableau1[[#This Row],[Début]]=0,0,Tableau1[[#This Row],[Date]]+Tableau1[[#This Row],[Début]])</f>
        <v>0</v>
      </c>
      <c r="I290" s="4">
        <f ca="1">IF(Tableau1[[#This Row],[Fin]]=0,0,Tableau1[[#This Row],[Date]]+Tableau1[[#This Row],[Fin]])</f>
        <v>0</v>
      </c>
      <c r="J290" s="5">
        <f ca="1">IF(MOD(I290,1)=0,0,H290-MAX(I$2:I289))</f>
        <v>0</v>
      </c>
    </row>
    <row r="291" spans="3:10" x14ac:dyDescent="0.35">
      <c r="C291" s="11">
        <f t="shared" si="4"/>
        <v>43086</v>
      </c>
      <c r="D291" s="8">
        <f>1+INT(MIN(MOD(Tableau1[[#This Row],[Date]]-DATE(YEAR(Tableau1[[#This Row],[Date]])+{-1;0;1},1,5)+WEEKDAY(DATE(YEAR(Tableau1[[#This Row],[Date]])+{-1;0;1},1,3)),734))/7)</f>
        <v>50</v>
      </c>
      <c r="E291" s="8" t="str">
        <f ca="1">OFFSET(Tableau4[[#Headers],[Rythme]],1+MOD(ROW()-2,35),)</f>
        <v>H</v>
      </c>
      <c r="F291" s="4">
        <f ca="1">IFERROR(VLOOKUP(Tableau1[[#This Row],[Rythme]],Tableau3[#All],2,0),0)</f>
        <v>0</v>
      </c>
      <c r="G291" s="4">
        <f ca="1">IFERROR(VLOOKUP(Tableau1[[#This Row],[Rythme]],Tableau3[#All],3,0),0)</f>
        <v>0</v>
      </c>
      <c r="H291" s="4">
        <f ca="1">IF(Tableau1[[#This Row],[Début]]=0,0,Tableau1[[#This Row],[Date]]+Tableau1[[#This Row],[Début]])</f>
        <v>0</v>
      </c>
      <c r="I291" s="4">
        <f ca="1">IF(Tableau1[[#This Row],[Fin]]=0,0,Tableau1[[#This Row],[Date]]+Tableau1[[#This Row],[Fin]])</f>
        <v>0</v>
      </c>
      <c r="J291" s="5">
        <f ca="1">IF(MOD(I291,1)=0,0,H291-MAX(I$2:I290))</f>
        <v>0</v>
      </c>
    </row>
    <row r="292" spans="3:10" x14ac:dyDescent="0.35">
      <c r="C292" s="11">
        <f t="shared" si="4"/>
        <v>43087</v>
      </c>
      <c r="D292" s="8">
        <f>1+INT(MIN(MOD(Tableau1[[#This Row],[Date]]-DATE(YEAR(Tableau1[[#This Row],[Date]])+{-1;0;1},1,5)+WEEKDAY(DATE(YEAR(Tableau1[[#This Row],[Date]])+{-1;0;1},1,3)),734))/7)</f>
        <v>51</v>
      </c>
      <c r="E292" s="8" t="str">
        <f ca="1">OFFSET(Tableau4[[#Headers],[Rythme]],1+MOD(ROW()-2,35),)</f>
        <v>R</v>
      </c>
      <c r="F292" s="4">
        <f ca="1">IFERROR(VLOOKUP(Tableau1[[#This Row],[Rythme]],Tableau3[#All],2,0),0)</f>
        <v>0</v>
      </c>
      <c r="G292" s="4">
        <f ca="1">IFERROR(VLOOKUP(Tableau1[[#This Row],[Rythme]],Tableau3[#All],3,0),0)</f>
        <v>0</v>
      </c>
      <c r="H292" s="4">
        <f ca="1">IF(Tableau1[[#This Row],[Début]]=0,0,Tableau1[[#This Row],[Date]]+Tableau1[[#This Row],[Début]])</f>
        <v>0</v>
      </c>
      <c r="I292" s="4">
        <f ca="1">IF(Tableau1[[#This Row],[Fin]]=0,0,Tableau1[[#This Row],[Date]]+Tableau1[[#This Row],[Fin]])</f>
        <v>0</v>
      </c>
      <c r="J292" s="5">
        <f ca="1">IF(MOD(I292,1)=0,0,H292-MAX(I$2:I291))</f>
        <v>0</v>
      </c>
    </row>
    <row r="293" spans="3:10" x14ac:dyDescent="0.35">
      <c r="C293" s="11">
        <f t="shared" si="4"/>
        <v>43088</v>
      </c>
      <c r="D293" s="8">
        <f>1+INT(MIN(MOD(Tableau1[[#This Row],[Date]]-DATE(YEAR(Tableau1[[#This Row],[Date]])+{-1;0;1},1,5)+WEEKDAY(DATE(YEAR(Tableau1[[#This Row],[Date]])+{-1;0;1},1,3)),734))/7)</f>
        <v>51</v>
      </c>
      <c r="E293" s="8" t="str">
        <f ca="1">OFFSET(Tableau4[[#Headers],[Rythme]],1+MOD(ROW()-2,35),)</f>
        <v>H</v>
      </c>
      <c r="F293" s="4">
        <f ca="1">IFERROR(VLOOKUP(Tableau1[[#This Row],[Rythme]],Tableau3[#All],2,0),0)</f>
        <v>0</v>
      </c>
      <c r="G293" s="4">
        <f ca="1">IFERROR(VLOOKUP(Tableau1[[#This Row],[Rythme]],Tableau3[#All],3,0),0)</f>
        <v>0</v>
      </c>
      <c r="H293" s="4">
        <f ca="1">IF(Tableau1[[#This Row],[Début]]=0,0,Tableau1[[#This Row],[Date]]+Tableau1[[#This Row],[Début]])</f>
        <v>0</v>
      </c>
      <c r="I293" s="4">
        <f ca="1">IF(Tableau1[[#This Row],[Fin]]=0,0,Tableau1[[#This Row],[Date]]+Tableau1[[#This Row],[Fin]])</f>
        <v>0</v>
      </c>
      <c r="J293" s="5">
        <f ca="1">IF(MOD(I293,1)=0,0,H293-MAX(I$2:I292))</f>
        <v>0</v>
      </c>
    </row>
    <row r="294" spans="3:10" x14ac:dyDescent="0.35">
      <c r="C294" s="11">
        <f t="shared" si="4"/>
        <v>43089</v>
      </c>
      <c r="D294" s="8">
        <f>1+INT(MIN(MOD(Tableau1[[#This Row],[Date]]-DATE(YEAR(Tableau1[[#This Row],[Date]])+{-1;0;1},1,5)+WEEKDAY(DATE(YEAR(Tableau1[[#This Row],[Date]])+{-1;0;1},1,3)),734))/7)</f>
        <v>51</v>
      </c>
      <c r="E294" s="8" t="str">
        <f ca="1">OFFSET(Tableau4[[#Headers],[Rythme]],1+MOD(ROW()-2,35),)</f>
        <v>M</v>
      </c>
      <c r="F294" s="4">
        <f ca="1">IFERROR(VLOOKUP(Tableau1[[#This Row],[Rythme]],Tableau3[#All],2,0),0)</f>
        <v>0.23958333333333334</v>
      </c>
      <c r="G294" s="4">
        <f ca="1">IFERROR(VLOOKUP(Tableau1[[#This Row],[Rythme]],Tableau3[#All],3,0),0)</f>
        <v>0.5625</v>
      </c>
      <c r="H294" s="4">
        <f ca="1">IF(Tableau1[[#This Row],[Début]]=0,0,Tableau1[[#This Row],[Date]]+Tableau1[[#This Row],[Début]])</f>
        <v>43089.239583333336</v>
      </c>
      <c r="I294" s="4">
        <f ca="1">IF(Tableau1[[#This Row],[Fin]]=0,0,Tableau1[[#This Row],[Date]]+Tableau1[[#This Row],[Fin]])</f>
        <v>43089.5625</v>
      </c>
      <c r="J294" s="5">
        <f ca="1">IF(MOD(I294,1)=0,0,H294-MAX(I$2:I293))</f>
        <v>4.9895833333357587</v>
      </c>
    </row>
    <row r="295" spans="3:10" x14ac:dyDescent="0.35">
      <c r="C295" s="11">
        <f t="shared" si="4"/>
        <v>43090</v>
      </c>
      <c r="D295" s="8">
        <f>1+INT(MIN(MOD(Tableau1[[#This Row],[Date]]-DATE(YEAR(Tableau1[[#This Row],[Date]])+{-1;0;1},1,5)+WEEKDAY(DATE(YEAR(Tableau1[[#This Row],[Date]])+{-1;0;1},1,3)),734))/7)</f>
        <v>51</v>
      </c>
      <c r="E295" s="8" t="str">
        <f ca="1">OFFSET(Tableau4[[#Headers],[Rythme]],1+MOD(ROW()-2,35),)</f>
        <v>M</v>
      </c>
      <c r="F295" s="4">
        <f ca="1">IFERROR(VLOOKUP(Tableau1[[#This Row],[Rythme]],Tableau3[#All],2,0),0)</f>
        <v>0.23958333333333334</v>
      </c>
      <c r="G295" s="4">
        <f ca="1">IFERROR(VLOOKUP(Tableau1[[#This Row],[Rythme]],Tableau3[#All],3,0),0)</f>
        <v>0.5625</v>
      </c>
      <c r="H295" s="4">
        <f ca="1">IF(Tableau1[[#This Row],[Début]]=0,0,Tableau1[[#This Row],[Date]]+Tableau1[[#This Row],[Début]])</f>
        <v>43090.239583333336</v>
      </c>
      <c r="I295" s="4">
        <f ca="1">IF(Tableau1[[#This Row],[Fin]]=0,0,Tableau1[[#This Row],[Date]]+Tableau1[[#This Row],[Fin]])</f>
        <v>43090.5625</v>
      </c>
      <c r="J295" s="5">
        <f ca="1">IF(MOD(I295,1)=0,0,H295-MAX(I$2:I294))</f>
        <v>0.67708333333575865</v>
      </c>
    </row>
    <row r="296" spans="3:10" x14ac:dyDescent="0.35">
      <c r="C296" s="11">
        <f t="shared" si="4"/>
        <v>43091</v>
      </c>
      <c r="D296" s="8">
        <f>1+INT(MIN(MOD(Tableau1[[#This Row],[Date]]-DATE(YEAR(Tableau1[[#This Row],[Date]])+{-1;0;1},1,5)+WEEKDAY(DATE(YEAR(Tableau1[[#This Row],[Date]])+{-1;0;1},1,3)),734))/7)</f>
        <v>51</v>
      </c>
      <c r="E296" s="8" t="str">
        <f ca="1">OFFSET(Tableau4[[#Headers],[Rythme]],1+MOD(ROW()-2,35),)</f>
        <v>A</v>
      </c>
      <c r="F296" s="4">
        <f ca="1">IFERROR(VLOOKUP(Tableau1[[#This Row],[Rythme]],Tableau3[#All],2,0),0)</f>
        <v>0.55208333333333337</v>
      </c>
      <c r="G296" s="4">
        <f ca="1">IFERROR(VLOOKUP(Tableau1[[#This Row],[Rythme]],Tableau3[#All],3,0),0)</f>
        <v>0.875</v>
      </c>
      <c r="H296" s="4">
        <f ca="1">IF(Tableau1[[#This Row],[Début]]=0,0,Tableau1[[#This Row],[Date]]+Tableau1[[#This Row],[Début]])</f>
        <v>43091.552083333336</v>
      </c>
      <c r="I296" s="4">
        <f ca="1">IF(Tableau1[[#This Row],[Fin]]=0,0,Tableau1[[#This Row],[Date]]+Tableau1[[#This Row],[Fin]])</f>
        <v>43091.875</v>
      </c>
      <c r="J296" s="5">
        <f ca="1">IF(MOD(I296,1)=0,0,H296-MAX(I$2:I295))</f>
        <v>0.98958333333575865</v>
      </c>
    </row>
    <row r="297" spans="3:10" x14ac:dyDescent="0.35">
      <c r="C297" s="11">
        <f t="shared" si="4"/>
        <v>43092</v>
      </c>
      <c r="D297" s="8">
        <f>1+INT(MIN(MOD(Tableau1[[#This Row],[Date]]-DATE(YEAR(Tableau1[[#This Row],[Date]])+{-1;0;1},1,5)+WEEKDAY(DATE(YEAR(Tableau1[[#This Row],[Date]])+{-1;0;1},1,3)),734))/7)</f>
        <v>51</v>
      </c>
      <c r="E297" s="8" t="str">
        <f ca="1">OFFSET(Tableau4[[#Headers],[Rythme]],1+MOD(ROW()-2,35),)</f>
        <v>A</v>
      </c>
      <c r="F297" s="4">
        <f ca="1">IFERROR(VLOOKUP(Tableau1[[#This Row],[Rythme]],Tableau3[#All],2,0),0)</f>
        <v>0.55208333333333337</v>
      </c>
      <c r="G297" s="4">
        <f ca="1">IFERROR(VLOOKUP(Tableau1[[#This Row],[Rythme]],Tableau3[#All],3,0),0)</f>
        <v>0.875</v>
      </c>
      <c r="H297" s="4">
        <f ca="1">IF(Tableau1[[#This Row],[Début]]=0,0,Tableau1[[#This Row],[Date]]+Tableau1[[#This Row],[Début]])</f>
        <v>43092.552083333336</v>
      </c>
      <c r="I297" s="4">
        <f ca="1">IF(Tableau1[[#This Row],[Fin]]=0,0,Tableau1[[#This Row],[Date]]+Tableau1[[#This Row],[Fin]])</f>
        <v>43092.875</v>
      </c>
      <c r="J297" s="5">
        <f ca="1">IF(MOD(I297,1)=0,0,H297-MAX(I$2:I296))</f>
        <v>0.67708333333575865</v>
      </c>
    </row>
    <row r="298" spans="3:10" x14ac:dyDescent="0.35">
      <c r="C298" s="11">
        <f t="shared" si="4"/>
        <v>43093</v>
      </c>
      <c r="D298" s="8">
        <f>1+INT(MIN(MOD(Tableau1[[#This Row],[Date]]-DATE(YEAR(Tableau1[[#This Row],[Date]])+{-1;0;1},1,5)+WEEKDAY(DATE(YEAR(Tableau1[[#This Row],[Date]])+{-1;0;1},1,3)),734))/7)</f>
        <v>51</v>
      </c>
      <c r="E298" s="8" t="str">
        <f ca="1">OFFSET(Tableau4[[#Headers],[Rythme]],1+MOD(ROW()-2,35),)</f>
        <v>A</v>
      </c>
      <c r="F298" s="4">
        <f ca="1">IFERROR(VLOOKUP(Tableau1[[#This Row],[Rythme]],Tableau3[#All],2,0),0)</f>
        <v>0.55208333333333337</v>
      </c>
      <c r="G298" s="4">
        <f ca="1">IFERROR(VLOOKUP(Tableau1[[#This Row],[Rythme]],Tableau3[#All],3,0),0)</f>
        <v>0.875</v>
      </c>
      <c r="H298" s="4">
        <f ca="1">IF(Tableau1[[#This Row],[Début]]=0,0,Tableau1[[#This Row],[Date]]+Tableau1[[#This Row],[Début]])</f>
        <v>43093.552083333336</v>
      </c>
      <c r="I298" s="4">
        <f ca="1">IF(Tableau1[[#This Row],[Fin]]=0,0,Tableau1[[#This Row],[Date]]+Tableau1[[#This Row],[Fin]])</f>
        <v>43093.875</v>
      </c>
      <c r="J298" s="5">
        <f ca="1">IF(MOD(I298,1)=0,0,H298-MAX(I$2:I297))</f>
        <v>0.67708333333575865</v>
      </c>
    </row>
    <row r="299" spans="3:10" x14ac:dyDescent="0.35">
      <c r="C299" s="11">
        <f t="shared" si="4"/>
        <v>43094</v>
      </c>
      <c r="D299" s="8">
        <f>1+INT(MIN(MOD(Tableau1[[#This Row],[Date]]-DATE(YEAR(Tableau1[[#This Row],[Date]])+{-1;0;1},1,5)+WEEKDAY(DATE(YEAR(Tableau1[[#This Row],[Date]])+{-1;0;1},1,3)),734))/7)</f>
        <v>52</v>
      </c>
      <c r="E299" s="8" t="str">
        <f ca="1">OFFSET(Tableau4[[#Headers],[Rythme]],1+MOD(ROW()-2,35),)</f>
        <v>N</v>
      </c>
      <c r="F299" s="4">
        <f ca="1">IFERROR(VLOOKUP(Tableau1[[#This Row],[Rythme]],Tableau3[#All],2,0),0)</f>
        <v>0.86458333333333337</v>
      </c>
      <c r="G299" s="4">
        <f ca="1">IFERROR(VLOOKUP(Tableau1[[#This Row],[Rythme]],Tableau3[#All],3,0),0)</f>
        <v>1.25</v>
      </c>
      <c r="H299" s="4">
        <f ca="1">IF(Tableau1[[#This Row],[Début]]=0,0,Tableau1[[#This Row],[Date]]+Tableau1[[#This Row],[Début]])</f>
        <v>43094.864583333336</v>
      </c>
      <c r="I299" s="4">
        <f ca="1">IF(Tableau1[[#This Row],[Fin]]=0,0,Tableau1[[#This Row],[Date]]+Tableau1[[#This Row],[Fin]])</f>
        <v>43095.25</v>
      </c>
      <c r="J299" s="5">
        <f ca="1">IF(MOD(I299,1)=0,0,H299-MAX(I$2:I298))</f>
        <v>0.98958333333575865</v>
      </c>
    </row>
    <row r="300" spans="3:10" x14ac:dyDescent="0.35">
      <c r="C300" s="11">
        <f t="shared" si="4"/>
        <v>43095</v>
      </c>
      <c r="D300" s="8">
        <f>1+INT(MIN(MOD(Tableau1[[#This Row],[Date]]-DATE(YEAR(Tableau1[[#This Row],[Date]])+{-1;0;1},1,5)+WEEKDAY(DATE(YEAR(Tableau1[[#This Row],[Date]])+{-1;0;1},1,3)),734))/7)</f>
        <v>52</v>
      </c>
      <c r="E300" s="8" t="str">
        <f ca="1">OFFSET(Tableau4[[#Headers],[Rythme]],1+MOD(ROW()-2,35),)</f>
        <v>N</v>
      </c>
      <c r="F300" s="4">
        <f ca="1">IFERROR(VLOOKUP(Tableau1[[#This Row],[Rythme]],Tableau3[#All],2,0),0)</f>
        <v>0.86458333333333337</v>
      </c>
      <c r="G300" s="4">
        <f ca="1">IFERROR(VLOOKUP(Tableau1[[#This Row],[Rythme]],Tableau3[#All],3,0),0)</f>
        <v>1.25</v>
      </c>
      <c r="H300" s="4">
        <f ca="1">IF(Tableau1[[#This Row],[Début]]=0,0,Tableau1[[#This Row],[Date]]+Tableau1[[#This Row],[Début]])</f>
        <v>43095.864583333336</v>
      </c>
      <c r="I300" s="4">
        <f ca="1">IF(Tableau1[[#This Row],[Fin]]=0,0,Tableau1[[#This Row],[Date]]+Tableau1[[#This Row],[Fin]])</f>
        <v>43096.25</v>
      </c>
      <c r="J300" s="5">
        <f ca="1">IF(MOD(I300,1)=0,0,H300-MAX(I$2:I299))</f>
        <v>0.61458333333575865</v>
      </c>
    </row>
    <row r="301" spans="3:10" x14ac:dyDescent="0.35">
      <c r="C301" s="11">
        <f t="shared" si="4"/>
        <v>43096</v>
      </c>
      <c r="D301" s="8">
        <f>1+INT(MIN(MOD(Tableau1[[#This Row],[Date]]-DATE(YEAR(Tableau1[[#This Row],[Date]])+{-1;0;1},1,5)+WEEKDAY(DATE(YEAR(Tableau1[[#This Row],[Date]])+{-1;0;1},1,3)),734))/7)</f>
        <v>52</v>
      </c>
      <c r="E301" s="8" t="str">
        <f ca="1">OFFSET(Tableau4[[#Headers],[Rythme]],1+MOD(ROW()-2,35),)</f>
        <v>R</v>
      </c>
      <c r="F301" s="4">
        <f ca="1">IFERROR(VLOOKUP(Tableau1[[#This Row],[Rythme]],Tableau3[#All],2,0),0)</f>
        <v>0</v>
      </c>
      <c r="G301" s="4">
        <f ca="1">IFERROR(VLOOKUP(Tableau1[[#This Row],[Rythme]],Tableau3[#All],3,0),0)</f>
        <v>0</v>
      </c>
      <c r="H301" s="4">
        <f ca="1">IF(Tableau1[[#This Row],[Début]]=0,0,Tableau1[[#This Row],[Date]]+Tableau1[[#This Row],[Début]])</f>
        <v>0</v>
      </c>
      <c r="I301" s="4">
        <f ca="1">IF(Tableau1[[#This Row],[Fin]]=0,0,Tableau1[[#This Row],[Date]]+Tableau1[[#This Row],[Fin]])</f>
        <v>0</v>
      </c>
      <c r="J301" s="5">
        <f ca="1">IF(MOD(I301,1)=0,0,H301-MAX(I$2:I300))</f>
        <v>0</v>
      </c>
    </row>
    <row r="302" spans="3:10" x14ac:dyDescent="0.35">
      <c r="C302" s="11">
        <f t="shared" si="4"/>
        <v>43097</v>
      </c>
      <c r="D302" s="8">
        <f>1+INT(MIN(MOD(Tableau1[[#This Row],[Date]]-DATE(YEAR(Tableau1[[#This Row],[Date]])+{-1;0;1},1,5)+WEEKDAY(DATE(YEAR(Tableau1[[#This Row],[Date]])+{-1;0;1},1,3)),734))/7)</f>
        <v>52</v>
      </c>
      <c r="E302" s="8" t="str">
        <f ca="1">OFFSET(Tableau4[[#Headers],[Rythme]],1+MOD(ROW()-2,35),)</f>
        <v>R</v>
      </c>
      <c r="F302" s="4">
        <f ca="1">IFERROR(VLOOKUP(Tableau1[[#This Row],[Rythme]],Tableau3[#All],2,0),0)</f>
        <v>0</v>
      </c>
      <c r="G302" s="4">
        <f ca="1">IFERROR(VLOOKUP(Tableau1[[#This Row],[Rythme]],Tableau3[#All],3,0),0)</f>
        <v>0</v>
      </c>
      <c r="H302" s="4">
        <f ca="1">IF(Tableau1[[#This Row],[Début]]=0,0,Tableau1[[#This Row],[Date]]+Tableau1[[#This Row],[Début]])</f>
        <v>0</v>
      </c>
      <c r="I302" s="4">
        <f ca="1">IF(Tableau1[[#This Row],[Fin]]=0,0,Tableau1[[#This Row],[Date]]+Tableau1[[#This Row],[Fin]])</f>
        <v>0</v>
      </c>
      <c r="J302" s="5">
        <f ca="1">IF(MOD(I302,1)=0,0,H302-MAX(I$2:I301))</f>
        <v>0</v>
      </c>
    </row>
    <row r="303" spans="3:10" x14ac:dyDescent="0.35">
      <c r="C303" s="11">
        <f t="shared" si="4"/>
        <v>43098</v>
      </c>
      <c r="D303" s="8">
        <f>1+INT(MIN(MOD(Tableau1[[#This Row],[Date]]-DATE(YEAR(Tableau1[[#This Row],[Date]])+{-1;0;1},1,5)+WEEKDAY(DATE(YEAR(Tableau1[[#This Row],[Date]])+{-1;0;1},1,3)),734))/7)</f>
        <v>52</v>
      </c>
      <c r="E303" s="8" t="str">
        <f ca="1">OFFSET(Tableau4[[#Headers],[Rythme]],1+MOD(ROW()-2,35),)</f>
        <v>R</v>
      </c>
      <c r="F303" s="4">
        <f ca="1">IFERROR(VLOOKUP(Tableau1[[#This Row],[Rythme]],Tableau3[#All],2,0),0)</f>
        <v>0</v>
      </c>
      <c r="G303" s="4">
        <f ca="1">IFERROR(VLOOKUP(Tableau1[[#This Row],[Rythme]],Tableau3[#All],3,0),0)</f>
        <v>0</v>
      </c>
      <c r="H303" s="4">
        <f ca="1">IF(Tableau1[[#This Row],[Début]]=0,0,Tableau1[[#This Row],[Date]]+Tableau1[[#This Row],[Début]])</f>
        <v>0</v>
      </c>
      <c r="I303" s="4">
        <f ca="1">IF(Tableau1[[#This Row],[Fin]]=0,0,Tableau1[[#This Row],[Date]]+Tableau1[[#This Row],[Fin]])</f>
        <v>0</v>
      </c>
      <c r="J303" s="5">
        <f ca="1">IF(MOD(I303,1)=0,0,H303-MAX(I$2:I302))</f>
        <v>0</v>
      </c>
    </row>
    <row r="304" spans="3:10" x14ac:dyDescent="0.35">
      <c r="C304" s="11">
        <f t="shared" si="4"/>
        <v>43099</v>
      </c>
      <c r="D304" s="8">
        <f>1+INT(MIN(MOD(Tableau1[[#This Row],[Date]]-DATE(YEAR(Tableau1[[#This Row],[Date]])+{-1;0;1},1,5)+WEEKDAY(DATE(YEAR(Tableau1[[#This Row],[Date]])+{-1;0;1},1,3)),734))/7)</f>
        <v>52</v>
      </c>
      <c r="E304" s="8" t="str">
        <f ca="1">OFFSET(Tableau4[[#Headers],[Rythme]],1+MOD(ROW()-2,35),)</f>
        <v>H</v>
      </c>
      <c r="F304" s="4">
        <f ca="1">IFERROR(VLOOKUP(Tableau1[[#This Row],[Rythme]],Tableau3[#All],2,0),0)</f>
        <v>0</v>
      </c>
      <c r="G304" s="4">
        <f ca="1">IFERROR(VLOOKUP(Tableau1[[#This Row],[Rythme]],Tableau3[#All],3,0),0)</f>
        <v>0</v>
      </c>
      <c r="H304" s="4">
        <f ca="1">IF(Tableau1[[#This Row],[Début]]=0,0,Tableau1[[#This Row],[Date]]+Tableau1[[#This Row],[Début]])</f>
        <v>0</v>
      </c>
      <c r="I304" s="4">
        <f ca="1">IF(Tableau1[[#This Row],[Fin]]=0,0,Tableau1[[#This Row],[Date]]+Tableau1[[#This Row],[Fin]])</f>
        <v>0</v>
      </c>
      <c r="J304" s="5">
        <f ca="1">IF(MOD(I304,1)=0,0,H304-MAX(I$2:I303))</f>
        <v>0</v>
      </c>
    </row>
    <row r="305" spans="3:10" x14ac:dyDescent="0.35">
      <c r="C305" s="11">
        <f t="shared" si="4"/>
        <v>43100</v>
      </c>
      <c r="D305" s="8">
        <f>1+INT(MIN(MOD(Tableau1[[#This Row],[Date]]-DATE(YEAR(Tableau1[[#This Row],[Date]])+{-1;0;1},1,5)+WEEKDAY(DATE(YEAR(Tableau1[[#This Row],[Date]])+{-1;0;1},1,3)),734))/7)</f>
        <v>52</v>
      </c>
      <c r="E305" s="8" t="str">
        <f ca="1">OFFSET(Tableau4[[#Headers],[Rythme]],1+MOD(ROW()-2,35),)</f>
        <v>H</v>
      </c>
      <c r="F305" s="4">
        <f ca="1">IFERROR(VLOOKUP(Tableau1[[#This Row],[Rythme]],Tableau3[#All],2,0),0)</f>
        <v>0</v>
      </c>
      <c r="G305" s="4">
        <f ca="1">IFERROR(VLOOKUP(Tableau1[[#This Row],[Rythme]],Tableau3[#All],3,0),0)</f>
        <v>0</v>
      </c>
      <c r="H305" s="4">
        <f ca="1">IF(Tableau1[[#This Row],[Début]]=0,0,Tableau1[[#This Row],[Date]]+Tableau1[[#This Row],[Début]])</f>
        <v>0</v>
      </c>
      <c r="I305" s="4">
        <f ca="1">IF(Tableau1[[#This Row],[Fin]]=0,0,Tableau1[[#This Row],[Date]]+Tableau1[[#This Row],[Fin]])</f>
        <v>0</v>
      </c>
      <c r="J305" s="5">
        <f ca="1">IF(MOD(I305,1)=0,0,H305-MAX(I$2:I304))</f>
        <v>0</v>
      </c>
    </row>
    <row r="306" spans="3:10" x14ac:dyDescent="0.35">
      <c r="C306" s="11">
        <f t="shared" si="4"/>
        <v>43101</v>
      </c>
      <c r="D306" s="8">
        <f>1+INT(MIN(MOD(Tableau1[[#This Row],[Date]]-DATE(YEAR(Tableau1[[#This Row],[Date]])+{-1;0;1},1,5)+WEEKDAY(DATE(YEAR(Tableau1[[#This Row],[Date]])+{-1;0;1},1,3)),734))/7)</f>
        <v>1</v>
      </c>
      <c r="E306" s="8" t="str">
        <f ca="1">OFFSET(Tableau4[[#Headers],[Rythme]],1+MOD(ROW()-2,35),)</f>
        <v>M</v>
      </c>
      <c r="F306" s="4">
        <f ca="1">IFERROR(VLOOKUP(Tableau1[[#This Row],[Rythme]],Tableau3[#All],2,0),0)</f>
        <v>0.23958333333333334</v>
      </c>
      <c r="G306" s="4">
        <f ca="1">IFERROR(VLOOKUP(Tableau1[[#This Row],[Rythme]],Tableau3[#All],3,0),0)</f>
        <v>0.5625</v>
      </c>
      <c r="H306" s="4">
        <f ca="1">IF(Tableau1[[#This Row],[Début]]=0,0,Tableau1[[#This Row],[Date]]+Tableau1[[#This Row],[Début]])</f>
        <v>43101.239583333336</v>
      </c>
      <c r="I306" s="4">
        <f ca="1">IF(Tableau1[[#This Row],[Fin]]=0,0,Tableau1[[#This Row],[Date]]+Tableau1[[#This Row],[Fin]])</f>
        <v>43101.5625</v>
      </c>
      <c r="J306" s="5">
        <f ca="1">IF(MOD(I306,1)=0,0,H306-MAX(I$2:I305))</f>
        <v>4.9895833333357587</v>
      </c>
    </row>
    <row r="307" spans="3:10" x14ac:dyDescent="0.35">
      <c r="C307" s="11">
        <f t="shared" si="4"/>
        <v>43102</v>
      </c>
      <c r="D307" s="8">
        <f>1+INT(MIN(MOD(Tableau1[[#This Row],[Date]]-DATE(YEAR(Tableau1[[#This Row],[Date]])+{-1;0;1},1,5)+WEEKDAY(DATE(YEAR(Tableau1[[#This Row],[Date]])+{-1;0;1},1,3)),734))/7)</f>
        <v>1</v>
      </c>
      <c r="E307" s="8" t="str">
        <f ca="1">OFFSET(Tableau4[[#Headers],[Rythme]],1+MOD(ROW()-2,35),)</f>
        <v>M</v>
      </c>
      <c r="F307" s="4">
        <f ca="1">IFERROR(VLOOKUP(Tableau1[[#This Row],[Rythme]],Tableau3[#All],2,0),0)</f>
        <v>0.23958333333333334</v>
      </c>
      <c r="G307" s="4">
        <f ca="1">IFERROR(VLOOKUP(Tableau1[[#This Row],[Rythme]],Tableau3[#All],3,0),0)</f>
        <v>0.5625</v>
      </c>
      <c r="H307" s="4">
        <f ca="1">IF(Tableau1[[#This Row],[Début]]=0,0,Tableau1[[#This Row],[Date]]+Tableau1[[#This Row],[Début]])</f>
        <v>43102.239583333336</v>
      </c>
      <c r="I307" s="4">
        <f ca="1">IF(Tableau1[[#This Row],[Fin]]=0,0,Tableau1[[#This Row],[Date]]+Tableau1[[#This Row],[Fin]])</f>
        <v>43102.5625</v>
      </c>
      <c r="J307" s="5">
        <f ca="1">IF(MOD(I307,1)=0,0,H307-MAX(I$2:I306))</f>
        <v>0.67708333333575865</v>
      </c>
    </row>
    <row r="308" spans="3:10" x14ac:dyDescent="0.35">
      <c r="C308" s="11">
        <f t="shared" si="4"/>
        <v>43103</v>
      </c>
      <c r="D308" s="8">
        <f>1+INT(MIN(MOD(Tableau1[[#This Row],[Date]]-DATE(YEAR(Tableau1[[#This Row],[Date]])+{-1;0;1},1,5)+WEEKDAY(DATE(YEAR(Tableau1[[#This Row],[Date]])+{-1;0;1},1,3)),734))/7)</f>
        <v>1</v>
      </c>
      <c r="E308" s="8" t="str">
        <f ca="1">OFFSET(Tableau4[[#Headers],[Rythme]],1+MOD(ROW()-2,35),)</f>
        <v>A</v>
      </c>
      <c r="F308" s="4">
        <f ca="1">IFERROR(VLOOKUP(Tableau1[[#This Row],[Rythme]],Tableau3[#All],2,0),0)</f>
        <v>0.55208333333333337</v>
      </c>
      <c r="G308" s="4">
        <f ca="1">IFERROR(VLOOKUP(Tableau1[[#This Row],[Rythme]],Tableau3[#All],3,0),0)</f>
        <v>0.875</v>
      </c>
      <c r="H308" s="4">
        <f ca="1">IF(Tableau1[[#This Row],[Début]]=0,0,Tableau1[[#This Row],[Date]]+Tableau1[[#This Row],[Début]])</f>
        <v>43103.552083333336</v>
      </c>
      <c r="I308" s="4">
        <f ca="1">IF(Tableau1[[#This Row],[Fin]]=0,0,Tableau1[[#This Row],[Date]]+Tableau1[[#This Row],[Fin]])</f>
        <v>43103.875</v>
      </c>
      <c r="J308" s="5">
        <f ca="1">IF(MOD(I308,1)=0,0,H308-MAX(I$2:I307))</f>
        <v>0.98958333333575865</v>
      </c>
    </row>
    <row r="309" spans="3:10" x14ac:dyDescent="0.35">
      <c r="C309" s="11">
        <f t="shared" si="4"/>
        <v>43104</v>
      </c>
      <c r="D309" s="8">
        <f>1+INT(MIN(MOD(Tableau1[[#This Row],[Date]]-DATE(YEAR(Tableau1[[#This Row],[Date]])+{-1;0;1},1,5)+WEEKDAY(DATE(YEAR(Tableau1[[#This Row],[Date]])+{-1;0;1},1,3)),734))/7)</f>
        <v>1</v>
      </c>
      <c r="E309" s="8" t="str">
        <f ca="1">OFFSET(Tableau4[[#Headers],[Rythme]],1+MOD(ROW()-2,35),)</f>
        <v>A</v>
      </c>
      <c r="F309" s="4">
        <f ca="1">IFERROR(VLOOKUP(Tableau1[[#This Row],[Rythme]],Tableau3[#All],2,0),0)</f>
        <v>0.55208333333333337</v>
      </c>
      <c r="G309" s="4">
        <f ca="1">IFERROR(VLOOKUP(Tableau1[[#This Row],[Rythme]],Tableau3[#All],3,0),0)</f>
        <v>0.875</v>
      </c>
      <c r="H309" s="4">
        <f ca="1">IF(Tableau1[[#This Row],[Début]]=0,0,Tableau1[[#This Row],[Date]]+Tableau1[[#This Row],[Début]])</f>
        <v>43104.552083333336</v>
      </c>
      <c r="I309" s="4">
        <f ca="1">IF(Tableau1[[#This Row],[Fin]]=0,0,Tableau1[[#This Row],[Date]]+Tableau1[[#This Row],[Fin]])</f>
        <v>43104.875</v>
      </c>
      <c r="J309" s="5">
        <f ca="1">IF(MOD(I309,1)=0,0,H309-MAX(I$2:I308))</f>
        <v>0.67708333333575865</v>
      </c>
    </row>
    <row r="310" spans="3:10" x14ac:dyDescent="0.35">
      <c r="C310" s="11">
        <f t="shared" si="4"/>
        <v>43105</v>
      </c>
      <c r="D310" s="8">
        <f>1+INT(MIN(MOD(Tableau1[[#This Row],[Date]]-DATE(YEAR(Tableau1[[#This Row],[Date]])+{-1;0;1},1,5)+WEEKDAY(DATE(YEAR(Tableau1[[#This Row],[Date]])+{-1;0;1},1,3)),734))/7)</f>
        <v>1</v>
      </c>
      <c r="E310" s="8" t="str">
        <f ca="1">OFFSET(Tableau4[[#Headers],[Rythme]],1+MOD(ROW()-2,35),)</f>
        <v>N</v>
      </c>
      <c r="F310" s="4">
        <f ca="1">IFERROR(VLOOKUP(Tableau1[[#This Row],[Rythme]],Tableau3[#All],2,0),0)</f>
        <v>0.86458333333333337</v>
      </c>
      <c r="G310" s="4">
        <f ca="1">IFERROR(VLOOKUP(Tableau1[[#This Row],[Rythme]],Tableau3[#All],3,0),0)</f>
        <v>1.25</v>
      </c>
      <c r="H310" s="4">
        <f ca="1">IF(Tableau1[[#This Row],[Début]]=0,0,Tableau1[[#This Row],[Date]]+Tableau1[[#This Row],[Début]])</f>
        <v>43105.864583333336</v>
      </c>
      <c r="I310" s="4">
        <f ca="1">IF(Tableau1[[#This Row],[Fin]]=0,0,Tableau1[[#This Row],[Date]]+Tableau1[[#This Row],[Fin]])</f>
        <v>43106.25</v>
      </c>
      <c r="J310" s="5">
        <f ca="1">IF(MOD(I310,1)=0,0,H310-MAX(I$2:I309))</f>
        <v>0.98958333333575865</v>
      </c>
    </row>
    <row r="311" spans="3:10" x14ac:dyDescent="0.35">
      <c r="C311" s="11">
        <f t="shared" si="4"/>
        <v>43106</v>
      </c>
      <c r="D311" s="8">
        <f>1+INT(MIN(MOD(Tableau1[[#This Row],[Date]]-DATE(YEAR(Tableau1[[#This Row],[Date]])+{-1;0;1},1,5)+WEEKDAY(DATE(YEAR(Tableau1[[#This Row],[Date]])+{-1;0;1},1,3)),734))/7)</f>
        <v>1</v>
      </c>
      <c r="E311" s="8" t="str">
        <f ca="1">OFFSET(Tableau4[[#Headers],[Rythme]],1+MOD(ROW()-2,35),)</f>
        <v>N</v>
      </c>
      <c r="F311" s="4">
        <f ca="1">IFERROR(VLOOKUP(Tableau1[[#This Row],[Rythme]],Tableau3[#All],2,0),0)</f>
        <v>0.86458333333333337</v>
      </c>
      <c r="G311" s="4">
        <f ca="1">IFERROR(VLOOKUP(Tableau1[[#This Row],[Rythme]],Tableau3[#All],3,0),0)</f>
        <v>1.25</v>
      </c>
      <c r="H311" s="4">
        <f ca="1">IF(Tableau1[[#This Row],[Début]]=0,0,Tableau1[[#This Row],[Date]]+Tableau1[[#This Row],[Début]])</f>
        <v>43106.864583333336</v>
      </c>
      <c r="I311" s="4">
        <f ca="1">IF(Tableau1[[#This Row],[Fin]]=0,0,Tableau1[[#This Row],[Date]]+Tableau1[[#This Row],[Fin]])</f>
        <v>43107.25</v>
      </c>
      <c r="J311" s="5">
        <f ca="1">IF(MOD(I311,1)=0,0,H311-MAX(I$2:I310))</f>
        <v>0.61458333333575865</v>
      </c>
    </row>
    <row r="312" spans="3:10" x14ac:dyDescent="0.35">
      <c r="C312" s="11">
        <f t="shared" si="4"/>
        <v>43107</v>
      </c>
      <c r="D312" s="8">
        <f>1+INT(MIN(MOD(Tableau1[[#This Row],[Date]]-DATE(YEAR(Tableau1[[#This Row],[Date]])+{-1;0;1},1,5)+WEEKDAY(DATE(YEAR(Tableau1[[#This Row],[Date]])+{-1;0;1},1,3)),734))/7)</f>
        <v>1</v>
      </c>
      <c r="E312" s="8" t="str">
        <f ca="1">OFFSET(Tableau4[[#Headers],[Rythme]],1+MOD(ROW()-2,35),)</f>
        <v>N</v>
      </c>
      <c r="F312" s="4">
        <f ca="1">IFERROR(VLOOKUP(Tableau1[[#This Row],[Rythme]],Tableau3[#All],2,0),0)</f>
        <v>0.86458333333333337</v>
      </c>
      <c r="G312" s="4">
        <f ca="1">IFERROR(VLOOKUP(Tableau1[[#This Row],[Rythme]],Tableau3[#All],3,0),0)</f>
        <v>1.25</v>
      </c>
      <c r="H312" s="4">
        <f ca="1">IF(Tableau1[[#This Row],[Début]]=0,0,Tableau1[[#This Row],[Date]]+Tableau1[[#This Row],[Début]])</f>
        <v>43107.864583333336</v>
      </c>
      <c r="I312" s="4">
        <f ca="1">IF(Tableau1[[#This Row],[Fin]]=0,0,Tableau1[[#This Row],[Date]]+Tableau1[[#This Row],[Fin]])</f>
        <v>43108.25</v>
      </c>
      <c r="J312" s="5">
        <f ca="1">IF(MOD(I312,1)=0,0,H312-MAX(I$2:I311))</f>
        <v>0.61458333333575865</v>
      </c>
    </row>
    <row r="313" spans="3:10" x14ac:dyDescent="0.35">
      <c r="C313" s="11">
        <f t="shared" si="4"/>
        <v>43108</v>
      </c>
      <c r="D313" s="8">
        <f>1+INT(MIN(MOD(Tableau1[[#This Row],[Date]]-DATE(YEAR(Tableau1[[#This Row],[Date]])+{-1;0;1},1,5)+WEEKDAY(DATE(YEAR(Tableau1[[#This Row],[Date]])+{-1;0;1},1,3)),734))/7)</f>
        <v>2</v>
      </c>
      <c r="E313" s="8" t="str">
        <f ca="1">OFFSET(Tableau4[[#Headers],[Rythme]],1+MOD(ROW()-2,35),)</f>
        <v>R</v>
      </c>
      <c r="F313" s="4">
        <f ca="1">IFERROR(VLOOKUP(Tableau1[[#This Row],[Rythme]],Tableau3[#All],2,0),0)</f>
        <v>0</v>
      </c>
      <c r="G313" s="4">
        <f ca="1">IFERROR(VLOOKUP(Tableau1[[#This Row],[Rythme]],Tableau3[#All],3,0),0)</f>
        <v>0</v>
      </c>
      <c r="H313" s="4">
        <f ca="1">IF(Tableau1[[#This Row],[Début]]=0,0,Tableau1[[#This Row],[Date]]+Tableau1[[#This Row],[Début]])</f>
        <v>0</v>
      </c>
      <c r="I313" s="4">
        <f ca="1">IF(Tableau1[[#This Row],[Fin]]=0,0,Tableau1[[#This Row],[Date]]+Tableau1[[#This Row],[Fin]])</f>
        <v>0</v>
      </c>
      <c r="J313" s="5">
        <f ca="1">IF(MOD(I313,1)=0,0,H313-MAX(I$2:I312))</f>
        <v>0</v>
      </c>
    </row>
    <row r="314" spans="3:10" x14ac:dyDescent="0.35">
      <c r="C314" s="11">
        <f t="shared" si="4"/>
        <v>43109</v>
      </c>
      <c r="D314" s="8">
        <f>1+INT(MIN(MOD(Tableau1[[#This Row],[Date]]-DATE(YEAR(Tableau1[[#This Row],[Date]])+{-1;0;1},1,5)+WEEKDAY(DATE(YEAR(Tableau1[[#This Row],[Date]])+{-1;0;1},1,3)),734))/7)</f>
        <v>2</v>
      </c>
      <c r="E314" s="8" t="str">
        <f ca="1">OFFSET(Tableau4[[#Headers],[Rythme]],1+MOD(ROW()-2,35),)</f>
        <v>H</v>
      </c>
      <c r="F314" s="4">
        <f ca="1">IFERROR(VLOOKUP(Tableau1[[#This Row],[Rythme]],Tableau3[#All],2,0),0)</f>
        <v>0</v>
      </c>
      <c r="G314" s="4">
        <f ca="1">IFERROR(VLOOKUP(Tableau1[[#This Row],[Rythme]],Tableau3[#All],3,0),0)</f>
        <v>0</v>
      </c>
      <c r="H314" s="4">
        <f ca="1">IF(Tableau1[[#This Row],[Début]]=0,0,Tableau1[[#This Row],[Date]]+Tableau1[[#This Row],[Début]])</f>
        <v>0</v>
      </c>
      <c r="I314" s="4">
        <f ca="1">IF(Tableau1[[#This Row],[Fin]]=0,0,Tableau1[[#This Row],[Date]]+Tableau1[[#This Row],[Fin]])</f>
        <v>0</v>
      </c>
      <c r="J314" s="5">
        <f ca="1">IF(MOD(I314,1)=0,0,H314-MAX(I$2:I313))</f>
        <v>0</v>
      </c>
    </row>
    <row r="315" spans="3:10" x14ac:dyDescent="0.35">
      <c r="C315" s="11">
        <f t="shared" si="4"/>
        <v>43110</v>
      </c>
      <c r="D315" s="8">
        <f>1+INT(MIN(MOD(Tableau1[[#This Row],[Date]]-DATE(YEAR(Tableau1[[#This Row],[Date]])+{-1;0;1},1,5)+WEEKDAY(DATE(YEAR(Tableau1[[#This Row],[Date]])+{-1;0;1},1,3)),734))/7)</f>
        <v>2</v>
      </c>
      <c r="E315" s="8" t="str">
        <f ca="1">OFFSET(Tableau4[[#Headers],[Rythme]],1+MOD(ROW()-2,35),)</f>
        <v>R</v>
      </c>
      <c r="F315" s="4">
        <f ca="1">IFERROR(VLOOKUP(Tableau1[[#This Row],[Rythme]],Tableau3[#All],2,0),0)</f>
        <v>0</v>
      </c>
      <c r="G315" s="4">
        <f ca="1">IFERROR(VLOOKUP(Tableau1[[#This Row],[Rythme]],Tableau3[#All],3,0),0)</f>
        <v>0</v>
      </c>
      <c r="H315" s="4">
        <f ca="1">IF(Tableau1[[#This Row],[Début]]=0,0,Tableau1[[#This Row],[Date]]+Tableau1[[#This Row],[Début]])</f>
        <v>0</v>
      </c>
      <c r="I315" s="4">
        <f ca="1">IF(Tableau1[[#This Row],[Fin]]=0,0,Tableau1[[#This Row],[Date]]+Tableau1[[#This Row],[Fin]])</f>
        <v>0</v>
      </c>
      <c r="J315" s="5">
        <f ca="1">IF(MOD(I315,1)=0,0,H315-MAX(I$2:I314))</f>
        <v>0</v>
      </c>
    </row>
    <row r="316" spans="3:10" x14ac:dyDescent="0.35">
      <c r="C316" s="11">
        <f t="shared" si="4"/>
        <v>43111</v>
      </c>
      <c r="D316" s="8">
        <f>1+INT(MIN(MOD(Tableau1[[#This Row],[Date]]-DATE(YEAR(Tableau1[[#This Row],[Date]])+{-1;0;1},1,5)+WEEKDAY(DATE(YEAR(Tableau1[[#This Row],[Date]])+{-1;0;1},1,3)),734))/7)</f>
        <v>2</v>
      </c>
      <c r="E316" s="8" t="str">
        <f ca="1">OFFSET(Tableau4[[#Headers],[Rythme]],1+MOD(ROW()-2,35),)</f>
        <v>R</v>
      </c>
      <c r="F316" s="4">
        <f ca="1">IFERROR(VLOOKUP(Tableau1[[#This Row],[Rythme]],Tableau3[#All],2,0),0)</f>
        <v>0</v>
      </c>
      <c r="G316" s="4">
        <f ca="1">IFERROR(VLOOKUP(Tableau1[[#This Row],[Rythme]],Tableau3[#All],3,0),0)</f>
        <v>0</v>
      </c>
      <c r="H316" s="4">
        <f ca="1">IF(Tableau1[[#This Row],[Début]]=0,0,Tableau1[[#This Row],[Date]]+Tableau1[[#This Row],[Début]])</f>
        <v>0</v>
      </c>
      <c r="I316" s="4">
        <f ca="1">IF(Tableau1[[#This Row],[Fin]]=0,0,Tableau1[[#This Row],[Date]]+Tableau1[[#This Row],[Fin]])</f>
        <v>0</v>
      </c>
      <c r="J316" s="5">
        <f ca="1">IF(MOD(I316,1)=0,0,H316-MAX(I$2:I315))</f>
        <v>0</v>
      </c>
    </row>
    <row r="317" spans="3:10" x14ac:dyDescent="0.35">
      <c r="C317" s="11">
        <f t="shared" si="4"/>
        <v>43112</v>
      </c>
      <c r="D317" s="8">
        <f>1+INT(MIN(MOD(Tableau1[[#This Row],[Date]]-DATE(YEAR(Tableau1[[#This Row],[Date]])+{-1;0;1},1,5)+WEEKDAY(DATE(YEAR(Tableau1[[#This Row],[Date]])+{-1;0;1},1,3)),734))/7)</f>
        <v>2</v>
      </c>
      <c r="E317" s="8" t="str">
        <f ca="1">OFFSET(Tableau4[[#Headers],[Rythme]],1+MOD(ROW()-2,35),)</f>
        <v>M</v>
      </c>
      <c r="F317" s="4">
        <f ca="1">IFERROR(VLOOKUP(Tableau1[[#This Row],[Rythme]],Tableau3[#All],2,0),0)</f>
        <v>0.23958333333333334</v>
      </c>
      <c r="G317" s="4">
        <f ca="1">IFERROR(VLOOKUP(Tableau1[[#This Row],[Rythme]],Tableau3[#All],3,0),0)</f>
        <v>0.5625</v>
      </c>
      <c r="H317" s="4">
        <f ca="1">IF(Tableau1[[#This Row],[Début]]=0,0,Tableau1[[#This Row],[Date]]+Tableau1[[#This Row],[Début]])</f>
        <v>43112.239583333336</v>
      </c>
      <c r="I317" s="4">
        <f ca="1">IF(Tableau1[[#This Row],[Fin]]=0,0,Tableau1[[#This Row],[Date]]+Tableau1[[#This Row],[Fin]])</f>
        <v>43112.5625</v>
      </c>
      <c r="J317" s="5">
        <f ca="1">IF(MOD(I317,1)=0,0,H317-MAX(I$2:I316))</f>
        <v>3.9895833333357587</v>
      </c>
    </row>
    <row r="318" spans="3:10" x14ac:dyDescent="0.35">
      <c r="C318" s="11">
        <f t="shared" si="4"/>
        <v>43113</v>
      </c>
      <c r="D318" s="8">
        <f>1+INT(MIN(MOD(Tableau1[[#This Row],[Date]]-DATE(YEAR(Tableau1[[#This Row],[Date]])+{-1;0;1},1,5)+WEEKDAY(DATE(YEAR(Tableau1[[#This Row],[Date]])+{-1;0;1},1,3)),734))/7)</f>
        <v>2</v>
      </c>
      <c r="E318" s="8" t="str">
        <f ca="1">OFFSET(Tableau4[[#Headers],[Rythme]],1+MOD(ROW()-2,35),)</f>
        <v>M</v>
      </c>
      <c r="F318" s="4">
        <f ca="1">IFERROR(VLOOKUP(Tableau1[[#This Row],[Rythme]],Tableau3[#All],2,0),0)</f>
        <v>0.23958333333333334</v>
      </c>
      <c r="G318" s="4">
        <f ca="1">IFERROR(VLOOKUP(Tableau1[[#This Row],[Rythme]],Tableau3[#All],3,0),0)</f>
        <v>0.5625</v>
      </c>
      <c r="H318" s="4">
        <f ca="1">IF(Tableau1[[#This Row],[Début]]=0,0,Tableau1[[#This Row],[Date]]+Tableau1[[#This Row],[Début]])</f>
        <v>43113.239583333336</v>
      </c>
      <c r="I318" s="4">
        <f ca="1">IF(Tableau1[[#This Row],[Fin]]=0,0,Tableau1[[#This Row],[Date]]+Tableau1[[#This Row],[Fin]])</f>
        <v>43113.5625</v>
      </c>
      <c r="J318" s="5">
        <f ca="1">IF(MOD(I318,1)=0,0,H318-MAX(I$2:I317))</f>
        <v>0.67708333333575865</v>
      </c>
    </row>
    <row r="319" spans="3:10" x14ac:dyDescent="0.35">
      <c r="C319" s="11">
        <f t="shared" si="4"/>
        <v>43114</v>
      </c>
      <c r="D319" s="8">
        <f>1+INT(MIN(MOD(Tableau1[[#This Row],[Date]]-DATE(YEAR(Tableau1[[#This Row],[Date]])+{-1;0;1},1,5)+WEEKDAY(DATE(YEAR(Tableau1[[#This Row],[Date]])+{-1;0;1},1,3)),734))/7)</f>
        <v>2</v>
      </c>
      <c r="E319" s="8" t="str">
        <f ca="1">OFFSET(Tableau4[[#Headers],[Rythme]],1+MOD(ROW()-2,35),)</f>
        <v>M</v>
      </c>
      <c r="F319" s="4">
        <f ca="1">IFERROR(VLOOKUP(Tableau1[[#This Row],[Rythme]],Tableau3[#All],2,0),0)</f>
        <v>0.23958333333333334</v>
      </c>
      <c r="G319" s="4">
        <f ca="1">IFERROR(VLOOKUP(Tableau1[[#This Row],[Rythme]],Tableau3[#All],3,0),0)</f>
        <v>0.5625</v>
      </c>
      <c r="H319" s="4">
        <f ca="1">IF(Tableau1[[#This Row],[Début]]=0,0,Tableau1[[#This Row],[Date]]+Tableau1[[#This Row],[Début]])</f>
        <v>43114.239583333336</v>
      </c>
      <c r="I319" s="4">
        <f ca="1">IF(Tableau1[[#This Row],[Fin]]=0,0,Tableau1[[#This Row],[Date]]+Tableau1[[#This Row],[Fin]])</f>
        <v>43114.5625</v>
      </c>
      <c r="J319" s="5">
        <f ca="1">IF(MOD(I319,1)=0,0,H319-MAX(I$2:I318))</f>
        <v>0.67708333333575865</v>
      </c>
    </row>
    <row r="320" spans="3:10" x14ac:dyDescent="0.35">
      <c r="C320" s="11">
        <f t="shared" si="4"/>
        <v>43115</v>
      </c>
      <c r="D320" s="8">
        <f>1+INT(MIN(MOD(Tableau1[[#This Row],[Date]]-DATE(YEAR(Tableau1[[#This Row],[Date]])+{-1;0;1},1,5)+WEEKDAY(DATE(YEAR(Tableau1[[#This Row],[Date]])+{-1;0;1},1,3)),734))/7)</f>
        <v>3</v>
      </c>
      <c r="E320" s="8" t="str">
        <f ca="1">OFFSET(Tableau4[[#Headers],[Rythme]],1+MOD(ROW()-2,35),)</f>
        <v>A</v>
      </c>
      <c r="F320" s="4">
        <f ca="1">IFERROR(VLOOKUP(Tableau1[[#This Row],[Rythme]],Tableau3[#All],2,0),0)</f>
        <v>0.55208333333333337</v>
      </c>
      <c r="G320" s="4">
        <f ca="1">IFERROR(VLOOKUP(Tableau1[[#This Row],[Rythme]],Tableau3[#All],3,0),0)</f>
        <v>0.875</v>
      </c>
      <c r="H320" s="4">
        <f ca="1">IF(Tableau1[[#This Row],[Début]]=0,0,Tableau1[[#This Row],[Date]]+Tableau1[[#This Row],[Début]])</f>
        <v>43115.552083333336</v>
      </c>
      <c r="I320" s="4">
        <f ca="1">IF(Tableau1[[#This Row],[Fin]]=0,0,Tableau1[[#This Row],[Date]]+Tableau1[[#This Row],[Fin]])</f>
        <v>43115.875</v>
      </c>
      <c r="J320" s="5">
        <f ca="1">IF(MOD(I320,1)=0,0,H320-MAX(I$2:I319))</f>
        <v>0.98958333333575865</v>
      </c>
    </row>
    <row r="321" spans="3:10" x14ac:dyDescent="0.35">
      <c r="C321" s="11">
        <f t="shared" ref="C321:C384" si="5">C320+1</f>
        <v>43116</v>
      </c>
      <c r="D321" s="8">
        <f>1+INT(MIN(MOD(Tableau1[[#This Row],[Date]]-DATE(YEAR(Tableau1[[#This Row],[Date]])+{-1;0;1},1,5)+WEEKDAY(DATE(YEAR(Tableau1[[#This Row],[Date]])+{-1;0;1},1,3)),734))/7)</f>
        <v>3</v>
      </c>
      <c r="E321" s="8" t="str">
        <f ca="1">OFFSET(Tableau4[[#Headers],[Rythme]],1+MOD(ROW()-2,35),)</f>
        <v>A</v>
      </c>
      <c r="F321" s="4">
        <f ca="1">IFERROR(VLOOKUP(Tableau1[[#This Row],[Rythme]],Tableau3[#All],2,0),0)</f>
        <v>0.55208333333333337</v>
      </c>
      <c r="G321" s="4">
        <f ca="1">IFERROR(VLOOKUP(Tableau1[[#This Row],[Rythme]],Tableau3[#All],3,0),0)</f>
        <v>0.875</v>
      </c>
      <c r="H321" s="4">
        <f ca="1">IF(Tableau1[[#This Row],[Début]]=0,0,Tableau1[[#This Row],[Date]]+Tableau1[[#This Row],[Début]])</f>
        <v>43116.552083333336</v>
      </c>
      <c r="I321" s="4">
        <f ca="1">IF(Tableau1[[#This Row],[Fin]]=0,0,Tableau1[[#This Row],[Date]]+Tableau1[[#This Row],[Fin]])</f>
        <v>43116.875</v>
      </c>
      <c r="J321" s="5">
        <f ca="1">IF(MOD(I321,1)=0,0,H321-MAX(I$2:I320))</f>
        <v>0.67708333333575865</v>
      </c>
    </row>
    <row r="322" spans="3:10" x14ac:dyDescent="0.35">
      <c r="C322" s="11">
        <f t="shared" si="5"/>
        <v>43117</v>
      </c>
      <c r="D322" s="8">
        <f>1+INT(MIN(MOD(Tableau1[[#This Row],[Date]]-DATE(YEAR(Tableau1[[#This Row],[Date]])+{-1;0;1},1,5)+WEEKDAY(DATE(YEAR(Tableau1[[#This Row],[Date]])+{-1;0;1},1,3)),734))/7)</f>
        <v>3</v>
      </c>
      <c r="E322" s="8" t="str">
        <f ca="1">OFFSET(Tableau4[[#Headers],[Rythme]],1+MOD(ROW()-2,35),)</f>
        <v>N</v>
      </c>
      <c r="F322" s="4">
        <f ca="1">IFERROR(VLOOKUP(Tableau1[[#This Row],[Rythme]],Tableau3[#All],2,0),0)</f>
        <v>0.86458333333333337</v>
      </c>
      <c r="G322" s="4">
        <f ca="1">IFERROR(VLOOKUP(Tableau1[[#This Row],[Rythme]],Tableau3[#All],3,0),0)</f>
        <v>1.25</v>
      </c>
      <c r="H322" s="4">
        <f ca="1">IF(Tableau1[[#This Row],[Début]]=0,0,Tableau1[[#This Row],[Date]]+Tableau1[[#This Row],[Début]])</f>
        <v>43117.864583333336</v>
      </c>
      <c r="I322" s="4">
        <f ca="1">IF(Tableau1[[#This Row],[Fin]]=0,0,Tableau1[[#This Row],[Date]]+Tableau1[[#This Row],[Fin]])</f>
        <v>43118.25</v>
      </c>
      <c r="J322" s="5">
        <f ca="1">IF(MOD(I322,1)=0,0,H322-MAX(I$2:I321))</f>
        <v>0.98958333333575865</v>
      </c>
    </row>
    <row r="323" spans="3:10" x14ac:dyDescent="0.35">
      <c r="C323" s="11">
        <f t="shared" si="5"/>
        <v>43118</v>
      </c>
      <c r="D323" s="8">
        <f>1+INT(MIN(MOD(Tableau1[[#This Row],[Date]]-DATE(YEAR(Tableau1[[#This Row],[Date]])+{-1;0;1},1,5)+WEEKDAY(DATE(YEAR(Tableau1[[#This Row],[Date]])+{-1;0;1},1,3)),734))/7)</f>
        <v>3</v>
      </c>
      <c r="E323" s="8" t="str">
        <f ca="1">OFFSET(Tableau4[[#Headers],[Rythme]],1+MOD(ROW()-2,35),)</f>
        <v>N</v>
      </c>
      <c r="F323" s="4">
        <f ca="1">IFERROR(VLOOKUP(Tableau1[[#This Row],[Rythme]],Tableau3[#All],2,0),0)</f>
        <v>0.86458333333333337</v>
      </c>
      <c r="G323" s="4">
        <f ca="1">IFERROR(VLOOKUP(Tableau1[[#This Row],[Rythme]],Tableau3[#All],3,0),0)</f>
        <v>1.25</v>
      </c>
      <c r="H323" s="4">
        <f ca="1">IF(Tableau1[[#This Row],[Début]]=0,0,Tableau1[[#This Row],[Date]]+Tableau1[[#This Row],[Début]])</f>
        <v>43118.864583333336</v>
      </c>
      <c r="I323" s="4">
        <f ca="1">IF(Tableau1[[#This Row],[Fin]]=0,0,Tableau1[[#This Row],[Date]]+Tableau1[[#This Row],[Fin]])</f>
        <v>43119.25</v>
      </c>
      <c r="J323" s="5">
        <f ca="1">IF(MOD(I323,1)=0,0,H323-MAX(I$2:I322))</f>
        <v>0.61458333333575865</v>
      </c>
    </row>
    <row r="324" spans="3:10" x14ac:dyDescent="0.35">
      <c r="C324" s="11">
        <f t="shared" si="5"/>
        <v>43119</v>
      </c>
      <c r="D324" s="8">
        <f>1+INT(MIN(MOD(Tableau1[[#This Row],[Date]]-DATE(YEAR(Tableau1[[#This Row],[Date]])+{-1;0;1},1,5)+WEEKDAY(DATE(YEAR(Tableau1[[#This Row],[Date]])+{-1;0;1},1,3)),734))/7)</f>
        <v>3</v>
      </c>
      <c r="E324" s="8" t="str">
        <f ca="1">OFFSET(Tableau4[[#Headers],[Rythme]],1+MOD(ROW()-2,35),)</f>
        <v>R</v>
      </c>
      <c r="F324" s="4">
        <f ca="1">IFERROR(VLOOKUP(Tableau1[[#This Row],[Rythme]],Tableau3[#All],2,0),0)</f>
        <v>0</v>
      </c>
      <c r="G324" s="4">
        <f ca="1">IFERROR(VLOOKUP(Tableau1[[#This Row],[Rythme]],Tableau3[#All],3,0),0)</f>
        <v>0</v>
      </c>
      <c r="H324" s="4">
        <f ca="1">IF(Tableau1[[#This Row],[Début]]=0,0,Tableau1[[#This Row],[Date]]+Tableau1[[#This Row],[Début]])</f>
        <v>0</v>
      </c>
      <c r="I324" s="4">
        <f ca="1">IF(Tableau1[[#This Row],[Fin]]=0,0,Tableau1[[#This Row],[Date]]+Tableau1[[#This Row],[Fin]])</f>
        <v>0</v>
      </c>
      <c r="J324" s="5">
        <f ca="1">IF(MOD(I324,1)=0,0,H324-MAX(I$2:I323))</f>
        <v>0</v>
      </c>
    </row>
    <row r="325" spans="3:10" x14ac:dyDescent="0.35">
      <c r="C325" s="11">
        <f t="shared" si="5"/>
        <v>43120</v>
      </c>
      <c r="D325" s="8">
        <f>1+INT(MIN(MOD(Tableau1[[#This Row],[Date]]-DATE(YEAR(Tableau1[[#This Row],[Date]])+{-1;0;1},1,5)+WEEKDAY(DATE(YEAR(Tableau1[[#This Row],[Date]])+{-1;0;1},1,3)),734))/7)</f>
        <v>3</v>
      </c>
      <c r="E325" s="8" t="str">
        <f ca="1">OFFSET(Tableau4[[#Headers],[Rythme]],1+MOD(ROW()-2,35),)</f>
        <v>R</v>
      </c>
      <c r="F325" s="4">
        <f ca="1">IFERROR(VLOOKUP(Tableau1[[#This Row],[Rythme]],Tableau3[#All],2,0),0)</f>
        <v>0</v>
      </c>
      <c r="G325" s="4">
        <f ca="1">IFERROR(VLOOKUP(Tableau1[[#This Row],[Rythme]],Tableau3[#All],3,0),0)</f>
        <v>0</v>
      </c>
      <c r="H325" s="4">
        <f ca="1">IF(Tableau1[[#This Row],[Début]]=0,0,Tableau1[[#This Row],[Date]]+Tableau1[[#This Row],[Début]])</f>
        <v>0</v>
      </c>
      <c r="I325" s="4">
        <f ca="1">IF(Tableau1[[#This Row],[Fin]]=0,0,Tableau1[[#This Row],[Date]]+Tableau1[[#This Row],[Fin]])</f>
        <v>0</v>
      </c>
      <c r="J325" s="5">
        <f ca="1">IF(MOD(I325,1)=0,0,H325-MAX(I$2:I324))</f>
        <v>0</v>
      </c>
    </row>
    <row r="326" spans="3:10" x14ac:dyDescent="0.35">
      <c r="C326" s="11">
        <f t="shared" si="5"/>
        <v>43121</v>
      </c>
      <c r="D326" s="8">
        <f>1+INT(MIN(MOD(Tableau1[[#This Row],[Date]]-DATE(YEAR(Tableau1[[#This Row],[Date]])+{-1;0;1},1,5)+WEEKDAY(DATE(YEAR(Tableau1[[#This Row],[Date]])+{-1;0;1},1,3)),734))/7)</f>
        <v>3</v>
      </c>
      <c r="E326" s="8" t="str">
        <f ca="1">OFFSET(Tableau4[[#Headers],[Rythme]],1+MOD(ROW()-2,35),)</f>
        <v>H</v>
      </c>
      <c r="F326" s="4">
        <f ca="1">IFERROR(VLOOKUP(Tableau1[[#This Row],[Rythme]],Tableau3[#All],2,0),0)</f>
        <v>0</v>
      </c>
      <c r="G326" s="4">
        <f ca="1">IFERROR(VLOOKUP(Tableau1[[#This Row],[Rythme]],Tableau3[#All],3,0),0)</f>
        <v>0</v>
      </c>
      <c r="H326" s="4">
        <f ca="1">IF(Tableau1[[#This Row],[Début]]=0,0,Tableau1[[#This Row],[Date]]+Tableau1[[#This Row],[Début]])</f>
        <v>0</v>
      </c>
      <c r="I326" s="4">
        <f ca="1">IF(Tableau1[[#This Row],[Fin]]=0,0,Tableau1[[#This Row],[Date]]+Tableau1[[#This Row],[Fin]])</f>
        <v>0</v>
      </c>
      <c r="J326" s="5">
        <f ca="1">IF(MOD(I326,1)=0,0,H326-MAX(I$2:I325))</f>
        <v>0</v>
      </c>
    </row>
    <row r="327" spans="3:10" x14ac:dyDescent="0.35">
      <c r="C327" s="11">
        <f t="shared" si="5"/>
        <v>43122</v>
      </c>
      <c r="D327" s="8">
        <f>1+INT(MIN(MOD(Tableau1[[#This Row],[Date]]-DATE(YEAR(Tableau1[[#This Row],[Date]])+{-1;0;1},1,5)+WEEKDAY(DATE(YEAR(Tableau1[[#This Row],[Date]])+{-1;0;1},1,3)),734))/7)</f>
        <v>4</v>
      </c>
      <c r="E327" s="8" t="str">
        <f ca="1">OFFSET(Tableau4[[#Headers],[Rythme]],1+MOD(ROW()-2,35),)</f>
        <v>R</v>
      </c>
      <c r="F327" s="4">
        <f ca="1">IFERROR(VLOOKUP(Tableau1[[#This Row],[Rythme]],Tableau3[#All],2,0),0)</f>
        <v>0</v>
      </c>
      <c r="G327" s="4">
        <f ca="1">IFERROR(VLOOKUP(Tableau1[[#This Row],[Rythme]],Tableau3[#All],3,0),0)</f>
        <v>0</v>
      </c>
      <c r="H327" s="4">
        <f ca="1">IF(Tableau1[[#This Row],[Début]]=0,0,Tableau1[[#This Row],[Date]]+Tableau1[[#This Row],[Début]])</f>
        <v>0</v>
      </c>
      <c r="I327" s="4">
        <f ca="1">IF(Tableau1[[#This Row],[Fin]]=0,0,Tableau1[[#This Row],[Date]]+Tableau1[[#This Row],[Fin]])</f>
        <v>0</v>
      </c>
      <c r="J327" s="5">
        <f ca="1">IF(MOD(I327,1)=0,0,H327-MAX(I$2:I326))</f>
        <v>0</v>
      </c>
    </row>
    <row r="328" spans="3:10" x14ac:dyDescent="0.35">
      <c r="C328" s="11">
        <f t="shared" si="5"/>
        <v>43123</v>
      </c>
      <c r="D328" s="8">
        <f>1+INT(MIN(MOD(Tableau1[[#This Row],[Date]]-DATE(YEAR(Tableau1[[#This Row],[Date]])+{-1;0;1},1,5)+WEEKDAY(DATE(YEAR(Tableau1[[#This Row],[Date]])+{-1;0;1},1,3)),734))/7)</f>
        <v>4</v>
      </c>
      <c r="E328" s="8" t="str">
        <f ca="1">OFFSET(Tableau4[[#Headers],[Rythme]],1+MOD(ROW()-2,35),)</f>
        <v>H</v>
      </c>
      <c r="F328" s="4">
        <f ca="1">IFERROR(VLOOKUP(Tableau1[[#This Row],[Rythme]],Tableau3[#All],2,0),0)</f>
        <v>0</v>
      </c>
      <c r="G328" s="4">
        <f ca="1">IFERROR(VLOOKUP(Tableau1[[#This Row],[Rythme]],Tableau3[#All],3,0),0)</f>
        <v>0</v>
      </c>
      <c r="H328" s="4">
        <f ca="1">IF(Tableau1[[#This Row],[Début]]=0,0,Tableau1[[#This Row],[Date]]+Tableau1[[#This Row],[Début]])</f>
        <v>0</v>
      </c>
      <c r="I328" s="4">
        <f ca="1">IF(Tableau1[[#This Row],[Fin]]=0,0,Tableau1[[#This Row],[Date]]+Tableau1[[#This Row],[Fin]])</f>
        <v>0</v>
      </c>
      <c r="J328" s="5">
        <f ca="1">IF(MOD(I328,1)=0,0,H328-MAX(I$2:I327))</f>
        <v>0</v>
      </c>
    </row>
    <row r="329" spans="3:10" x14ac:dyDescent="0.35">
      <c r="C329" s="11">
        <f t="shared" si="5"/>
        <v>43124</v>
      </c>
      <c r="D329" s="8">
        <f>1+INT(MIN(MOD(Tableau1[[#This Row],[Date]]-DATE(YEAR(Tableau1[[#This Row],[Date]])+{-1;0;1},1,5)+WEEKDAY(DATE(YEAR(Tableau1[[#This Row],[Date]])+{-1;0;1},1,3)),734))/7)</f>
        <v>4</v>
      </c>
      <c r="E329" s="8" t="str">
        <f ca="1">OFFSET(Tableau4[[#Headers],[Rythme]],1+MOD(ROW()-2,35),)</f>
        <v>M</v>
      </c>
      <c r="F329" s="4">
        <f ca="1">IFERROR(VLOOKUP(Tableau1[[#This Row],[Rythme]],Tableau3[#All],2,0),0)</f>
        <v>0.23958333333333334</v>
      </c>
      <c r="G329" s="4">
        <f ca="1">IFERROR(VLOOKUP(Tableau1[[#This Row],[Rythme]],Tableau3[#All],3,0),0)</f>
        <v>0.5625</v>
      </c>
      <c r="H329" s="4">
        <f ca="1">IF(Tableau1[[#This Row],[Début]]=0,0,Tableau1[[#This Row],[Date]]+Tableau1[[#This Row],[Début]])</f>
        <v>43124.239583333336</v>
      </c>
      <c r="I329" s="4">
        <f ca="1">IF(Tableau1[[#This Row],[Fin]]=0,0,Tableau1[[#This Row],[Date]]+Tableau1[[#This Row],[Fin]])</f>
        <v>43124.5625</v>
      </c>
      <c r="J329" s="5">
        <f ca="1">IF(MOD(I329,1)=0,0,H329-MAX(I$2:I328))</f>
        <v>4.9895833333357587</v>
      </c>
    </row>
    <row r="330" spans="3:10" x14ac:dyDescent="0.35">
      <c r="C330" s="11">
        <f t="shared" si="5"/>
        <v>43125</v>
      </c>
      <c r="D330" s="8">
        <f>1+INT(MIN(MOD(Tableau1[[#This Row],[Date]]-DATE(YEAR(Tableau1[[#This Row],[Date]])+{-1;0;1},1,5)+WEEKDAY(DATE(YEAR(Tableau1[[#This Row],[Date]])+{-1;0;1},1,3)),734))/7)</f>
        <v>4</v>
      </c>
      <c r="E330" s="8" t="str">
        <f ca="1">OFFSET(Tableau4[[#Headers],[Rythme]],1+MOD(ROW()-2,35),)</f>
        <v>M</v>
      </c>
      <c r="F330" s="4">
        <f ca="1">IFERROR(VLOOKUP(Tableau1[[#This Row],[Rythme]],Tableau3[#All],2,0),0)</f>
        <v>0.23958333333333334</v>
      </c>
      <c r="G330" s="4">
        <f ca="1">IFERROR(VLOOKUP(Tableau1[[#This Row],[Rythme]],Tableau3[#All],3,0),0)</f>
        <v>0.5625</v>
      </c>
      <c r="H330" s="4">
        <f ca="1">IF(Tableau1[[#This Row],[Début]]=0,0,Tableau1[[#This Row],[Date]]+Tableau1[[#This Row],[Début]])</f>
        <v>43125.239583333336</v>
      </c>
      <c r="I330" s="4">
        <f ca="1">IF(Tableau1[[#This Row],[Fin]]=0,0,Tableau1[[#This Row],[Date]]+Tableau1[[#This Row],[Fin]])</f>
        <v>43125.5625</v>
      </c>
      <c r="J330" s="5">
        <f ca="1">IF(MOD(I330,1)=0,0,H330-MAX(I$2:I329))</f>
        <v>0.67708333333575865</v>
      </c>
    </row>
    <row r="331" spans="3:10" x14ac:dyDescent="0.35">
      <c r="C331" s="11">
        <f t="shared" si="5"/>
        <v>43126</v>
      </c>
      <c r="D331" s="8">
        <f>1+INT(MIN(MOD(Tableau1[[#This Row],[Date]]-DATE(YEAR(Tableau1[[#This Row],[Date]])+{-1;0;1},1,5)+WEEKDAY(DATE(YEAR(Tableau1[[#This Row],[Date]])+{-1;0;1},1,3)),734))/7)</f>
        <v>4</v>
      </c>
      <c r="E331" s="8" t="str">
        <f ca="1">OFFSET(Tableau4[[#Headers],[Rythme]],1+MOD(ROW()-2,35),)</f>
        <v>A</v>
      </c>
      <c r="F331" s="4">
        <f ca="1">IFERROR(VLOOKUP(Tableau1[[#This Row],[Rythme]],Tableau3[#All],2,0),0)</f>
        <v>0.55208333333333337</v>
      </c>
      <c r="G331" s="4">
        <f ca="1">IFERROR(VLOOKUP(Tableau1[[#This Row],[Rythme]],Tableau3[#All],3,0),0)</f>
        <v>0.875</v>
      </c>
      <c r="H331" s="4">
        <f ca="1">IF(Tableau1[[#This Row],[Début]]=0,0,Tableau1[[#This Row],[Date]]+Tableau1[[#This Row],[Début]])</f>
        <v>43126.552083333336</v>
      </c>
      <c r="I331" s="4">
        <f ca="1">IF(Tableau1[[#This Row],[Fin]]=0,0,Tableau1[[#This Row],[Date]]+Tableau1[[#This Row],[Fin]])</f>
        <v>43126.875</v>
      </c>
      <c r="J331" s="5">
        <f ca="1">IF(MOD(I331,1)=0,0,H331-MAX(I$2:I330))</f>
        <v>0.98958333333575865</v>
      </c>
    </row>
    <row r="332" spans="3:10" x14ac:dyDescent="0.35">
      <c r="C332" s="11">
        <f t="shared" si="5"/>
        <v>43127</v>
      </c>
      <c r="D332" s="8">
        <f>1+INT(MIN(MOD(Tableau1[[#This Row],[Date]]-DATE(YEAR(Tableau1[[#This Row],[Date]])+{-1;0;1},1,5)+WEEKDAY(DATE(YEAR(Tableau1[[#This Row],[Date]])+{-1;0;1},1,3)),734))/7)</f>
        <v>4</v>
      </c>
      <c r="E332" s="8" t="str">
        <f ca="1">OFFSET(Tableau4[[#Headers],[Rythme]],1+MOD(ROW()-2,35),)</f>
        <v>A</v>
      </c>
      <c r="F332" s="4">
        <f ca="1">IFERROR(VLOOKUP(Tableau1[[#This Row],[Rythme]],Tableau3[#All],2,0),0)</f>
        <v>0.55208333333333337</v>
      </c>
      <c r="G332" s="4">
        <f ca="1">IFERROR(VLOOKUP(Tableau1[[#This Row],[Rythme]],Tableau3[#All],3,0),0)</f>
        <v>0.875</v>
      </c>
      <c r="H332" s="4">
        <f ca="1">IF(Tableau1[[#This Row],[Début]]=0,0,Tableau1[[#This Row],[Date]]+Tableau1[[#This Row],[Début]])</f>
        <v>43127.552083333336</v>
      </c>
      <c r="I332" s="4">
        <f ca="1">IF(Tableau1[[#This Row],[Fin]]=0,0,Tableau1[[#This Row],[Date]]+Tableau1[[#This Row],[Fin]])</f>
        <v>43127.875</v>
      </c>
      <c r="J332" s="5">
        <f ca="1">IF(MOD(I332,1)=0,0,H332-MAX(I$2:I331))</f>
        <v>0.67708333333575865</v>
      </c>
    </row>
    <row r="333" spans="3:10" x14ac:dyDescent="0.35">
      <c r="C333" s="11">
        <f t="shared" si="5"/>
        <v>43128</v>
      </c>
      <c r="D333" s="8">
        <f>1+INT(MIN(MOD(Tableau1[[#This Row],[Date]]-DATE(YEAR(Tableau1[[#This Row],[Date]])+{-1;0;1},1,5)+WEEKDAY(DATE(YEAR(Tableau1[[#This Row],[Date]])+{-1;0;1},1,3)),734))/7)</f>
        <v>4</v>
      </c>
      <c r="E333" s="8" t="str">
        <f ca="1">OFFSET(Tableau4[[#Headers],[Rythme]],1+MOD(ROW()-2,35),)</f>
        <v>A</v>
      </c>
      <c r="F333" s="4">
        <f ca="1">IFERROR(VLOOKUP(Tableau1[[#This Row],[Rythme]],Tableau3[#All],2,0),0)</f>
        <v>0.55208333333333337</v>
      </c>
      <c r="G333" s="4">
        <f ca="1">IFERROR(VLOOKUP(Tableau1[[#This Row],[Rythme]],Tableau3[#All],3,0),0)</f>
        <v>0.875</v>
      </c>
      <c r="H333" s="4">
        <f ca="1">IF(Tableau1[[#This Row],[Début]]=0,0,Tableau1[[#This Row],[Date]]+Tableau1[[#This Row],[Début]])</f>
        <v>43128.552083333336</v>
      </c>
      <c r="I333" s="4">
        <f ca="1">IF(Tableau1[[#This Row],[Fin]]=0,0,Tableau1[[#This Row],[Date]]+Tableau1[[#This Row],[Fin]])</f>
        <v>43128.875</v>
      </c>
      <c r="J333" s="5">
        <f ca="1">IF(MOD(I333,1)=0,0,H333-MAX(I$2:I332))</f>
        <v>0.67708333333575865</v>
      </c>
    </row>
    <row r="334" spans="3:10" x14ac:dyDescent="0.35">
      <c r="C334" s="11">
        <f t="shared" si="5"/>
        <v>43129</v>
      </c>
      <c r="D334" s="8">
        <f>1+INT(MIN(MOD(Tableau1[[#This Row],[Date]]-DATE(YEAR(Tableau1[[#This Row],[Date]])+{-1;0;1},1,5)+WEEKDAY(DATE(YEAR(Tableau1[[#This Row],[Date]])+{-1;0;1},1,3)),734))/7)</f>
        <v>5</v>
      </c>
      <c r="E334" s="8" t="str">
        <f ca="1">OFFSET(Tableau4[[#Headers],[Rythme]],1+MOD(ROW()-2,35),)</f>
        <v>N</v>
      </c>
      <c r="F334" s="4">
        <f ca="1">IFERROR(VLOOKUP(Tableau1[[#This Row],[Rythme]],Tableau3[#All],2,0),0)</f>
        <v>0.86458333333333337</v>
      </c>
      <c r="G334" s="4">
        <f ca="1">IFERROR(VLOOKUP(Tableau1[[#This Row],[Rythme]],Tableau3[#All],3,0),0)</f>
        <v>1.25</v>
      </c>
      <c r="H334" s="4">
        <f ca="1">IF(Tableau1[[#This Row],[Début]]=0,0,Tableau1[[#This Row],[Date]]+Tableau1[[#This Row],[Début]])</f>
        <v>43129.864583333336</v>
      </c>
      <c r="I334" s="4">
        <f ca="1">IF(Tableau1[[#This Row],[Fin]]=0,0,Tableau1[[#This Row],[Date]]+Tableau1[[#This Row],[Fin]])</f>
        <v>43130.25</v>
      </c>
      <c r="J334" s="5">
        <f ca="1">IF(MOD(I334,1)=0,0,H334-MAX(I$2:I333))</f>
        <v>0.98958333333575865</v>
      </c>
    </row>
    <row r="335" spans="3:10" x14ac:dyDescent="0.35">
      <c r="C335" s="11">
        <f t="shared" si="5"/>
        <v>43130</v>
      </c>
      <c r="D335" s="8">
        <f>1+INT(MIN(MOD(Tableau1[[#This Row],[Date]]-DATE(YEAR(Tableau1[[#This Row],[Date]])+{-1;0;1},1,5)+WEEKDAY(DATE(YEAR(Tableau1[[#This Row],[Date]])+{-1;0;1},1,3)),734))/7)</f>
        <v>5</v>
      </c>
      <c r="E335" s="8" t="str">
        <f ca="1">OFFSET(Tableau4[[#Headers],[Rythme]],1+MOD(ROW()-2,35),)</f>
        <v>N</v>
      </c>
      <c r="F335" s="4">
        <f ca="1">IFERROR(VLOOKUP(Tableau1[[#This Row],[Rythme]],Tableau3[#All],2,0),0)</f>
        <v>0.86458333333333337</v>
      </c>
      <c r="G335" s="4">
        <f ca="1">IFERROR(VLOOKUP(Tableau1[[#This Row],[Rythme]],Tableau3[#All],3,0),0)</f>
        <v>1.25</v>
      </c>
      <c r="H335" s="4">
        <f ca="1">IF(Tableau1[[#This Row],[Début]]=0,0,Tableau1[[#This Row],[Date]]+Tableau1[[#This Row],[Début]])</f>
        <v>43130.864583333336</v>
      </c>
      <c r="I335" s="4">
        <f ca="1">IF(Tableau1[[#This Row],[Fin]]=0,0,Tableau1[[#This Row],[Date]]+Tableau1[[#This Row],[Fin]])</f>
        <v>43131.25</v>
      </c>
      <c r="J335" s="5">
        <f ca="1">IF(MOD(I335,1)=0,0,H335-MAX(I$2:I334))</f>
        <v>0.61458333333575865</v>
      </c>
    </row>
    <row r="336" spans="3:10" x14ac:dyDescent="0.35">
      <c r="C336" s="11">
        <f t="shared" si="5"/>
        <v>43131</v>
      </c>
      <c r="D336" s="8">
        <f>1+INT(MIN(MOD(Tableau1[[#This Row],[Date]]-DATE(YEAR(Tableau1[[#This Row],[Date]])+{-1;0;1},1,5)+WEEKDAY(DATE(YEAR(Tableau1[[#This Row],[Date]])+{-1;0;1},1,3)),734))/7)</f>
        <v>5</v>
      </c>
      <c r="E336" s="8" t="str">
        <f ca="1">OFFSET(Tableau4[[#Headers],[Rythme]],1+MOD(ROW()-2,35),)</f>
        <v>R</v>
      </c>
      <c r="F336" s="4">
        <f ca="1">IFERROR(VLOOKUP(Tableau1[[#This Row],[Rythme]],Tableau3[#All],2,0),0)</f>
        <v>0</v>
      </c>
      <c r="G336" s="4">
        <f ca="1">IFERROR(VLOOKUP(Tableau1[[#This Row],[Rythme]],Tableau3[#All],3,0),0)</f>
        <v>0</v>
      </c>
      <c r="H336" s="4">
        <f ca="1">IF(Tableau1[[#This Row],[Début]]=0,0,Tableau1[[#This Row],[Date]]+Tableau1[[#This Row],[Début]])</f>
        <v>0</v>
      </c>
      <c r="I336" s="4">
        <f ca="1">IF(Tableau1[[#This Row],[Fin]]=0,0,Tableau1[[#This Row],[Date]]+Tableau1[[#This Row],[Fin]])</f>
        <v>0</v>
      </c>
      <c r="J336" s="5">
        <f ca="1">IF(MOD(I336,1)=0,0,H336-MAX(I$2:I335))</f>
        <v>0</v>
      </c>
    </row>
    <row r="337" spans="3:10" x14ac:dyDescent="0.35">
      <c r="C337" s="11">
        <f t="shared" si="5"/>
        <v>43132</v>
      </c>
      <c r="D337" s="8">
        <f>1+INT(MIN(MOD(Tableau1[[#This Row],[Date]]-DATE(YEAR(Tableau1[[#This Row],[Date]])+{-1;0;1},1,5)+WEEKDAY(DATE(YEAR(Tableau1[[#This Row],[Date]])+{-1;0;1},1,3)),734))/7)</f>
        <v>5</v>
      </c>
      <c r="E337" s="8" t="str">
        <f ca="1">OFFSET(Tableau4[[#Headers],[Rythme]],1+MOD(ROW()-2,35),)</f>
        <v>R</v>
      </c>
      <c r="F337" s="4">
        <f ca="1">IFERROR(VLOOKUP(Tableau1[[#This Row],[Rythme]],Tableau3[#All],2,0),0)</f>
        <v>0</v>
      </c>
      <c r="G337" s="4">
        <f ca="1">IFERROR(VLOOKUP(Tableau1[[#This Row],[Rythme]],Tableau3[#All],3,0),0)</f>
        <v>0</v>
      </c>
      <c r="H337" s="4">
        <f ca="1">IF(Tableau1[[#This Row],[Début]]=0,0,Tableau1[[#This Row],[Date]]+Tableau1[[#This Row],[Début]])</f>
        <v>0</v>
      </c>
      <c r="I337" s="4">
        <f ca="1">IF(Tableau1[[#This Row],[Fin]]=0,0,Tableau1[[#This Row],[Date]]+Tableau1[[#This Row],[Fin]])</f>
        <v>0</v>
      </c>
      <c r="J337" s="5">
        <f ca="1">IF(MOD(I337,1)=0,0,H337-MAX(I$2:I336))</f>
        <v>0</v>
      </c>
    </row>
    <row r="338" spans="3:10" x14ac:dyDescent="0.35">
      <c r="C338" s="11">
        <f t="shared" si="5"/>
        <v>43133</v>
      </c>
      <c r="D338" s="8">
        <f>1+INT(MIN(MOD(Tableau1[[#This Row],[Date]]-DATE(YEAR(Tableau1[[#This Row],[Date]])+{-1;0;1},1,5)+WEEKDAY(DATE(YEAR(Tableau1[[#This Row],[Date]])+{-1;0;1},1,3)),734))/7)</f>
        <v>5</v>
      </c>
      <c r="E338" s="8" t="str">
        <f ca="1">OFFSET(Tableau4[[#Headers],[Rythme]],1+MOD(ROW()-2,35),)</f>
        <v>R</v>
      </c>
      <c r="F338" s="4">
        <f ca="1">IFERROR(VLOOKUP(Tableau1[[#This Row],[Rythme]],Tableau3[#All],2,0),0)</f>
        <v>0</v>
      </c>
      <c r="G338" s="4">
        <f ca="1">IFERROR(VLOOKUP(Tableau1[[#This Row],[Rythme]],Tableau3[#All],3,0),0)</f>
        <v>0</v>
      </c>
      <c r="H338" s="4">
        <f ca="1">IF(Tableau1[[#This Row],[Début]]=0,0,Tableau1[[#This Row],[Date]]+Tableau1[[#This Row],[Début]])</f>
        <v>0</v>
      </c>
      <c r="I338" s="4">
        <f ca="1">IF(Tableau1[[#This Row],[Fin]]=0,0,Tableau1[[#This Row],[Date]]+Tableau1[[#This Row],[Fin]])</f>
        <v>0</v>
      </c>
      <c r="J338" s="5">
        <f ca="1">IF(MOD(I338,1)=0,0,H338-MAX(I$2:I337))</f>
        <v>0</v>
      </c>
    </row>
    <row r="339" spans="3:10" x14ac:dyDescent="0.35">
      <c r="C339" s="11">
        <f t="shared" si="5"/>
        <v>43134</v>
      </c>
      <c r="D339" s="8">
        <f>1+INT(MIN(MOD(Tableau1[[#This Row],[Date]]-DATE(YEAR(Tableau1[[#This Row],[Date]])+{-1;0;1},1,5)+WEEKDAY(DATE(YEAR(Tableau1[[#This Row],[Date]])+{-1;0;1},1,3)),734))/7)</f>
        <v>5</v>
      </c>
      <c r="E339" s="8" t="str">
        <f ca="1">OFFSET(Tableau4[[#Headers],[Rythme]],1+MOD(ROW()-2,35),)</f>
        <v>H</v>
      </c>
      <c r="F339" s="4">
        <f ca="1">IFERROR(VLOOKUP(Tableau1[[#This Row],[Rythme]],Tableau3[#All],2,0),0)</f>
        <v>0</v>
      </c>
      <c r="G339" s="4">
        <f ca="1">IFERROR(VLOOKUP(Tableau1[[#This Row],[Rythme]],Tableau3[#All],3,0),0)</f>
        <v>0</v>
      </c>
      <c r="H339" s="4">
        <f ca="1">IF(Tableau1[[#This Row],[Début]]=0,0,Tableau1[[#This Row],[Date]]+Tableau1[[#This Row],[Début]])</f>
        <v>0</v>
      </c>
      <c r="I339" s="4">
        <f ca="1">IF(Tableau1[[#This Row],[Fin]]=0,0,Tableau1[[#This Row],[Date]]+Tableau1[[#This Row],[Fin]])</f>
        <v>0</v>
      </c>
      <c r="J339" s="5">
        <f ca="1">IF(MOD(I339,1)=0,0,H339-MAX(I$2:I338))</f>
        <v>0</v>
      </c>
    </row>
    <row r="340" spans="3:10" x14ac:dyDescent="0.35">
      <c r="C340" s="11">
        <f t="shared" si="5"/>
        <v>43135</v>
      </c>
      <c r="D340" s="8">
        <f>1+INT(MIN(MOD(Tableau1[[#This Row],[Date]]-DATE(YEAR(Tableau1[[#This Row],[Date]])+{-1;0;1},1,5)+WEEKDAY(DATE(YEAR(Tableau1[[#This Row],[Date]])+{-1;0;1},1,3)),734))/7)</f>
        <v>5</v>
      </c>
      <c r="E340" s="8" t="str">
        <f ca="1">OFFSET(Tableau4[[#Headers],[Rythme]],1+MOD(ROW()-2,35),)</f>
        <v>H</v>
      </c>
      <c r="F340" s="4">
        <f ca="1">IFERROR(VLOOKUP(Tableau1[[#This Row],[Rythme]],Tableau3[#All],2,0),0)</f>
        <v>0</v>
      </c>
      <c r="G340" s="4">
        <f ca="1">IFERROR(VLOOKUP(Tableau1[[#This Row],[Rythme]],Tableau3[#All],3,0),0)</f>
        <v>0</v>
      </c>
      <c r="H340" s="4">
        <f ca="1">IF(Tableau1[[#This Row],[Début]]=0,0,Tableau1[[#This Row],[Date]]+Tableau1[[#This Row],[Début]])</f>
        <v>0</v>
      </c>
      <c r="I340" s="4">
        <f ca="1">IF(Tableau1[[#This Row],[Fin]]=0,0,Tableau1[[#This Row],[Date]]+Tableau1[[#This Row],[Fin]])</f>
        <v>0</v>
      </c>
      <c r="J340" s="5">
        <f ca="1">IF(MOD(I340,1)=0,0,H340-MAX(I$2:I339))</f>
        <v>0</v>
      </c>
    </row>
    <row r="341" spans="3:10" x14ac:dyDescent="0.35">
      <c r="C341" s="11">
        <f t="shared" si="5"/>
        <v>43136</v>
      </c>
      <c r="D341" s="8">
        <f>1+INT(MIN(MOD(Tableau1[[#This Row],[Date]]-DATE(YEAR(Tableau1[[#This Row],[Date]])+{-1;0;1},1,5)+WEEKDAY(DATE(YEAR(Tableau1[[#This Row],[Date]])+{-1;0;1},1,3)),734))/7)</f>
        <v>6</v>
      </c>
      <c r="E341" s="8" t="str">
        <f ca="1">OFFSET(Tableau4[[#Headers],[Rythme]],1+MOD(ROW()-2,35),)</f>
        <v>M</v>
      </c>
      <c r="F341" s="4">
        <f ca="1">IFERROR(VLOOKUP(Tableau1[[#This Row],[Rythme]],Tableau3[#All],2,0),0)</f>
        <v>0.23958333333333334</v>
      </c>
      <c r="G341" s="4">
        <f ca="1">IFERROR(VLOOKUP(Tableau1[[#This Row],[Rythme]],Tableau3[#All],3,0),0)</f>
        <v>0.5625</v>
      </c>
      <c r="H341" s="4">
        <f ca="1">IF(Tableau1[[#This Row],[Début]]=0,0,Tableau1[[#This Row],[Date]]+Tableau1[[#This Row],[Début]])</f>
        <v>43136.239583333336</v>
      </c>
      <c r="I341" s="4">
        <f ca="1">IF(Tableau1[[#This Row],[Fin]]=0,0,Tableau1[[#This Row],[Date]]+Tableau1[[#This Row],[Fin]])</f>
        <v>43136.5625</v>
      </c>
      <c r="J341" s="5">
        <f ca="1">IF(MOD(I341,1)=0,0,H341-MAX(I$2:I340))</f>
        <v>4.9895833333357587</v>
      </c>
    </row>
    <row r="342" spans="3:10" x14ac:dyDescent="0.35">
      <c r="C342" s="11">
        <f t="shared" si="5"/>
        <v>43137</v>
      </c>
      <c r="D342" s="8">
        <f>1+INT(MIN(MOD(Tableau1[[#This Row],[Date]]-DATE(YEAR(Tableau1[[#This Row],[Date]])+{-1;0;1},1,5)+WEEKDAY(DATE(YEAR(Tableau1[[#This Row],[Date]])+{-1;0;1},1,3)),734))/7)</f>
        <v>6</v>
      </c>
      <c r="E342" s="8" t="str">
        <f ca="1">OFFSET(Tableau4[[#Headers],[Rythme]],1+MOD(ROW()-2,35),)</f>
        <v>M</v>
      </c>
      <c r="F342" s="4">
        <f ca="1">IFERROR(VLOOKUP(Tableau1[[#This Row],[Rythme]],Tableau3[#All],2,0),0)</f>
        <v>0.23958333333333334</v>
      </c>
      <c r="G342" s="4">
        <f ca="1">IFERROR(VLOOKUP(Tableau1[[#This Row],[Rythme]],Tableau3[#All],3,0),0)</f>
        <v>0.5625</v>
      </c>
      <c r="H342" s="4">
        <f ca="1">IF(Tableau1[[#This Row],[Début]]=0,0,Tableau1[[#This Row],[Date]]+Tableau1[[#This Row],[Début]])</f>
        <v>43137.239583333336</v>
      </c>
      <c r="I342" s="4">
        <f ca="1">IF(Tableau1[[#This Row],[Fin]]=0,0,Tableau1[[#This Row],[Date]]+Tableau1[[#This Row],[Fin]])</f>
        <v>43137.5625</v>
      </c>
      <c r="J342" s="5">
        <f ca="1">IF(MOD(I342,1)=0,0,H342-MAX(I$2:I341))</f>
        <v>0.67708333333575865</v>
      </c>
    </row>
    <row r="343" spans="3:10" x14ac:dyDescent="0.35">
      <c r="C343" s="11">
        <f t="shared" si="5"/>
        <v>43138</v>
      </c>
      <c r="D343" s="8">
        <f>1+INT(MIN(MOD(Tableau1[[#This Row],[Date]]-DATE(YEAR(Tableau1[[#This Row],[Date]])+{-1;0;1},1,5)+WEEKDAY(DATE(YEAR(Tableau1[[#This Row],[Date]])+{-1;0;1},1,3)),734))/7)</f>
        <v>6</v>
      </c>
      <c r="E343" s="8" t="str">
        <f ca="1">OFFSET(Tableau4[[#Headers],[Rythme]],1+MOD(ROW()-2,35),)</f>
        <v>A</v>
      </c>
      <c r="F343" s="4">
        <f ca="1">IFERROR(VLOOKUP(Tableau1[[#This Row],[Rythme]],Tableau3[#All],2,0),0)</f>
        <v>0.55208333333333337</v>
      </c>
      <c r="G343" s="4">
        <f ca="1">IFERROR(VLOOKUP(Tableau1[[#This Row],[Rythme]],Tableau3[#All],3,0),0)</f>
        <v>0.875</v>
      </c>
      <c r="H343" s="4">
        <f ca="1">IF(Tableau1[[#This Row],[Début]]=0,0,Tableau1[[#This Row],[Date]]+Tableau1[[#This Row],[Début]])</f>
        <v>43138.552083333336</v>
      </c>
      <c r="I343" s="4">
        <f ca="1">IF(Tableau1[[#This Row],[Fin]]=0,0,Tableau1[[#This Row],[Date]]+Tableau1[[#This Row],[Fin]])</f>
        <v>43138.875</v>
      </c>
      <c r="J343" s="5">
        <f ca="1">IF(MOD(I343,1)=0,0,H343-MAX(I$2:I342))</f>
        <v>0.98958333333575865</v>
      </c>
    </row>
    <row r="344" spans="3:10" x14ac:dyDescent="0.35">
      <c r="C344" s="11">
        <f t="shared" si="5"/>
        <v>43139</v>
      </c>
      <c r="D344" s="8">
        <f>1+INT(MIN(MOD(Tableau1[[#This Row],[Date]]-DATE(YEAR(Tableau1[[#This Row],[Date]])+{-1;0;1},1,5)+WEEKDAY(DATE(YEAR(Tableau1[[#This Row],[Date]])+{-1;0;1},1,3)),734))/7)</f>
        <v>6</v>
      </c>
      <c r="E344" s="8" t="str">
        <f ca="1">OFFSET(Tableau4[[#Headers],[Rythme]],1+MOD(ROW()-2,35),)</f>
        <v>A</v>
      </c>
      <c r="F344" s="4">
        <f ca="1">IFERROR(VLOOKUP(Tableau1[[#This Row],[Rythme]],Tableau3[#All],2,0),0)</f>
        <v>0.55208333333333337</v>
      </c>
      <c r="G344" s="4">
        <f ca="1">IFERROR(VLOOKUP(Tableau1[[#This Row],[Rythme]],Tableau3[#All],3,0),0)</f>
        <v>0.875</v>
      </c>
      <c r="H344" s="4">
        <f ca="1">IF(Tableau1[[#This Row],[Début]]=0,0,Tableau1[[#This Row],[Date]]+Tableau1[[#This Row],[Début]])</f>
        <v>43139.552083333336</v>
      </c>
      <c r="I344" s="4">
        <f ca="1">IF(Tableau1[[#This Row],[Fin]]=0,0,Tableau1[[#This Row],[Date]]+Tableau1[[#This Row],[Fin]])</f>
        <v>43139.875</v>
      </c>
      <c r="J344" s="5">
        <f ca="1">IF(MOD(I344,1)=0,0,H344-MAX(I$2:I343))</f>
        <v>0.67708333333575865</v>
      </c>
    </row>
    <row r="345" spans="3:10" x14ac:dyDescent="0.35">
      <c r="C345" s="11">
        <f t="shared" si="5"/>
        <v>43140</v>
      </c>
      <c r="D345" s="8">
        <f>1+INT(MIN(MOD(Tableau1[[#This Row],[Date]]-DATE(YEAR(Tableau1[[#This Row],[Date]])+{-1;0;1},1,5)+WEEKDAY(DATE(YEAR(Tableau1[[#This Row],[Date]])+{-1;0;1},1,3)),734))/7)</f>
        <v>6</v>
      </c>
      <c r="E345" s="8" t="str">
        <f ca="1">OFFSET(Tableau4[[#Headers],[Rythme]],1+MOD(ROW()-2,35),)</f>
        <v>N</v>
      </c>
      <c r="F345" s="4">
        <f ca="1">IFERROR(VLOOKUP(Tableau1[[#This Row],[Rythme]],Tableau3[#All],2,0),0)</f>
        <v>0.86458333333333337</v>
      </c>
      <c r="G345" s="4">
        <f ca="1">IFERROR(VLOOKUP(Tableau1[[#This Row],[Rythme]],Tableau3[#All],3,0),0)</f>
        <v>1.25</v>
      </c>
      <c r="H345" s="4">
        <f ca="1">IF(Tableau1[[#This Row],[Début]]=0,0,Tableau1[[#This Row],[Date]]+Tableau1[[#This Row],[Début]])</f>
        <v>43140.864583333336</v>
      </c>
      <c r="I345" s="4">
        <f ca="1">IF(Tableau1[[#This Row],[Fin]]=0,0,Tableau1[[#This Row],[Date]]+Tableau1[[#This Row],[Fin]])</f>
        <v>43141.25</v>
      </c>
      <c r="J345" s="5">
        <f ca="1">IF(MOD(I345,1)=0,0,H345-MAX(I$2:I344))</f>
        <v>0.98958333333575865</v>
      </c>
    </row>
    <row r="346" spans="3:10" x14ac:dyDescent="0.35">
      <c r="C346" s="11">
        <f t="shared" si="5"/>
        <v>43141</v>
      </c>
      <c r="D346" s="8">
        <f>1+INT(MIN(MOD(Tableau1[[#This Row],[Date]]-DATE(YEAR(Tableau1[[#This Row],[Date]])+{-1;0;1},1,5)+WEEKDAY(DATE(YEAR(Tableau1[[#This Row],[Date]])+{-1;0;1},1,3)),734))/7)</f>
        <v>6</v>
      </c>
      <c r="E346" s="8" t="str">
        <f ca="1">OFFSET(Tableau4[[#Headers],[Rythme]],1+MOD(ROW()-2,35),)</f>
        <v>N</v>
      </c>
      <c r="F346" s="4">
        <f ca="1">IFERROR(VLOOKUP(Tableau1[[#This Row],[Rythme]],Tableau3[#All],2,0),0)</f>
        <v>0.86458333333333337</v>
      </c>
      <c r="G346" s="4">
        <f ca="1">IFERROR(VLOOKUP(Tableau1[[#This Row],[Rythme]],Tableau3[#All],3,0),0)</f>
        <v>1.25</v>
      </c>
      <c r="H346" s="4">
        <f ca="1">IF(Tableau1[[#This Row],[Début]]=0,0,Tableau1[[#This Row],[Date]]+Tableau1[[#This Row],[Début]])</f>
        <v>43141.864583333336</v>
      </c>
      <c r="I346" s="4">
        <f ca="1">IF(Tableau1[[#This Row],[Fin]]=0,0,Tableau1[[#This Row],[Date]]+Tableau1[[#This Row],[Fin]])</f>
        <v>43142.25</v>
      </c>
      <c r="J346" s="5">
        <f ca="1">IF(MOD(I346,1)=0,0,H346-MAX(I$2:I345))</f>
        <v>0.61458333333575865</v>
      </c>
    </row>
    <row r="347" spans="3:10" x14ac:dyDescent="0.35">
      <c r="C347" s="11">
        <f t="shared" si="5"/>
        <v>43142</v>
      </c>
      <c r="D347" s="8">
        <f>1+INT(MIN(MOD(Tableau1[[#This Row],[Date]]-DATE(YEAR(Tableau1[[#This Row],[Date]])+{-1;0;1},1,5)+WEEKDAY(DATE(YEAR(Tableau1[[#This Row],[Date]])+{-1;0;1},1,3)),734))/7)</f>
        <v>6</v>
      </c>
      <c r="E347" s="8" t="str">
        <f ca="1">OFFSET(Tableau4[[#Headers],[Rythme]],1+MOD(ROW()-2,35),)</f>
        <v>N</v>
      </c>
      <c r="F347" s="4">
        <f ca="1">IFERROR(VLOOKUP(Tableau1[[#This Row],[Rythme]],Tableau3[#All],2,0),0)</f>
        <v>0.86458333333333337</v>
      </c>
      <c r="G347" s="4">
        <f ca="1">IFERROR(VLOOKUP(Tableau1[[#This Row],[Rythme]],Tableau3[#All],3,0),0)</f>
        <v>1.25</v>
      </c>
      <c r="H347" s="4">
        <f ca="1">IF(Tableau1[[#This Row],[Début]]=0,0,Tableau1[[#This Row],[Date]]+Tableau1[[#This Row],[Début]])</f>
        <v>43142.864583333336</v>
      </c>
      <c r="I347" s="4">
        <f ca="1">IF(Tableau1[[#This Row],[Fin]]=0,0,Tableau1[[#This Row],[Date]]+Tableau1[[#This Row],[Fin]])</f>
        <v>43143.25</v>
      </c>
      <c r="J347" s="5">
        <f ca="1">IF(MOD(I347,1)=0,0,H347-MAX(I$2:I346))</f>
        <v>0.61458333333575865</v>
      </c>
    </row>
    <row r="348" spans="3:10" x14ac:dyDescent="0.35">
      <c r="C348" s="11">
        <f t="shared" si="5"/>
        <v>43143</v>
      </c>
      <c r="D348" s="8">
        <f>1+INT(MIN(MOD(Tableau1[[#This Row],[Date]]-DATE(YEAR(Tableau1[[#This Row],[Date]])+{-1;0;1},1,5)+WEEKDAY(DATE(YEAR(Tableau1[[#This Row],[Date]])+{-1;0;1},1,3)),734))/7)</f>
        <v>7</v>
      </c>
      <c r="E348" s="8" t="str">
        <f ca="1">OFFSET(Tableau4[[#Headers],[Rythme]],1+MOD(ROW()-2,35),)</f>
        <v>R</v>
      </c>
      <c r="F348" s="4">
        <f ca="1">IFERROR(VLOOKUP(Tableau1[[#This Row],[Rythme]],Tableau3[#All],2,0),0)</f>
        <v>0</v>
      </c>
      <c r="G348" s="4">
        <f ca="1">IFERROR(VLOOKUP(Tableau1[[#This Row],[Rythme]],Tableau3[#All],3,0),0)</f>
        <v>0</v>
      </c>
      <c r="H348" s="4">
        <f ca="1">IF(Tableau1[[#This Row],[Début]]=0,0,Tableau1[[#This Row],[Date]]+Tableau1[[#This Row],[Début]])</f>
        <v>0</v>
      </c>
      <c r="I348" s="4">
        <f ca="1">IF(Tableau1[[#This Row],[Fin]]=0,0,Tableau1[[#This Row],[Date]]+Tableau1[[#This Row],[Fin]])</f>
        <v>0</v>
      </c>
      <c r="J348" s="5">
        <f ca="1">IF(MOD(I348,1)=0,0,H348-MAX(I$2:I347))</f>
        <v>0</v>
      </c>
    </row>
    <row r="349" spans="3:10" x14ac:dyDescent="0.35">
      <c r="C349" s="11">
        <f t="shared" si="5"/>
        <v>43144</v>
      </c>
      <c r="D349" s="8">
        <f>1+INT(MIN(MOD(Tableau1[[#This Row],[Date]]-DATE(YEAR(Tableau1[[#This Row],[Date]])+{-1;0;1},1,5)+WEEKDAY(DATE(YEAR(Tableau1[[#This Row],[Date]])+{-1;0;1},1,3)),734))/7)</f>
        <v>7</v>
      </c>
      <c r="E349" s="8" t="str">
        <f ca="1">OFFSET(Tableau4[[#Headers],[Rythme]],1+MOD(ROW()-2,35),)</f>
        <v>H</v>
      </c>
      <c r="F349" s="4">
        <f ca="1">IFERROR(VLOOKUP(Tableau1[[#This Row],[Rythme]],Tableau3[#All],2,0),0)</f>
        <v>0</v>
      </c>
      <c r="G349" s="4">
        <f ca="1">IFERROR(VLOOKUP(Tableau1[[#This Row],[Rythme]],Tableau3[#All],3,0),0)</f>
        <v>0</v>
      </c>
      <c r="H349" s="4">
        <f ca="1">IF(Tableau1[[#This Row],[Début]]=0,0,Tableau1[[#This Row],[Date]]+Tableau1[[#This Row],[Début]])</f>
        <v>0</v>
      </c>
      <c r="I349" s="4">
        <f ca="1">IF(Tableau1[[#This Row],[Fin]]=0,0,Tableau1[[#This Row],[Date]]+Tableau1[[#This Row],[Fin]])</f>
        <v>0</v>
      </c>
      <c r="J349" s="5">
        <f ca="1">IF(MOD(I349,1)=0,0,H349-MAX(I$2:I348))</f>
        <v>0</v>
      </c>
    </row>
    <row r="350" spans="3:10" x14ac:dyDescent="0.35">
      <c r="C350" s="11">
        <f t="shared" si="5"/>
        <v>43145</v>
      </c>
      <c r="D350" s="8">
        <f>1+INT(MIN(MOD(Tableau1[[#This Row],[Date]]-DATE(YEAR(Tableau1[[#This Row],[Date]])+{-1;0;1},1,5)+WEEKDAY(DATE(YEAR(Tableau1[[#This Row],[Date]])+{-1;0;1},1,3)),734))/7)</f>
        <v>7</v>
      </c>
      <c r="E350" s="8" t="str">
        <f ca="1">OFFSET(Tableau4[[#Headers],[Rythme]],1+MOD(ROW()-2,35),)</f>
        <v>R</v>
      </c>
      <c r="F350" s="4">
        <f ca="1">IFERROR(VLOOKUP(Tableau1[[#This Row],[Rythme]],Tableau3[#All],2,0),0)</f>
        <v>0</v>
      </c>
      <c r="G350" s="4">
        <f ca="1">IFERROR(VLOOKUP(Tableau1[[#This Row],[Rythme]],Tableau3[#All],3,0),0)</f>
        <v>0</v>
      </c>
      <c r="H350" s="4">
        <f ca="1">IF(Tableau1[[#This Row],[Début]]=0,0,Tableau1[[#This Row],[Date]]+Tableau1[[#This Row],[Début]])</f>
        <v>0</v>
      </c>
      <c r="I350" s="4">
        <f ca="1">IF(Tableau1[[#This Row],[Fin]]=0,0,Tableau1[[#This Row],[Date]]+Tableau1[[#This Row],[Fin]])</f>
        <v>0</v>
      </c>
      <c r="J350" s="5">
        <f ca="1">IF(MOD(I350,1)=0,0,H350-MAX(I$2:I349))</f>
        <v>0</v>
      </c>
    </row>
    <row r="351" spans="3:10" x14ac:dyDescent="0.35">
      <c r="C351" s="11">
        <f t="shared" si="5"/>
        <v>43146</v>
      </c>
      <c r="D351" s="8">
        <f>1+INT(MIN(MOD(Tableau1[[#This Row],[Date]]-DATE(YEAR(Tableau1[[#This Row],[Date]])+{-1;0;1},1,5)+WEEKDAY(DATE(YEAR(Tableau1[[#This Row],[Date]])+{-1;0;1},1,3)),734))/7)</f>
        <v>7</v>
      </c>
      <c r="E351" s="8" t="str">
        <f ca="1">OFFSET(Tableau4[[#Headers],[Rythme]],1+MOD(ROW()-2,35),)</f>
        <v>R</v>
      </c>
      <c r="F351" s="4">
        <f ca="1">IFERROR(VLOOKUP(Tableau1[[#This Row],[Rythme]],Tableau3[#All],2,0),0)</f>
        <v>0</v>
      </c>
      <c r="G351" s="4">
        <f ca="1">IFERROR(VLOOKUP(Tableau1[[#This Row],[Rythme]],Tableau3[#All],3,0),0)</f>
        <v>0</v>
      </c>
      <c r="H351" s="4">
        <f ca="1">IF(Tableau1[[#This Row],[Début]]=0,0,Tableau1[[#This Row],[Date]]+Tableau1[[#This Row],[Début]])</f>
        <v>0</v>
      </c>
      <c r="I351" s="4">
        <f ca="1">IF(Tableau1[[#This Row],[Fin]]=0,0,Tableau1[[#This Row],[Date]]+Tableau1[[#This Row],[Fin]])</f>
        <v>0</v>
      </c>
      <c r="J351" s="5">
        <f ca="1">IF(MOD(I351,1)=0,0,H351-MAX(I$2:I350))</f>
        <v>0</v>
      </c>
    </row>
    <row r="352" spans="3:10" x14ac:dyDescent="0.35">
      <c r="C352" s="11">
        <f t="shared" si="5"/>
        <v>43147</v>
      </c>
      <c r="D352" s="8">
        <f>1+INT(MIN(MOD(Tableau1[[#This Row],[Date]]-DATE(YEAR(Tableau1[[#This Row],[Date]])+{-1;0;1},1,5)+WEEKDAY(DATE(YEAR(Tableau1[[#This Row],[Date]])+{-1;0;1},1,3)),734))/7)</f>
        <v>7</v>
      </c>
      <c r="E352" s="8" t="str">
        <f ca="1">OFFSET(Tableau4[[#Headers],[Rythme]],1+MOD(ROW()-2,35),)</f>
        <v>M</v>
      </c>
      <c r="F352" s="4">
        <f ca="1">IFERROR(VLOOKUP(Tableau1[[#This Row],[Rythme]],Tableau3[#All],2,0),0)</f>
        <v>0.23958333333333334</v>
      </c>
      <c r="G352" s="4">
        <f ca="1">IFERROR(VLOOKUP(Tableau1[[#This Row],[Rythme]],Tableau3[#All],3,0),0)</f>
        <v>0.5625</v>
      </c>
      <c r="H352" s="4">
        <f ca="1">IF(Tableau1[[#This Row],[Début]]=0,0,Tableau1[[#This Row],[Date]]+Tableau1[[#This Row],[Début]])</f>
        <v>43147.239583333336</v>
      </c>
      <c r="I352" s="4">
        <f ca="1">IF(Tableau1[[#This Row],[Fin]]=0,0,Tableau1[[#This Row],[Date]]+Tableau1[[#This Row],[Fin]])</f>
        <v>43147.5625</v>
      </c>
      <c r="J352" s="5">
        <f ca="1">IF(MOD(I352,1)=0,0,H352-MAX(I$2:I351))</f>
        <v>3.9895833333357587</v>
      </c>
    </row>
    <row r="353" spans="3:10" x14ac:dyDescent="0.35">
      <c r="C353" s="11">
        <f t="shared" si="5"/>
        <v>43148</v>
      </c>
      <c r="D353" s="8">
        <f>1+INT(MIN(MOD(Tableau1[[#This Row],[Date]]-DATE(YEAR(Tableau1[[#This Row],[Date]])+{-1;0;1},1,5)+WEEKDAY(DATE(YEAR(Tableau1[[#This Row],[Date]])+{-1;0;1},1,3)),734))/7)</f>
        <v>7</v>
      </c>
      <c r="E353" s="8" t="str">
        <f ca="1">OFFSET(Tableau4[[#Headers],[Rythme]],1+MOD(ROW()-2,35),)</f>
        <v>M</v>
      </c>
      <c r="F353" s="4">
        <f ca="1">IFERROR(VLOOKUP(Tableau1[[#This Row],[Rythme]],Tableau3[#All],2,0),0)</f>
        <v>0.23958333333333334</v>
      </c>
      <c r="G353" s="4">
        <f ca="1">IFERROR(VLOOKUP(Tableau1[[#This Row],[Rythme]],Tableau3[#All],3,0),0)</f>
        <v>0.5625</v>
      </c>
      <c r="H353" s="4">
        <f ca="1">IF(Tableau1[[#This Row],[Début]]=0,0,Tableau1[[#This Row],[Date]]+Tableau1[[#This Row],[Début]])</f>
        <v>43148.239583333336</v>
      </c>
      <c r="I353" s="4">
        <f ca="1">IF(Tableau1[[#This Row],[Fin]]=0,0,Tableau1[[#This Row],[Date]]+Tableau1[[#This Row],[Fin]])</f>
        <v>43148.5625</v>
      </c>
      <c r="J353" s="5">
        <f ca="1">IF(MOD(I353,1)=0,0,H353-MAX(I$2:I352))</f>
        <v>0.67708333333575865</v>
      </c>
    </row>
    <row r="354" spans="3:10" x14ac:dyDescent="0.35">
      <c r="C354" s="11">
        <f t="shared" si="5"/>
        <v>43149</v>
      </c>
      <c r="D354" s="8">
        <f>1+INT(MIN(MOD(Tableau1[[#This Row],[Date]]-DATE(YEAR(Tableau1[[#This Row],[Date]])+{-1;0;1},1,5)+WEEKDAY(DATE(YEAR(Tableau1[[#This Row],[Date]])+{-1;0;1},1,3)),734))/7)</f>
        <v>7</v>
      </c>
      <c r="E354" s="8" t="str">
        <f ca="1">OFFSET(Tableau4[[#Headers],[Rythme]],1+MOD(ROW()-2,35),)</f>
        <v>M</v>
      </c>
      <c r="F354" s="4">
        <f ca="1">IFERROR(VLOOKUP(Tableau1[[#This Row],[Rythme]],Tableau3[#All],2,0),0)</f>
        <v>0.23958333333333334</v>
      </c>
      <c r="G354" s="4">
        <f ca="1">IFERROR(VLOOKUP(Tableau1[[#This Row],[Rythme]],Tableau3[#All],3,0),0)</f>
        <v>0.5625</v>
      </c>
      <c r="H354" s="4">
        <f ca="1">IF(Tableau1[[#This Row],[Début]]=0,0,Tableau1[[#This Row],[Date]]+Tableau1[[#This Row],[Début]])</f>
        <v>43149.239583333336</v>
      </c>
      <c r="I354" s="4">
        <f ca="1">IF(Tableau1[[#This Row],[Fin]]=0,0,Tableau1[[#This Row],[Date]]+Tableau1[[#This Row],[Fin]])</f>
        <v>43149.5625</v>
      </c>
      <c r="J354" s="5">
        <f ca="1">IF(MOD(I354,1)=0,0,H354-MAX(I$2:I353))</f>
        <v>0.67708333333575865</v>
      </c>
    </row>
    <row r="355" spans="3:10" x14ac:dyDescent="0.35">
      <c r="C355" s="11">
        <f t="shared" si="5"/>
        <v>43150</v>
      </c>
      <c r="D355" s="8">
        <f>1+INT(MIN(MOD(Tableau1[[#This Row],[Date]]-DATE(YEAR(Tableau1[[#This Row],[Date]])+{-1;0;1},1,5)+WEEKDAY(DATE(YEAR(Tableau1[[#This Row],[Date]])+{-1;0;1},1,3)),734))/7)</f>
        <v>8</v>
      </c>
      <c r="E355" s="8" t="str">
        <f ca="1">OFFSET(Tableau4[[#Headers],[Rythme]],1+MOD(ROW()-2,35),)</f>
        <v>A</v>
      </c>
      <c r="F355" s="4">
        <f ca="1">IFERROR(VLOOKUP(Tableau1[[#This Row],[Rythme]],Tableau3[#All],2,0),0)</f>
        <v>0.55208333333333337</v>
      </c>
      <c r="G355" s="4">
        <f ca="1">IFERROR(VLOOKUP(Tableau1[[#This Row],[Rythme]],Tableau3[#All],3,0),0)</f>
        <v>0.875</v>
      </c>
      <c r="H355" s="4">
        <f ca="1">IF(Tableau1[[#This Row],[Début]]=0,0,Tableau1[[#This Row],[Date]]+Tableau1[[#This Row],[Début]])</f>
        <v>43150.552083333336</v>
      </c>
      <c r="I355" s="4">
        <f ca="1">IF(Tableau1[[#This Row],[Fin]]=0,0,Tableau1[[#This Row],[Date]]+Tableau1[[#This Row],[Fin]])</f>
        <v>43150.875</v>
      </c>
      <c r="J355" s="5">
        <f ca="1">IF(MOD(I355,1)=0,0,H355-MAX(I$2:I354))</f>
        <v>0.98958333333575865</v>
      </c>
    </row>
    <row r="356" spans="3:10" x14ac:dyDescent="0.35">
      <c r="C356" s="11">
        <f t="shared" si="5"/>
        <v>43151</v>
      </c>
      <c r="D356" s="8">
        <f>1+INT(MIN(MOD(Tableau1[[#This Row],[Date]]-DATE(YEAR(Tableau1[[#This Row],[Date]])+{-1;0;1},1,5)+WEEKDAY(DATE(YEAR(Tableau1[[#This Row],[Date]])+{-1;0;1},1,3)),734))/7)</f>
        <v>8</v>
      </c>
      <c r="E356" s="8" t="str">
        <f ca="1">OFFSET(Tableau4[[#Headers],[Rythme]],1+MOD(ROW()-2,35),)</f>
        <v>A</v>
      </c>
      <c r="F356" s="4">
        <f ca="1">IFERROR(VLOOKUP(Tableau1[[#This Row],[Rythme]],Tableau3[#All],2,0),0)</f>
        <v>0.55208333333333337</v>
      </c>
      <c r="G356" s="4">
        <f ca="1">IFERROR(VLOOKUP(Tableau1[[#This Row],[Rythme]],Tableau3[#All],3,0),0)</f>
        <v>0.875</v>
      </c>
      <c r="H356" s="4">
        <f ca="1">IF(Tableau1[[#This Row],[Début]]=0,0,Tableau1[[#This Row],[Date]]+Tableau1[[#This Row],[Début]])</f>
        <v>43151.552083333336</v>
      </c>
      <c r="I356" s="4">
        <f ca="1">IF(Tableau1[[#This Row],[Fin]]=0,0,Tableau1[[#This Row],[Date]]+Tableau1[[#This Row],[Fin]])</f>
        <v>43151.875</v>
      </c>
      <c r="J356" s="5">
        <f ca="1">IF(MOD(I356,1)=0,0,H356-MAX(I$2:I355))</f>
        <v>0.67708333333575865</v>
      </c>
    </row>
    <row r="357" spans="3:10" x14ac:dyDescent="0.35">
      <c r="C357" s="11">
        <f t="shared" si="5"/>
        <v>43152</v>
      </c>
      <c r="D357" s="8">
        <f>1+INT(MIN(MOD(Tableau1[[#This Row],[Date]]-DATE(YEAR(Tableau1[[#This Row],[Date]])+{-1;0;1},1,5)+WEEKDAY(DATE(YEAR(Tableau1[[#This Row],[Date]])+{-1;0;1},1,3)),734))/7)</f>
        <v>8</v>
      </c>
      <c r="E357" s="8" t="str">
        <f ca="1">OFFSET(Tableau4[[#Headers],[Rythme]],1+MOD(ROW()-2,35),)</f>
        <v>N</v>
      </c>
      <c r="F357" s="4">
        <f ca="1">IFERROR(VLOOKUP(Tableau1[[#This Row],[Rythme]],Tableau3[#All],2,0),0)</f>
        <v>0.86458333333333337</v>
      </c>
      <c r="G357" s="4">
        <f ca="1">IFERROR(VLOOKUP(Tableau1[[#This Row],[Rythme]],Tableau3[#All],3,0),0)</f>
        <v>1.25</v>
      </c>
      <c r="H357" s="4">
        <f ca="1">IF(Tableau1[[#This Row],[Début]]=0,0,Tableau1[[#This Row],[Date]]+Tableau1[[#This Row],[Début]])</f>
        <v>43152.864583333336</v>
      </c>
      <c r="I357" s="4">
        <f ca="1">IF(Tableau1[[#This Row],[Fin]]=0,0,Tableau1[[#This Row],[Date]]+Tableau1[[#This Row],[Fin]])</f>
        <v>43153.25</v>
      </c>
      <c r="J357" s="5">
        <f ca="1">IF(MOD(I357,1)=0,0,H357-MAX(I$2:I356))</f>
        <v>0.98958333333575865</v>
      </c>
    </row>
    <row r="358" spans="3:10" x14ac:dyDescent="0.35">
      <c r="C358" s="11">
        <f t="shared" si="5"/>
        <v>43153</v>
      </c>
      <c r="D358" s="8">
        <f>1+INT(MIN(MOD(Tableau1[[#This Row],[Date]]-DATE(YEAR(Tableau1[[#This Row],[Date]])+{-1;0;1},1,5)+WEEKDAY(DATE(YEAR(Tableau1[[#This Row],[Date]])+{-1;0;1},1,3)),734))/7)</f>
        <v>8</v>
      </c>
      <c r="E358" s="8" t="str">
        <f ca="1">OFFSET(Tableau4[[#Headers],[Rythme]],1+MOD(ROW()-2,35),)</f>
        <v>N</v>
      </c>
      <c r="F358" s="4">
        <f ca="1">IFERROR(VLOOKUP(Tableau1[[#This Row],[Rythme]],Tableau3[#All],2,0),0)</f>
        <v>0.86458333333333337</v>
      </c>
      <c r="G358" s="4">
        <f ca="1">IFERROR(VLOOKUP(Tableau1[[#This Row],[Rythme]],Tableau3[#All],3,0),0)</f>
        <v>1.25</v>
      </c>
      <c r="H358" s="4">
        <f ca="1">IF(Tableau1[[#This Row],[Début]]=0,0,Tableau1[[#This Row],[Date]]+Tableau1[[#This Row],[Début]])</f>
        <v>43153.864583333336</v>
      </c>
      <c r="I358" s="4">
        <f ca="1">IF(Tableau1[[#This Row],[Fin]]=0,0,Tableau1[[#This Row],[Date]]+Tableau1[[#This Row],[Fin]])</f>
        <v>43154.25</v>
      </c>
      <c r="J358" s="5">
        <f ca="1">IF(MOD(I358,1)=0,0,H358-MAX(I$2:I357))</f>
        <v>0.61458333333575865</v>
      </c>
    </row>
    <row r="359" spans="3:10" x14ac:dyDescent="0.35">
      <c r="C359" s="11">
        <f t="shared" si="5"/>
        <v>43154</v>
      </c>
      <c r="D359" s="8">
        <f>1+INT(MIN(MOD(Tableau1[[#This Row],[Date]]-DATE(YEAR(Tableau1[[#This Row],[Date]])+{-1;0;1},1,5)+WEEKDAY(DATE(YEAR(Tableau1[[#This Row],[Date]])+{-1;0;1},1,3)),734))/7)</f>
        <v>8</v>
      </c>
      <c r="E359" s="8" t="str">
        <f ca="1">OFFSET(Tableau4[[#Headers],[Rythme]],1+MOD(ROW()-2,35),)</f>
        <v>R</v>
      </c>
      <c r="F359" s="4">
        <f ca="1">IFERROR(VLOOKUP(Tableau1[[#This Row],[Rythme]],Tableau3[#All],2,0),0)</f>
        <v>0</v>
      </c>
      <c r="G359" s="4">
        <f ca="1">IFERROR(VLOOKUP(Tableau1[[#This Row],[Rythme]],Tableau3[#All],3,0),0)</f>
        <v>0</v>
      </c>
      <c r="H359" s="4">
        <f ca="1">IF(Tableau1[[#This Row],[Début]]=0,0,Tableau1[[#This Row],[Date]]+Tableau1[[#This Row],[Début]])</f>
        <v>0</v>
      </c>
      <c r="I359" s="4">
        <f ca="1">IF(Tableau1[[#This Row],[Fin]]=0,0,Tableau1[[#This Row],[Date]]+Tableau1[[#This Row],[Fin]])</f>
        <v>0</v>
      </c>
      <c r="J359" s="5">
        <f ca="1">IF(MOD(I359,1)=0,0,H359-MAX(I$2:I358))</f>
        <v>0</v>
      </c>
    </row>
    <row r="360" spans="3:10" x14ac:dyDescent="0.35">
      <c r="C360" s="11">
        <f t="shared" si="5"/>
        <v>43155</v>
      </c>
      <c r="D360" s="8">
        <f>1+INT(MIN(MOD(Tableau1[[#This Row],[Date]]-DATE(YEAR(Tableau1[[#This Row],[Date]])+{-1;0;1},1,5)+WEEKDAY(DATE(YEAR(Tableau1[[#This Row],[Date]])+{-1;0;1},1,3)),734))/7)</f>
        <v>8</v>
      </c>
      <c r="E360" s="8" t="str">
        <f ca="1">OFFSET(Tableau4[[#Headers],[Rythme]],1+MOD(ROW()-2,35),)</f>
        <v>R</v>
      </c>
      <c r="F360" s="4">
        <f ca="1">IFERROR(VLOOKUP(Tableau1[[#This Row],[Rythme]],Tableau3[#All],2,0),0)</f>
        <v>0</v>
      </c>
      <c r="G360" s="4">
        <f ca="1">IFERROR(VLOOKUP(Tableau1[[#This Row],[Rythme]],Tableau3[#All],3,0),0)</f>
        <v>0</v>
      </c>
      <c r="H360" s="4">
        <f ca="1">IF(Tableau1[[#This Row],[Début]]=0,0,Tableau1[[#This Row],[Date]]+Tableau1[[#This Row],[Début]])</f>
        <v>0</v>
      </c>
      <c r="I360" s="4">
        <f ca="1">IF(Tableau1[[#This Row],[Fin]]=0,0,Tableau1[[#This Row],[Date]]+Tableau1[[#This Row],[Fin]])</f>
        <v>0</v>
      </c>
      <c r="J360" s="5">
        <f ca="1">IF(MOD(I360,1)=0,0,H360-MAX(I$2:I359))</f>
        <v>0</v>
      </c>
    </row>
    <row r="361" spans="3:10" x14ac:dyDescent="0.35">
      <c r="C361" s="11">
        <f t="shared" si="5"/>
        <v>43156</v>
      </c>
      <c r="D361" s="8">
        <f>1+INT(MIN(MOD(Tableau1[[#This Row],[Date]]-DATE(YEAR(Tableau1[[#This Row],[Date]])+{-1;0;1},1,5)+WEEKDAY(DATE(YEAR(Tableau1[[#This Row],[Date]])+{-1;0;1},1,3)),734))/7)</f>
        <v>8</v>
      </c>
      <c r="E361" s="8" t="str">
        <f ca="1">OFFSET(Tableau4[[#Headers],[Rythme]],1+MOD(ROW()-2,35),)</f>
        <v>H</v>
      </c>
      <c r="F361" s="4">
        <f ca="1">IFERROR(VLOOKUP(Tableau1[[#This Row],[Rythme]],Tableau3[#All],2,0),0)</f>
        <v>0</v>
      </c>
      <c r="G361" s="4">
        <f ca="1">IFERROR(VLOOKUP(Tableau1[[#This Row],[Rythme]],Tableau3[#All],3,0),0)</f>
        <v>0</v>
      </c>
      <c r="H361" s="4">
        <f ca="1">IF(Tableau1[[#This Row],[Début]]=0,0,Tableau1[[#This Row],[Date]]+Tableau1[[#This Row],[Début]])</f>
        <v>0</v>
      </c>
      <c r="I361" s="4">
        <f ca="1">IF(Tableau1[[#This Row],[Fin]]=0,0,Tableau1[[#This Row],[Date]]+Tableau1[[#This Row],[Fin]])</f>
        <v>0</v>
      </c>
      <c r="J361" s="5">
        <f ca="1">IF(MOD(I361,1)=0,0,H361-MAX(I$2:I360))</f>
        <v>0</v>
      </c>
    </row>
    <row r="362" spans="3:10" x14ac:dyDescent="0.35">
      <c r="C362" s="11">
        <f t="shared" si="5"/>
        <v>43157</v>
      </c>
      <c r="D362" s="8">
        <f>1+INT(MIN(MOD(Tableau1[[#This Row],[Date]]-DATE(YEAR(Tableau1[[#This Row],[Date]])+{-1;0;1},1,5)+WEEKDAY(DATE(YEAR(Tableau1[[#This Row],[Date]])+{-1;0;1},1,3)),734))/7)</f>
        <v>9</v>
      </c>
      <c r="E362" s="8" t="str">
        <f ca="1">OFFSET(Tableau4[[#Headers],[Rythme]],1+MOD(ROW()-2,35),)</f>
        <v>R</v>
      </c>
      <c r="F362" s="4">
        <f ca="1">IFERROR(VLOOKUP(Tableau1[[#This Row],[Rythme]],Tableau3[#All],2,0),0)</f>
        <v>0</v>
      </c>
      <c r="G362" s="4">
        <f ca="1">IFERROR(VLOOKUP(Tableau1[[#This Row],[Rythme]],Tableau3[#All],3,0),0)</f>
        <v>0</v>
      </c>
      <c r="H362" s="4">
        <f ca="1">IF(Tableau1[[#This Row],[Début]]=0,0,Tableau1[[#This Row],[Date]]+Tableau1[[#This Row],[Début]])</f>
        <v>0</v>
      </c>
      <c r="I362" s="4">
        <f ca="1">IF(Tableau1[[#This Row],[Fin]]=0,0,Tableau1[[#This Row],[Date]]+Tableau1[[#This Row],[Fin]])</f>
        <v>0</v>
      </c>
      <c r="J362" s="5">
        <f ca="1">IF(MOD(I362,1)=0,0,H362-MAX(I$2:I361))</f>
        <v>0</v>
      </c>
    </row>
    <row r="363" spans="3:10" x14ac:dyDescent="0.35">
      <c r="C363" s="11">
        <f t="shared" si="5"/>
        <v>43158</v>
      </c>
      <c r="D363" s="8">
        <f>1+INT(MIN(MOD(Tableau1[[#This Row],[Date]]-DATE(YEAR(Tableau1[[#This Row],[Date]])+{-1;0;1},1,5)+WEEKDAY(DATE(YEAR(Tableau1[[#This Row],[Date]])+{-1;0;1},1,3)),734))/7)</f>
        <v>9</v>
      </c>
      <c r="E363" s="8" t="str">
        <f ca="1">OFFSET(Tableau4[[#Headers],[Rythme]],1+MOD(ROW()-2,35),)</f>
        <v>H</v>
      </c>
      <c r="F363" s="4">
        <f ca="1">IFERROR(VLOOKUP(Tableau1[[#This Row],[Rythme]],Tableau3[#All],2,0),0)</f>
        <v>0</v>
      </c>
      <c r="G363" s="4">
        <f ca="1">IFERROR(VLOOKUP(Tableau1[[#This Row],[Rythme]],Tableau3[#All],3,0),0)</f>
        <v>0</v>
      </c>
      <c r="H363" s="4">
        <f ca="1">IF(Tableau1[[#This Row],[Début]]=0,0,Tableau1[[#This Row],[Date]]+Tableau1[[#This Row],[Début]])</f>
        <v>0</v>
      </c>
      <c r="I363" s="4">
        <f ca="1">IF(Tableau1[[#This Row],[Fin]]=0,0,Tableau1[[#This Row],[Date]]+Tableau1[[#This Row],[Fin]])</f>
        <v>0</v>
      </c>
      <c r="J363" s="5">
        <f ca="1">IF(MOD(I363,1)=0,0,H363-MAX(I$2:I362))</f>
        <v>0</v>
      </c>
    </row>
    <row r="364" spans="3:10" x14ac:dyDescent="0.35">
      <c r="C364" s="11">
        <f t="shared" si="5"/>
        <v>43159</v>
      </c>
      <c r="D364" s="8">
        <f>1+INT(MIN(MOD(Tableau1[[#This Row],[Date]]-DATE(YEAR(Tableau1[[#This Row],[Date]])+{-1;0;1},1,5)+WEEKDAY(DATE(YEAR(Tableau1[[#This Row],[Date]])+{-1;0;1},1,3)),734))/7)</f>
        <v>9</v>
      </c>
      <c r="E364" s="8" t="str">
        <f ca="1">OFFSET(Tableau4[[#Headers],[Rythme]],1+MOD(ROW()-2,35),)</f>
        <v>M</v>
      </c>
      <c r="F364" s="4">
        <f ca="1">IFERROR(VLOOKUP(Tableau1[[#This Row],[Rythme]],Tableau3[#All],2,0),0)</f>
        <v>0.23958333333333334</v>
      </c>
      <c r="G364" s="4">
        <f ca="1">IFERROR(VLOOKUP(Tableau1[[#This Row],[Rythme]],Tableau3[#All],3,0),0)</f>
        <v>0.5625</v>
      </c>
      <c r="H364" s="4">
        <f ca="1">IF(Tableau1[[#This Row],[Début]]=0,0,Tableau1[[#This Row],[Date]]+Tableau1[[#This Row],[Début]])</f>
        <v>43159.239583333336</v>
      </c>
      <c r="I364" s="4">
        <f ca="1">IF(Tableau1[[#This Row],[Fin]]=0,0,Tableau1[[#This Row],[Date]]+Tableau1[[#This Row],[Fin]])</f>
        <v>43159.5625</v>
      </c>
      <c r="J364" s="5">
        <f ca="1">IF(MOD(I364,1)=0,0,H364-MAX(I$2:I363))</f>
        <v>4.9895833333357587</v>
      </c>
    </row>
    <row r="365" spans="3:10" x14ac:dyDescent="0.35">
      <c r="C365" s="11">
        <f t="shared" si="5"/>
        <v>43160</v>
      </c>
      <c r="D365" s="8">
        <f>1+INT(MIN(MOD(Tableau1[[#This Row],[Date]]-DATE(YEAR(Tableau1[[#This Row],[Date]])+{-1;0;1},1,5)+WEEKDAY(DATE(YEAR(Tableau1[[#This Row],[Date]])+{-1;0;1},1,3)),734))/7)</f>
        <v>9</v>
      </c>
      <c r="E365" s="8" t="str">
        <f ca="1">OFFSET(Tableau4[[#Headers],[Rythme]],1+MOD(ROW()-2,35),)</f>
        <v>M</v>
      </c>
      <c r="F365" s="4">
        <f ca="1">IFERROR(VLOOKUP(Tableau1[[#This Row],[Rythme]],Tableau3[#All],2,0),0)</f>
        <v>0.23958333333333334</v>
      </c>
      <c r="G365" s="4">
        <f ca="1">IFERROR(VLOOKUP(Tableau1[[#This Row],[Rythme]],Tableau3[#All],3,0),0)</f>
        <v>0.5625</v>
      </c>
      <c r="H365" s="4">
        <f ca="1">IF(Tableau1[[#This Row],[Début]]=0,0,Tableau1[[#This Row],[Date]]+Tableau1[[#This Row],[Début]])</f>
        <v>43160.239583333336</v>
      </c>
      <c r="I365" s="4">
        <f ca="1">IF(Tableau1[[#This Row],[Fin]]=0,0,Tableau1[[#This Row],[Date]]+Tableau1[[#This Row],[Fin]])</f>
        <v>43160.5625</v>
      </c>
      <c r="J365" s="5">
        <f ca="1">IF(MOD(I365,1)=0,0,H365-MAX(I$2:I364))</f>
        <v>0.67708333333575865</v>
      </c>
    </row>
    <row r="366" spans="3:10" x14ac:dyDescent="0.35">
      <c r="C366" s="11">
        <f t="shared" si="5"/>
        <v>43161</v>
      </c>
      <c r="D366" s="8">
        <f>1+INT(MIN(MOD(Tableau1[[#This Row],[Date]]-DATE(YEAR(Tableau1[[#This Row],[Date]])+{-1;0;1},1,5)+WEEKDAY(DATE(YEAR(Tableau1[[#This Row],[Date]])+{-1;0;1},1,3)),734))/7)</f>
        <v>9</v>
      </c>
      <c r="E366" s="8" t="str">
        <f ca="1">OFFSET(Tableau4[[#Headers],[Rythme]],1+MOD(ROW()-2,35),)</f>
        <v>A</v>
      </c>
      <c r="F366" s="4">
        <f ca="1">IFERROR(VLOOKUP(Tableau1[[#This Row],[Rythme]],Tableau3[#All],2,0),0)</f>
        <v>0.55208333333333337</v>
      </c>
      <c r="G366" s="4">
        <f ca="1">IFERROR(VLOOKUP(Tableau1[[#This Row],[Rythme]],Tableau3[#All],3,0),0)</f>
        <v>0.875</v>
      </c>
      <c r="H366" s="4">
        <f ca="1">IF(Tableau1[[#This Row],[Début]]=0,0,Tableau1[[#This Row],[Date]]+Tableau1[[#This Row],[Début]])</f>
        <v>43161.552083333336</v>
      </c>
      <c r="I366" s="4">
        <f ca="1">IF(Tableau1[[#This Row],[Fin]]=0,0,Tableau1[[#This Row],[Date]]+Tableau1[[#This Row],[Fin]])</f>
        <v>43161.875</v>
      </c>
      <c r="J366" s="5">
        <f ca="1">IF(MOD(I366,1)=0,0,H366-MAX(I$2:I365))</f>
        <v>0.98958333333575865</v>
      </c>
    </row>
    <row r="367" spans="3:10" x14ac:dyDescent="0.35">
      <c r="C367" s="11">
        <f t="shared" si="5"/>
        <v>43162</v>
      </c>
      <c r="D367" s="8">
        <f>1+INT(MIN(MOD(Tableau1[[#This Row],[Date]]-DATE(YEAR(Tableau1[[#This Row],[Date]])+{-1;0;1},1,5)+WEEKDAY(DATE(YEAR(Tableau1[[#This Row],[Date]])+{-1;0;1},1,3)),734))/7)</f>
        <v>9</v>
      </c>
      <c r="E367" s="8" t="str">
        <f ca="1">OFFSET(Tableau4[[#Headers],[Rythme]],1+MOD(ROW()-2,35),)</f>
        <v>A</v>
      </c>
      <c r="F367" s="4">
        <f ca="1">IFERROR(VLOOKUP(Tableau1[[#This Row],[Rythme]],Tableau3[#All],2,0),0)</f>
        <v>0.55208333333333337</v>
      </c>
      <c r="G367" s="4">
        <f ca="1">IFERROR(VLOOKUP(Tableau1[[#This Row],[Rythme]],Tableau3[#All],3,0),0)</f>
        <v>0.875</v>
      </c>
      <c r="H367" s="4">
        <f ca="1">IF(Tableau1[[#This Row],[Début]]=0,0,Tableau1[[#This Row],[Date]]+Tableau1[[#This Row],[Début]])</f>
        <v>43162.552083333336</v>
      </c>
      <c r="I367" s="4">
        <f ca="1">IF(Tableau1[[#This Row],[Fin]]=0,0,Tableau1[[#This Row],[Date]]+Tableau1[[#This Row],[Fin]])</f>
        <v>43162.875</v>
      </c>
      <c r="J367" s="5">
        <f ca="1">IF(MOD(I367,1)=0,0,H367-MAX(I$2:I366))</f>
        <v>0.67708333333575865</v>
      </c>
    </row>
    <row r="368" spans="3:10" x14ac:dyDescent="0.35">
      <c r="C368" s="11">
        <f t="shared" si="5"/>
        <v>43163</v>
      </c>
      <c r="D368" s="8">
        <f>1+INT(MIN(MOD(Tableau1[[#This Row],[Date]]-DATE(YEAR(Tableau1[[#This Row],[Date]])+{-1;0;1},1,5)+WEEKDAY(DATE(YEAR(Tableau1[[#This Row],[Date]])+{-1;0;1},1,3)),734))/7)</f>
        <v>9</v>
      </c>
      <c r="E368" s="8" t="str">
        <f ca="1">OFFSET(Tableau4[[#Headers],[Rythme]],1+MOD(ROW()-2,35),)</f>
        <v>A</v>
      </c>
      <c r="F368" s="4">
        <f ca="1">IFERROR(VLOOKUP(Tableau1[[#This Row],[Rythme]],Tableau3[#All],2,0),0)</f>
        <v>0.55208333333333337</v>
      </c>
      <c r="G368" s="4">
        <f ca="1">IFERROR(VLOOKUP(Tableau1[[#This Row],[Rythme]],Tableau3[#All],3,0),0)</f>
        <v>0.875</v>
      </c>
      <c r="H368" s="4">
        <f ca="1">IF(Tableau1[[#This Row],[Début]]=0,0,Tableau1[[#This Row],[Date]]+Tableau1[[#This Row],[Début]])</f>
        <v>43163.552083333336</v>
      </c>
      <c r="I368" s="4">
        <f ca="1">IF(Tableau1[[#This Row],[Fin]]=0,0,Tableau1[[#This Row],[Date]]+Tableau1[[#This Row],[Fin]])</f>
        <v>43163.875</v>
      </c>
      <c r="J368" s="5">
        <f ca="1">IF(MOD(I368,1)=0,0,H368-MAX(I$2:I367))</f>
        <v>0.67708333333575865</v>
      </c>
    </row>
    <row r="369" spans="3:10" x14ac:dyDescent="0.35">
      <c r="C369" s="11">
        <f t="shared" si="5"/>
        <v>43164</v>
      </c>
      <c r="D369" s="8">
        <f>1+INT(MIN(MOD(Tableau1[[#This Row],[Date]]-DATE(YEAR(Tableau1[[#This Row],[Date]])+{-1;0;1},1,5)+WEEKDAY(DATE(YEAR(Tableau1[[#This Row],[Date]])+{-1;0;1},1,3)),734))/7)</f>
        <v>10</v>
      </c>
      <c r="E369" s="8" t="str">
        <f ca="1">OFFSET(Tableau4[[#Headers],[Rythme]],1+MOD(ROW()-2,35),)</f>
        <v>N</v>
      </c>
      <c r="F369" s="4">
        <f ca="1">IFERROR(VLOOKUP(Tableau1[[#This Row],[Rythme]],Tableau3[#All],2,0),0)</f>
        <v>0.86458333333333337</v>
      </c>
      <c r="G369" s="4">
        <f ca="1">IFERROR(VLOOKUP(Tableau1[[#This Row],[Rythme]],Tableau3[#All],3,0),0)</f>
        <v>1.25</v>
      </c>
      <c r="H369" s="4">
        <f ca="1">IF(Tableau1[[#This Row],[Début]]=0,0,Tableau1[[#This Row],[Date]]+Tableau1[[#This Row],[Début]])</f>
        <v>43164.864583333336</v>
      </c>
      <c r="I369" s="4">
        <f ca="1">IF(Tableau1[[#This Row],[Fin]]=0,0,Tableau1[[#This Row],[Date]]+Tableau1[[#This Row],[Fin]])</f>
        <v>43165.25</v>
      </c>
      <c r="J369" s="5">
        <f ca="1">IF(MOD(I369,1)=0,0,H369-MAX(I$2:I368))</f>
        <v>0.98958333333575865</v>
      </c>
    </row>
    <row r="370" spans="3:10" x14ac:dyDescent="0.35">
      <c r="C370" s="11">
        <f t="shared" si="5"/>
        <v>43165</v>
      </c>
      <c r="D370" s="8">
        <f>1+INT(MIN(MOD(Tableau1[[#This Row],[Date]]-DATE(YEAR(Tableau1[[#This Row],[Date]])+{-1;0;1},1,5)+WEEKDAY(DATE(YEAR(Tableau1[[#This Row],[Date]])+{-1;0;1},1,3)),734))/7)</f>
        <v>10</v>
      </c>
      <c r="E370" s="8" t="str">
        <f ca="1">OFFSET(Tableau4[[#Headers],[Rythme]],1+MOD(ROW()-2,35),)</f>
        <v>N</v>
      </c>
      <c r="F370" s="4">
        <f ca="1">IFERROR(VLOOKUP(Tableau1[[#This Row],[Rythme]],Tableau3[#All],2,0),0)</f>
        <v>0.86458333333333337</v>
      </c>
      <c r="G370" s="4">
        <f ca="1">IFERROR(VLOOKUP(Tableau1[[#This Row],[Rythme]],Tableau3[#All],3,0),0)</f>
        <v>1.25</v>
      </c>
      <c r="H370" s="4">
        <f ca="1">IF(Tableau1[[#This Row],[Début]]=0,0,Tableau1[[#This Row],[Date]]+Tableau1[[#This Row],[Début]])</f>
        <v>43165.864583333336</v>
      </c>
      <c r="I370" s="4">
        <f ca="1">IF(Tableau1[[#This Row],[Fin]]=0,0,Tableau1[[#This Row],[Date]]+Tableau1[[#This Row],[Fin]])</f>
        <v>43166.25</v>
      </c>
      <c r="J370" s="5">
        <f ca="1">IF(MOD(I370,1)=0,0,H370-MAX(I$2:I369))</f>
        <v>0.61458333333575865</v>
      </c>
    </row>
    <row r="371" spans="3:10" x14ac:dyDescent="0.35">
      <c r="C371" s="11">
        <f t="shared" si="5"/>
        <v>43166</v>
      </c>
      <c r="D371" s="8">
        <f>1+INT(MIN(MOD(Tableau1[[#This Row],[Date]]-DATE(YEAR(Tableau1[[#This Row],[Date]])+{-1;0;1},1,5)+WEEKDAY(DATE(YEAR(Tableau1[[#This Row],[Date]])+{-1;0;1},1,3)),734))/7)</f>
        <v>10</v>
      </c>
      <c r="E371" s="8" t="str">
        <f ca="1">OFFSET(Tableau4[[#Headers],[Rythme]],1+MOD(ROW()-2,35),)</f>
        <v>R</v>
      </c>
      <c r="F371" s="4">
        <f ca="1">IFERROR(VLOOKUP(Tableau1[[#This Row],[Rythme]],Tableau3[#All],2,0),0)</f>
        <v>0</v>
      </c>
      <c r="G371" s="4">
        <f ca="1">IFERROR(VLOOKUP(Tableau1[[#This Row],[Rythme]],Tableau3[#All],3,0),0)</f>
        <v>0</v>
      </c>
      <c r="H371" s="4">
        <f ca="1">IF(Tableau1[[#This Row],[Début]]=0,0,Tableau1[[#This Row],[Date]]+Tableau1[[#This Row],[Début]])</f>
        <v>0</v>
      </c>
      <c r="I371" s="4">
        <f ca="1">IF(Tableau1[[#This Row],[Fin]]=0,0,Tableau1[[#This Row],[Date]]+Tableau1[[#This Row],[Fin]])</f>
        <v>0</v>
      </c>
      <c r="J371" s="5">
        <f ca="1">IF(MOD(I371,1)=0,0,H371-MAX(I$2:I370))</f>
        <v>0</v>
      </c>
    </row>
    <row r="372" spans="3:10" x14ac:dyDescent="0.35">
      <c r="C372" s="11">
        <f t="shared" si="5"/>
        <v>43167</v>
      </c>
      <c r="D372" s="8">
        <f>1+INT(MIN(MOD(Tableau1[[#This Row],[Date]]-DATE(YEAR(Tableau1[[#This Row],[Date]])+{-1;0;1},1,5)+WEEKDAY(DATE(YEAR(Tableau1[[#This Row],[Date]])+{-1;0;1},1,3)),734))/7)</f>
        <v>10</v>
      </c>
      <c r="E372" s="8" t="str">
        <f ca="1">OFFSET(Tableau4[[#Headers],[Rythme]],1+MOD(ROW()-2,35),)</f>
        <v>R</v>
      </c>
      <c r="F372" s="4">
        <f ca="1">IFERROR(VLOOKUP(Tableau1[[#This Row],[Rythme]],Tableau3[#All],2,0),0)</f>
        <v>0</v>
      </c>
      <c r="G372" s="4">
        <f ca="1">IFERROR(VLOOKUP(Tableau1[[#This Row],[Rythme]],Tableau3[#All],3,0),0)</f>
        <v>0</v>
      </c>
      <c r="H372" s="4">
        <f ca="1">IF(Tableau1[[#This Row],[Début]]=0,0,Tableau1[[#This Row],[Date]]+Tableau1[[#This Row],[Début]])</f>
        <v>0</v>
      </c>
      <c r="I372" s="4">
        <f ca="1">IF(Tableau1[[#This Row],[Fin]]=0,0,Tableau1[[#This Row],[Date]]+Tableau1[[#This Row],[Fin]])</f>
        <v>0</v>
      </c>
      <c r="J372" s="5">
        <f ca="1">IF(MOD(I372,1)=0,0,H372-MAX(I$2:I371))</f>
        <v>0</v>
      </c>
    </row>
    <row r="373" spans="3:10" x14ac:dyDescent="0.35">
      <c r="C373" s="11">
        <f t="shared" si="5"/>
        <v>43168</v>
      </c>
      <c r="D373" s="8">
        <f>1+INT(MIN(MOD(Tableau1[[#This Row],[Date]]-DATE(YEAR(Tableau1[[#This Row],[Date]])+{-1;0;1},1,5)+WEEKDAY(DATE(YEAR(Tableau1[[#This Row],[Date]])+{-1;0;1},1,3)),734))/7)</f>
        <v>10</v>
      </c>
      <c r="E373" s="8" t="str">
        <f ca="1">OFFSET(Tableau4[[#Headers],[Rythme]],1+MOD(ROW()-2,35),)</f>
        <v>R</v>
      </c>
      <c r="F373" s="4">
        <f ca="1">IFERROR(VLOOKUP(Tableau1[[#This Row],[Rythme]],Tableau3[#All],2,0),0)</f>
        <v>0</v>
      </c>
      <c r="G373" s="4">
        <f ca="1">IFERROR(VLOOKUP(Tableau1[[#This Row],[Rythme]],Tableau3[#All],3,0),0)</f>
        <v>0</v>
      </c>
      <c r="H373" s="4">
        <f ca="1">IF(Tableau1[[#This Row],[Début]]=0,0,Tableau1[[#This Row],[Date]]+Tableau1[[#This Row],[Début]])</f>
        <v>0</v>
      </c>
      <c r="I373" s="4">
        <f ca="1">IF(Tableau1[[#This Row],[Fin]]=0,0,Tableau1[[#This Row],[Date]]+Tableau1[[#This Row],[Fin]])</f>
        <v>0</v>
      </c>
      <c r="J373" s="5">
        <f ca="1">IF(MOD(I373,1)=0,0,H373-MAX(I$2:I372))</f>
        <v>0</v>
      </c>
    </row>
    <row r="374" spans="3:10" x14ac:dyDescent="0.35">
      <c r="C374" s="11">
        <f t="shared" si="5"/>
        <v>43169</v>
      </c>
      <c r="D374" s="8">
        <f>1+INT(MIN(MOD(Tableau1[[#This Row],[Date]]-DATE(YEAR(Tableau1[[#This Row],[Date]])+{-1;0;1},1,5)+WEEKDAY(DATE(YEAR(Tableau1[[#This Row],[Date]])+{-1;0;1},1,3)),734))/7)</f>
        <v>10</v>
      </c>
      <c r="E374" s="8" t="str">
        <f ca="1">OFFSET(Tableau4[[#Headers],[Rythme]],1+MOD(ROW()-2,35),)</f>
        <v>H</v>
      </c>
      <c r="F374" s="4">
        <f ca="1">IFERROR(VLOOKUP(Tableau1[[#This Row],[Rythme]],Tableau3[#All],2,0),0)</f>
        <v>0</v>
      </c>
      <c r="G374" s="4">
        <f ca="1">IFERROR(VLOOKUP(Tableau1[[#This Row],[Rythme]],Tableau3[#All],3,0),0)</f>
        <v>0</v>
      </c>
      <c r="H374" s="4">
        <f ca="1">IF(Tableau1[[#This Row],[Début]]=0,0,Tableau1[[#This Row],[Date]]+Tableau1[[#This Row],[Début]])</f>
        <v>0</v>
      </c>
      <c r="I374" s="4">
        <f ca="1">IF(Tableau1[[#This Row],[Fin]]=0,0,Tableau1[[#This Row],[Date]]+Tableau1[[#This Row],[Fin]])</f>
        <v>0</v>
      </c>
      <c r="J374" s="5">
        <f ca="1">IF(MOD(I374,1)=0,0,H374-MAX(I$2:I373))</f>
        <v>0</v>
      </c>
    </row>
    <row r="375" spans="3:10" x14ac:dyDescent="0.35">
      <c r="C375" s="11">
        <f t="shared" si="5"/>
        <v>43170</v>
      </c>
      <c r="D375" s="8">
        <f>1+INT(MIN(MOD(Tableau1[[#This Row],[Date]]-DATE(YEAR(Tableau1[[#This Row],[Date]])+{-1;0;1},1,5)+WEEKDAY(DATE(YEAR(Tableau1[[#This Row],[Date]])+{-1;0;1},1,3)),734))/7)</f>
        <v>10</v>
      </c>
      <c r="E375" s="8" t="str">
        <f ca="1">OFFSET(Tableau4[[#Headers],[Rythme]],1+MOD(ROW()-2,35),)</f>
        <v>H</v>
      </c>
      <c r="F375" s="4">
        <f ca="1">IFERROR(VLOOKUP(Tableau1[[#This Row],[Rythme]],Tableau3[#All],2,0),0)</f>
        <v>0</v>
      </c>
      <c r="G375" s="4">
        <f ca="1">IFERROR(VLOOKUP(Tableau1[[#This Row],[Rythme]],Tableau3[#All],3,0),0)</f>
        <v>0</v>
      </c>
      <c r="H375" s="4">
        <f ca="1">IF(Tableau1[[#This Row],[Début]]=0,0,Tableau1[[#This Row],[Date]]+Tableau1[[#This Row],[Début]])</f>
        <v>0</v>
      </c>
      <c r="I375" s="4">
        <f ca="1">IF(Tableau1[[#This Row],[Fin]]=0,0,Tableau1[[#This Row],[Date]]+Tableau1[[#This Row],[Fin]])</f>
        <v>0</v>
      </c>
      <c r="J375" s="5">
        <f ca="1">IF(MOD(I375,1)=0,0,H375-MAX(I$2:I374))</f>
        <v>0</v>
      </c>
    </row>
    <row r="376" spans="3:10" x14ac:dyDescent="0.35">
      <c r="C376" s="11">
        <f t="shared" si="5"/>
        <v>43171</v>
      </c>
      <c r="D376" s="8">
        <f>1+INT(MIN(MOD(Tableau1[[#This Row],[Date]]-DATE(YEAR(Tableau1[[#This Row],[Date]])+{-1;0;1},1,5)+WEEKDAY(DATE(YEAR(Tableau1[[#This Row],[Date]])+{-1;0;1},1,3)),734))/7)</f>
        <v>11</v>
      </c>
      <c r="E376" s="8" t="str">
        <f ca="1">OFFSET(Tableau4[[#Headers],[Rythme]],1+MOD(ROW()-2,35),)</f>
        <v>M</v>
      </c>
      <c r="F376" s="4">
        <f ca="1">IFERROR(VLOOKUP(Tableau1[[#This Row],[Rythme]],Tableau3[#All],2,0),0)</f>
        <v>0.23958333333333334</v>
      </c>
      <c r="G376" s="4">
        <f ca="1">IFERROR(VLOOKUP(Tableau1[[#This Row],[Rythme]],Tableau3[#All],3,0),0)</f>
        <v>0.5625</v>
      </c>
      <c r="H376" s="4">
        <f ca="1">IF(Tableau1[[#This Row],[Début]]=0,0,Tableau1[[#This Row],[Date]]+Tableau1[[#This Row],[Début]])</f>
        <v>43171.239583333336</v>
      </c>
      <c r="I376" s="4">
        <f ca="1">IF(Tableau1[[#This Row],[Fin]]=0,0,Tableau1[[#This Row],[Date]]+Tableau1[[#This Row],[Fin]])</f>
        <v>43171.5625</v>
      </c>
      <c r="J376" s="5">
        <f ca="1">IF(MOD(I376,1)=0,0,H376-MAX(I$2:I375))</f>
        <v>4.9895833333357587</v>
      </c>
    </row>
    <row r="377" spans="3:10" x14ac:dyDescent="0.35">
      <c r="C377" s="11">
        <f t="shared" si="5"/>
        <v>43172</v>
      </c>
      <c r="D377" s="8">
        <f>1+INT(MIN(MOD(Tableau1[[#This Row],[Date]]-DATE(YEAR(Tableau1[[#This Row],[Date]])+{-1;0;1},1,5)+WEEKDAY(DATE(YEAR(Tableau1[[#This Row],[Date]])+{-1;0;1},1,3)),734))/7)</f>
        <v>11</v>
      </c>
      <c r="E377" s="8" t="str">
        <f ca="1">OFFSET(Tableau4[[#Headers],[Rythme]],1+MOD(ROW()-2,35),)</f>
        <v>M</v>
      </c>
      <c r="F377" s="4">
        <f ca="1">IFERROR(VLOOKUP(Tableau1[[#This Row],[Rythme]],Tableau3[#All],2,0),0)</f>
        <v>0.23958333333333334</v>
      </c>
      <c r="G377" s="4">
        <f ca="1">IFERROR(VLOOKUP(Tableau1[[#This Row],[Rythme]],Tableau3[#All],3,0),0)</f>
        <v>0.5625</v>
      </c>
      <c r="H377" s="4">
        <f ca="1">IF(Tableau1[[#This Row],[Début]]=0,0,Tableau1[[#This Row],[Date]]+Tableau1[[#This Row],[Début]])</f>
        <v>43172.239583333336</v>
      </c>
      <c r="I377" s="4">
        <f ca="1">IF(Tableau1[[#This Row],[Fin]]=0,0,Tableau1[[#This Row],[Date]]+Tableau1[[#This Row],[Fin]])</f>
        <v>43172.5625</v>
      </c>
      <c r="J377" s="5">
        <f ca="1">IF(MOD(I377,1)=0,0,H377-MAX(I$2:I376))</f>
        <v>0.67708333333575865</v>
      </c>
    </row>
    <row r="378" spans="3:10" x14ac:dyDescent="0.35">
      <c r="C378" s="11">
        <f t="shared" si="5"/>
        <v>43173</v>
      </c>
      <c r="D378" s="8">
        <f>1+INT(MIN(MOD(Tableau1[[#This Row],[Date]]-DATE(YEAR(Tableau1[[#This Row],[Date]])+{-1;0;1},1,5)+WEEKDAY(DATE(YEAR(Tableau1[[#This Row],[Date]])+{-1;0;1},1,3)),734))/7)</f>
        <v>11</v>
      </c>
      <c r="E378" s="8" t="str">
        <f ca="1">OFFSET(Tableau4[[#Headers],[Rythme]],1+MOD(ROW()-2,35),)</f>
        <v>A</v>
      </c>
      <c r="F378" s="4">
        <f ca="1">IFERROR(VLOOKUP(Tableau1[[#This Row],[Rythme]],Tableau3[#All],2,0),0)</f>
        <v>0.55208333333333337</v>
      </c>
      <c r="G378" s="4">
        <f ca="1">IFERROR(VLOOKUP(Tableau1[[#This Row],[Rythme]],Tableau3[#All],3,0),0)</f>
        <v>0.875</v>
      </c>
      <c r="H378" s="4">
        <f ca="1">IF(Tableau1[[#This Row],[Début]]=0,0,Tableau1[[#This Row],[Date]]+Tableau1[[#This Row],[Début]])</f>
        <v>43173.552083333336</v>
      </c>
      <c r="I378" s="4">
        <f ca="1">IF(Tableau1[[#This Row],[Fin]]=0,0,Tableau1[[#This Row],[Date]]+Tableau1[[#This Row],[Fin]])</f>
        <v>43173.875</v>
      </c>
      <c r="J378" s="5">
        <f ca="1">IF(MOD(I378,1)=0,0,H378-MAX(I$2:I377))</f>
        <v>0.98958333333575865</v>
      </c>
    </row>
    <row r="379" spans="3:10" x14ac:dyDescent="0.35">
      <c r="C379" s="11">
        <f t="shared" si="5"/>
        <v>43174</v>
      </c>
      <c r="D379" s="8">
        <f>1+INT(MIN(MOD(Tableau1[[#This Row],[Date]]-DATE(YEAR(Tableau1[[#This Row],[Date]])+{-1;0;1},1,5)+WEEKDAY(DATE(YEAR(Tableau1[[#This Row],[Date]])+{-1;0;1},1,3)),734))/7)</f>
        <v>11</v>
      </c>
      <c r="E379" s="8" t="str">
        <f ca="1">OFFSET(Tableau4[[#Headers],[Rythme]],1+MOD(ROW()-2,35),)</f>
        <v>A</v>
      </c>
      <c r="F379" s="4">
        <f ca="1">IFERROR(VLOOKUP(Tableau1[[#This Row],[Rythme]],Tableau3[#All],2,0),0)</f>
        <v>0.55208333333333337</v>
      </c>
      <c r="G379" s="4">
        <f ca="1">IFERROR(VLOOKUP(Tableau1[[#This Row],[Rythme]],Tableau3[#All],3,0),0)</f>
        <v>0.875</v>
      </c>
      <c r="H379" s="4">
        <f ca="1">IF(Tableau1[[#This Row],[Début]]=0,0,Tableau1[[#This Row],[Date]]+Tableau1[[#This Row],[Début]])</f>
        <v>43174.552083333336</v>
      </c>
      <c r="I379" s="4">
        <f ca="1">IF(Tableau1[[#This Row],[Fin]]=0,0,Tableau1[[#This Row],[Date]]+Tableau1[[#This Row],[Fin]])</f>
        <v>43174.875</v>
      </c>
      <c r="J379" s="5">
        <f ca="1">IF(MOD(I379,1)=0,0,H379-MAX(I$2:I378))</f>
        <v>0.67708333333575865</v>
      </c>
    </row>
    <row r="380" spans="3:10" x14ac:dyDescent="0.35">
      <c r="C380" s="11">
        <f t="shared" si="5"/>
        <v>43175</v>
      </c>
      <c r="D380" s="8">
        <f>1+INT(MIN(MOD(Tableau1[[#This Row],[Date]]-DATE(YEAR(Tableau1[[#This Row],[Date]])+{-1;0;1},1,5)+WEEKDAY(DATE(YEAR(Tableau1[[#This Row],[Date]])+{-1;0;1},1,3)),734))/7)</f>
        <v>11</v>
      </c>
      <c r="E380" s="8" t="str">
        <f ca="1">OFFSET(Tableau4[[#Headers],[Rythme]],1+MOD(ROW()-2,35),)</f>
        <v>N</v>
      </c>
      <c r="F380" s="4">
        <f ca="1">IFERROR(VLOOKUP(Tableau1[[#This Row],[Rythme]],Tableau3[#All],2,0),0)</f>
        <v>0.86458333333333337</v>
      </c>
      <c r="G380" s="4">
        <f ca="1">IFERROR(VLOOKUP(Tableau1[[#This Row],[Rythme]],Tableau3[#All],3,0),0)</f>
        <v>1.25</v>
      </c>
      <c r="H380" s="4">
        <f ca="1">IF(Tableau1[[#This Row],[Début]]=0,0,Tableau1[[#This Row],[Date]]+Tableau1[[#This Row],[Début]])</f>
        <v>43175.864583333336</v>
      </c>
      <c r="I380" s="4">
        <f ca="1">IF(Tableau1[[#This Row],[Fin]]=0,0,Tableau1[[#This Row],[Date]]+Tableau1[[#This Row],[Fin]])</f>
        <v>43176.25</v>
      </c>
      <c r="J380" s="5">
        <f ca="1">IF(MOD(I380,1)=0,0,H380-MAX(I$2:I379))</f>
        <v>0.98958333333575865</v>
      </c>
    </row>
    <row r="381" spans="3:10" x14ac:dyDescent="0.35">
      <c r="C381" s="11">
        <f t="shared" si="5"/>
        <v>43176</v>
      </c>
      <c r="D381" s="8">
        <f>1+INT(MIN(MOD(Tableau1[[#This Row],[Date]]-DATE(YEAR(Tableau1[[#This Row],[Date]])+{-1;0;1},1,5)+WEEKDAY(DATE(YEAR(Tableau1[[#This Row],[Date]])+{-1;0;1},1,3)),734))/7)</f>
        <v>11</v>
      </c>
      <c r="E381" s="8" t="str">
        <f ca="1">OFFSET(Tableau4[[#Headers],[Rythme]],1+MOD(ROW()-2,35),)</f>
        <v>N</v>
      </c>
      <c r="F381" s="4">
        <f ca="1">IFERROR(VLOOKUP(Tableau1[[#This Row],[Rythme]],Tableau3[#All],2,0),0)</f>
        <v>0.86458333333333337</v>
      </c>
      <c r="G381" s="4">
        <f ca="1">IFERROR(VLOOKUP(Tableau1[[#This Row],[Rythme]],Tableau3[#All],3,0),0)</f>
        <v>1.25</v>
      </c>
      <c r="H381" s="4">
        <f ca="1">IF(Tableau1[[#This Row],[Début]]=0,0,Tableau1[[#This Row],[Date]]+Tableau1[[#This Row],[Début]])</f>
        <v>43176.864583333336</v>
      </c>
      <c r="I381" s="4">
        <f ca="1">IF(Tableau1[[#This Row],[Fin]]=0,0,Tableau1[[#This Row],[Date]]+Tableau1[[#This Row],[Fin]])</f>
        <v>43177.25</v>
      </c>
      <c r="J381" s="5">
        <f ca="1">IF(MOD(I381,1)=0,0,H381-MAX(I$2:I380))</f>
        <v>0.61458333333575865</v>
      </c>
    </row>
    <row r="382" spans="3:10" x14ac:dyDescent="0.35">
      <c r="C382" s="11">
        <f t="shared" si="5"/>
        <v>43177</v>
      </c>
      <c r="D382" s="8">
        <f>1+INT(MIN(MOD(Tableau1[[#This Row],[Date]]-DATE(YEAR(Tableau1[[#This Row],[Date]])+{-1;0;1},1,5)+WEEKDAY(DATE(YEAR(Tableau1[[#This Row],[Date]])+{-1;0;1},1,3)),734))/7)</f>
        <v>11</v>
      </c>
      <c r="E382" s="8" t="str">
        <f ca="1">OFFSET(Tableau4[[#Headers],[Rythme]],1+MOD(ROW()-2,35),)</f>
        <v>N</v>
      </c>
      <c r="F382" s="4">
        <f ca="1">IFERROR(VLOOKUP(Tableau1[[#This Row],[Rythme]],Tableau3[#All],2,0),0)</f>
        <v>0.86458333333333337</v>
      </c>
      <c r="G382" s="4">
        <f ca="1">IFERROR(VLOOKUP(Tableau1[[#This Row],[Rythme]],Tableau3[#All],3,0),0)</f>
        <v>1.25</v>
      </c>
      <c r="H382" s="4">
        <f ca="1">IF(Tableau1[[#This Row],[Début]]=0,0,Tableau1[[#This Row],[Date]]+Tableau1[[#This Row],[Début]])</f>
        <v>43177.864583333336</v>
      </c>
      <c r="I382" s="4">
        <f ca="1">IF(Tableau1[[#This Row],[Fin]]=0,0,Tableau1[[#This Row],[Date]]+Tableau1[[#This Row],[Fin]])</f>
        <v>43178.25</v>
      </c>
      <c r="J382" s="5">
        <f ca="1">IF(MOD(I382,1)=0,0,H382-MAX(I$2:I381))</f>
        <v>0.61458333333575865</v>
      </c>
    </row>
    <row r="383" spans="3:10" x14ac:dyDescent="0.35">
      <c r="C383" s="11">
        <f t="shared" si="5"/>
        <v>43178</v>
      </c>
      <c r="D383" s="8">
        <f>1+INT(MIN(MOD(Tableau1[[#This Row],[Date]]-DATE(YEAR(Tableau1[[#This Row],[Date]])+{-1;0;1},1,5)+WEEKDAY(DATE(YEAR(Tableau1[[#This Row],[Date]])+{-1;0;1},1,3)),734))/7)</f>
        <v>12</v>
      </c>
      <c r="E383" s="8" t="str">
        <f ca="1">OFFSET(Tableau4[[#Headers],[Rythme]],1+MOD(ROW()-2,35),)</f>
        <v>R</v>
      </c>
      <c r="F383" s="4">
        <f ca="1">IFERROR(VLOOKUP(Tableau1[[#This Row],[Rythme]],Tableau3[#All],2,0),0)</f>
        <v>0</v>
      </c>
      <c r="G383" s="4">
        <f ca="1">IFERROR(VLOOKUP(Tableau1[[#This Row],[Rythme]],Tableau3[#All],3,0),0)</f>
        <v>0</v>
      </c>
      <c r="H383" s="4">
        <f ca="1">IF(Tableau1[[#This Row],[Début]]=0,0,Tableau1[[#This Row],[Date]]+Tableau1[[#This Row],[Début]])</f>
        <v>0</v>
      </c>
      <c r="I383" s="4">
        <f ca="1">IF(Tableau1[[#This Row],[Fin]]=0,0,Tableau1[[#This Row],[Date]]+Tableau1[[#This Row],[Fin]])</f>
        <v>0</v>
      </c>
      <c r="J383" s="5">
        <f ca="1">IF(MOD(I383,1)=0,0,H383-MAX(I$2:I382))</f>
        <v>0</v>
      </c>
    </row>
    <row r="384" spans="3:10" x14ac:dyDescent="0.35">
      <c r="C384" s="11">
        <f t="shared" si="5"/>
        <v>43179</v>
      </c>
      <c r="D384" s="8">
        <f>1+INT(MIN(MOD(Tableau1[[#This Row],[Date]]-DATE(YEAR(Tableau1[[#This Row],[Date]])+{-1;0;1},1,5)+WEEKDAY(DATE(YEAR(Tableau1[[#This Row],[Date]])+{-1;0;1},1,3)),734))/7)</f>
        <v>12</v>
      </c>
      <c r="E384" s="8" t="str">
        <f ca="1">OFFSET(Tableau4[[#Headers],[Rythme]],1+MOD(ROW()-2,35),)</f>
        <v>H</v>
      </c>
      <c r="F384" s="4">
        <f ca="1">IFERROR(VLOOKUP(Tableau1[[#This Row],[Rythme]],Tableau3[#All],2,0),0)</f>
        <v>0</v>
      </c>
      <c r="G384" s="4">
        <f ca="1">IFERROR(VLOOKUP(Tableau1[[#This Row],[Rythme]],Tableau3[#All],3,0),0)</f>
        <v>0</v>
      </c>
      <c r="H384" s="4">
        <f ca="1">IF(Tableau1[[#This Row],[Début]]=0,0,Tableau1[[#This Row],[Date]]+Tableau1[[#This Row],[Début]])</f>
        <v>0</v>
      </c>
      <c r="I384" s="4">
        <f ca="1">IF(Tableau1[[#This Row],[Fin]]=0,0,Tableau1[[#This Row],[Date]]+Tableau1[[#This Row],[Fin]])</f>
        <v>0</v>
      </c>
      <c r="J384" s="5">
        <f ca="1">IF(MOD(I384,1)=0,0,H384-MAX(I$2:I383))</f>
        <v>0</v>
      </c>
    </row>
    <row r="385" spans="3:10" x14ac:dyDescent="0.35">
      <c r="C385" s="11">
        <f t="shared" ref="C385:C448" si="6">C384+1</f>
        <v>43180</v>
      </c>
      <c r="D385" s="8">
        <f>1+INT(MIN(MOD(Tableau1[[#This Row],[Date]]-DATE(YEAR(Tableau1[[#This Row],[Date]])+{-1;0;1},1,5)+WEEKDAY(DATE(YEAR(Tableau1[[#This Row],[Date]])+{-1;0;1},1,3)),734))/7)</f>
        <v>12</v>
      </c>
      <c r="E385" s="8" t="str">
        <f ca="1">OFFSET(Tableau4[[#Headers],[Rythme]],1+MOD(ROW()-2,35),)</f>
        <v>R</v>
      </c>
      <c r="F385" s="4">
        <f ca="1">IFERROR(VLOOKUP(Tableau1[[#This Row],[Rythme]],Tableau3[#All],2,0),0)</f>
        <v>0</v>
      </c>
      <c r="G385" s="4">
        <f ca="1">IFERROR(VLOOKUP(Tableau1[[#This Row],[Rythme]],Tableau3[#All],3,0),0)</f>
        <v>0</v>
      </c>
      <c r="H385" s="4">
        <f ca="1">IF(Tableau1[[#This Row],[Début]]=0,0,Tableau1[[#This Row],[Date]]+Tableau1[[#This Row],[Début]])</f>
        <v>0</v>
      </c>
      <c r="I385" s="4">
        <f ca="1">IF(Tableau1[[#This Row],[Fin]]=0,0,Tableau1[[#This Row],[Date]]+Tableau1[[#This Row],[Fin]])</f>
        <v>0</v>
      </c>
      <c r="J385" s="5">
        <f ca="1">IF(MOD(I385,1)=0,0,H385-MAX(I$2:I384))</f>
        <v>0</v>
      </c>
    </row>
    <row r="386" spans="3:10" x14ac:dyDescent="0.35">
      <c r="C386" s="11">
        <f t="shared" si="6"/>
        <v>43181</v>
      </c>
      <c r="D386" s="8">
        <f>1+INT(MIN(MOD(Tableau1[[#This Row],[Date]]-DATE(YEAR(Tableau1[[#This Row],[Date]])+{-1;0;1},1,5)+WEEKDAY(DATE(YEAR(Tableau1[[#This Row],[Date]])+{-1;0;1},1,3)),734))/7)</f>
        <v>12</v>
      </c>
      <c r="E386" s="8" t="str">
        <f ca="1">OFFSET(Tableau4[[#Headers],[Rythme]],1+MOD(ROW()-2,35),)</f>
        <v>R</v>
      </c>
      <c r="F386" s="4">
        <f ca="1">IFERROR(VLOOKUP(Tableau1[[#This Row],[Rythme]],Tableau3[#All],2,0),0)</f>
        <v>0</v>
      </c>
      <c r="G386" s="4">
        <f ca="1">IFERROR(VLOOKUP(Tableau1[[#This Row],[Rythme]],Tableau3[#All],3,0),0)</f>
        <v>0</v>
      </c>
      <c r="H386" s="4">
        <f ca="1">IF(Tableau1[[#This Row],[Début]]=0,0,Tableau1[[#This Row],[Date]]+Tableau1[[#This Row],[Début]])</f>
        <v>0</v>
      </c>
      <c r="I386" s="4">
        <f ca="1">IF(Tableau1[[#This Row],[Fin]]=0,0,Tableau1[[#This Row],[Date]]+Tableau1[[#This Row],[Fin]])</f>
        <v>0</v>
      </c>
      <c r="J386" s="5">
        <f ca="1">IF(MOD(I386,1)=0,0,H386-MAX(I$2:I385))</f>
        <v>0</v>
      </c>
    </row>
    <row r="387" spans="3:10" x14ac:dyDescent="0.35">
      <c r="C387" s="11">
        <f t="shared" si="6"/>
        <v>43182</v>
      </c>
      <c r="D387" s="8">
        <f>1+INT(MIN(MOD(Tableau1[[#This Row],[Date]]-DATE(YEAR(Tableau1[[#This Row],[Date]])+{-1;0;1},1,5)+WEEKDAY(DATE(YEAR(Tableau1[[#This Row],[Date]])+{-1;0;1},1,3)),734))/7)</f>
        <v>12</v>
      </c>
      <c r="E387" s="8" t="str">
        <f ca="1">OFFSET(Tableau4[[#Headers],[Rythme]],1+MOD(ROW()-2,35),)</f>
        <v>M</v>
      </c>
      <c r="F387" s="4">
        <f ca="1">IFERROR(VLOOKUP(Tableau1[[#This Row],[Rythme]],Tableau3[#All],2,0),0)</f>
        <v>0.23958333333333334</v>
      </c>
      <c r="G387" s="4">
        <f ca="1">IFERROR(VLOOKUP(Tableau1[[#This Row],[Rythme]],Tableau3[#All],3,0),0)</f>
        <v>0.5625</v>
      </c>
      <c r="H387" s="4">
        <f ca="1">IF(Tableau1[[#This Row],[Début]]=0,0,Tableau1[[#This Row],[Date]]+Tableau1[[#This Row],[Début]])</f>
        <v>43182.239583333336</v>
      </c>
      <c r="I387" s="4">
        <f ca="1">IF(Tableau1[[#This Row],[Fin]]=0,0,Tableau1[[#This Row],[Date]]+Tableau1[[#This Row],[Fin]])</f>
        <v>43182.5625</v>
      </c>
      <c r="J387" s="5">
        <f ca="1">IF(MOD(I387,1)=0,0,H387-MAX(I$2:I386))</f>
        <v>3.9895833333357587</v>
      </c>
    </row>
    <row r="388" spans="3:10" x14ac:dyDescent="0.35">
      <c r="C388" s="11">
        <f t="shared" si="6"/>
        <v>43183</v>
      </c>
      <c r="D388" s="8">
        <f>1+INT(MIN(MOD(Tableau1[[#This Row],[Date]]-DATE(YEAR(Tableau1[[#This Row],[Date]])+{-1;0;1},1,5)+WEEKDAY(DATE(YEAR(Tableau1[[#This Row],[Date]])+{-1;0;1},1,3)),734))/7)</f>
        <v>12</v>
      </c>
      <c r="E388" s="8" t="str">
        <f ca="1">OFFSET(Tableau4[[#Headers],[Rythme]],1+MOD(ROW()-2,35),)</f>
        <v>M</v>
      </c>
      <c r="F388" s="4">
        <f ca="1">IFERROR(VLOOKUP(Tableau1[[#This Row],[Rythme]],Tableau3[#All],2,0),0)</f>
        <v>0.23958333333333334</v>
      </c>
      <c r="G388" s="4">
        <f ca="1">IFERROR(VLOOKUP(Tableau1[[#This Row],[Rythme]],Tableau3[#All],3,0),0)</f>
        <v>0.5625</v>
      </c>
      <c r="H388" s="4">
        <f ca="1">IF(Tableau1[[#This Row],[Début]]=0,0,Tableau1[[#This Row],[Date]]+Tableau1[[#This Row],[Début]])</f>
        <v>43183.239583333336</v>
      </c>
      <c r="I388" s="4">
        <f ca="1">IF(Tableau1[[#This Row],[Fin]]=0,0,Tableau1[[#This Row],[Date]]+Tableau1[[#This Row],[Fin]])</f>
        <v>43183.5625</v>
      </c>
      <c r="J388" s="5">
        <f ca="1">IF(MOD(I388,1)=0,0,H388-MAX(I$2:I387))</f>
        <v>0.67708333333575865</v>
      </c>
    </row>
    <row r="389" spans="3:10" x14ac:dyDescent="0.35">
      <c r="C389" s="11">
        <f t="shared" si="6"/>
        <v>43184</v>
      </c>
      <c r="D389" s="8">
        <f>1+INT(MIN(MOD(Tableau1[[#This Row],[Date]]-DATE(YEAR(Tableau1[[#This Row],[Date]])+{-1;0;1},1,5)+WEEKDAY(DATE(YEAR(Tableau1[[#This Row],[Date]])+{-1;0;1},1,3)),734))/7)</f>
        <v>12</v>
      </c>
      <c r="E389" s="8" t="str">
        <f ca="1">OFFSET(Tableau4[[#Headers],[Rythme]],1+MOD(ROW()-2,35),)</f>
        <v>M</v>
      </c>
      <c r="F389" s="4">
        <f ca="1">IFERROR(VLOOKUP(Tableau1[[#This Row],[Rythme]],Tableau3[#All],2,0),0)</f>
        <v>0.23958333333333334</v>
      </c>
      <c r="G389" s="4">
        <f ca="1">IFERROR(VLOOKUP(Tableau1[[#This Row],[Rythme]],Tableau3[#All],3,0),0)</f>
        <v>0.5625</v>
      </c>
      <c r="H389" s="4">
        <f ca="1">IF(Tableau1[[#This Row],[Début]]=0,0,Tableau1[[#This Row],[Date]]+Tableau1[[#This Row],[Début]])</f>
        <v>43184.239583333336</v>
      </c>
      <c r="I389" s="4">
        <f ca="1">IF(Tableau1[[#This Row],[Fin]]=0,0,Tableau1[[#This Row],[Date]]+Tableau1[[#This Row],[Fin]])</f>
        <v>43184.5625</v>
      </c>
      <c r="J389" s="5">
        <f ca="1">IF(MOD(I389,1)=0,0,H389-MAX(I$2:I388))</f>
        <v>0.67708333333575865</v>
      </c>
    </row>
    <row r="390" spans="3:10" x14ac:dyDescent="0.35">
      <c r="C390" s="11">
        <f t="shared" si="6"/>
        <v>43185</v>
      </c>
      <c r="D390" s="8">
        <f>1+INT(MIN(MOD(Tableau1[[#This Row],[Date]]-DATE(YEAR(Tableau1[[#This Row],[Date]])+{-1;0;1},1,5)+WEEKDAY(DATE(YEAR(Tableau1[[#This Row],[Date]])+{-1;0;1},1,3)),734))/7)</f>
        <v>13</v>
      </c>
      <c r="E390" s="8" t="str">
        <f ca="1">OFFSET(Tableau4[[#Headers],[Rythme]],1+MOD(ROW()-2,35),)</f>
        <v>A</v>
      </c>
      <c r="F390" s="4">
        <f ca="1">IFERROR(VLOOKUP(Tableau1[[#This Row],[Rythme]],Tableau3[#All],2,0),0)</f>
        <v>0.55208333333333337</v>
      </c>
      <c r="G390" s="4">
        <f ca="1">IFERROR(VLOOKUP(Tableau1[[#This Row],[Rythme]],Tableau3[#All],3,0),0)</f>
        <v>0.875</v>
      </c>
      <c r="H390" s="4">
        <f ca="1">IF(Tableau1[[#This Row],[Début]]=0,0,Tableau1[[#This Row],[Date]]+Tableau1[[#This Row],[Début]])</f>
        <v>43185.552083333336</v>
      </c>
      <c r="I390" s="4">
        <f ca="1">IF(Tableau1[[#This Row],[Fin]]=0,0,Tableau1[[#This Row],[Date]]+Tableau1[[#This Row],[Fin]])</f>
        <v>43185.875</v>
      </c>
      <c r="J390" s="5">
        <f ca="1">IF(MOD(I390,1)=0,0,H390-MAX(I$2:I389))</f>
        <v>0.98958333333575865</v>
      </c>
    </row>
    <row r="391" spans="3:10" x14ac:dyDescent="0.35">
      <c r="C391" s="11">
        <f t="shared" si="6"/>
        <v>43186</v>
      </c>
      <c r="D391" s="8">
        <f>1+INT(MIN(MOD(Tableau1[[#This Row],[Date]]-DATE(YEAR(Tableau1[[#This Row],[Date]])+{-1;0;1},1,5)+WEEKDAY(DATE(YEAR(Tableau1[[#This Row],[Date]])+{-1;0;1},1,3)),734))/7)</f>
        <v>13</v>
      </c>
      <c r="E391" s="8" t="str">
        <f ca="1">OFFSET(Tableau4[[#Headers],[Rythme]],1+MOD(ROW()-2,35),)</f>
        <v>A</v>
      </c>
      <c r="F391" s="4">
        <f ca="1">IFERROR(VLOOKUP(Tableau1[[#This Row],[Rythme]],Tableau3[#All],2,0),0)</f>
        <v>0.55208333333333337</v>
      </c>
      <c r="G391" s="4">
        <f ca="1">IFERROR(VLOOKUP(Tableau1[[#This Row],[Rythme]],Tableau3[#All],3,0),0)</f>
        <v>0.875</v>
      </c>
      <c r="H391" s="4">
        <f ca="1">IF(Tableau1[[#This Row],[Début]]=0,0,Tableau1[[#This Row],[Date]]+Tableau1[[#This Row],[Début]])</f>
        <v>43186.552083333336</v>
      </c>
      <c r="I391" s="4">
        <f ca="1">IF(Tableau1[[#This Row],[Fin]]=0,0,Tableau1[[#This Row],[Date]]+Tableau1[[#This Row],[Fin]])</f>
        <v>43186.875</v>
      </c>
      <c r="J391" s="5">
        <f ca="1">IF(MOD(I391,1)=0,0,H391-MAX(I$2:I390))</f>
        <v>0.67708333333575865</v>
      </c>
    </row>
    <row r="392" spans="3:10" x14ac:dyDescent="0.35">
      <c r="C392" s="11">
        <f t="shared" si="6"/>
        <v>43187</v>
      </c>
      <c r="D392" s="8">
        <f>1+INT(MIN(MOD(Tableau1[[#This Row],[Date]]-DATE(YEAR(Tableau1[[#This Row],[Date]])+{-1;0;1},1,5)+WEEKDAY(DATE(YEAR(Tableau1[[#This Row],[Date]])+{-1;0;1},1,3)),734))/7)</f>
        <v>13</v>
      </c>
      <c r="E392" s="8" t="str">
        <f ca="1">OFFSET(Tableau4[[#Headers],[Rythme]],1+MOD(ROW()-2,35),)</f>
        <v>N</v>
      </c>
      <c r="F392" s="4">
        <f ca="1">IFERROR(VLOOKUP(Tableau1[[#This Row],[Rythme]],Tableau3[#All],2,0),0)</f>
        <v>0.86458333333333337</v>
      </c>
      <c r="G392" s="4">
        <f ca="1">IFERROR(VLOOKUP(Tableau1[[#This Row],[Rythme]],Tableau3[#All],3,0),0)</f>
        <v>1.25</v>
      </c>
      <c r="H392" s="4">
        <f ca="1">IF(Tableau1[[#This Row],[Début]]=0,0,Tableau1[[#This Row],[Date]]+Tableau1[[#This Row],[Début]])</f>
        <v>43187.864583333336</v>
      </c>
      <c r="I392" s="4">
        <f ca="1">IF(Tableau1[[#This Row],[Fin]]=0,0,Tableau1[[#This Row],[Date]]+Tableau1[[#This Row],[Fin]])</f>
        <v>43188.25</v>
      </c>
      <c r="J392" s="5">
        <f ca="1">IF(MOD(I392,1)=0,0,H392-MAX(I$2:I391))</f>
        <v>0.98958333333575865</v>
      </c>
    </row>
    <row r="393" spans="3:10" x14ac:dyDescent="0.35">
      <c r="C393" s="11">
        <f t="shared" si="6"/>
        <v>43188</v>
      </c>
      <c r="D393" s="8">
        <f>1+INT(MIN(MOD(Tableau1[[#This Row],[Date]]-DATE(YEAR(Tableau1[[#This Row],[Date]])+{-1;0;1},1,5)+WEEKDAY(DATE(YEAR(Tableau1[[#This Row],[Date]])+{-1;0;1},1,3)),734))/7)</f>
        <v>13</v>
      </c>
      <c r="E393" s="8" t="str">
        <f ca="1">OFFSET(Tableau4[[#Headers],[Rythme]],1+MOD(ROW()-2,35),)</f>
        <v>N</v>
      </c>
      <c r="F393" s="4">
        <f ca="1">IFERROR(VLOOKUP(Tableau1[[#This Row],[Rythme]],Tableau3[#All],2,0),0)</f>
        <v>0.86458333333333337</v>
      </c>
      <c r="G393" s="4">
        <f ca="1">IFERROR(VLOOKUP(Tableau1[[#This Row],[Rythme]],Tableau3[#All],3,0),0)</f>
        <v>1.25</v>
      </c>
      <c r="H393" s="4">
        <f ca="1">IF(Tableau1[[#This Row],[Début]]=0,0,Tableau1[[#This Row],[Date]]+Tableau1[[#This Row],[Début]])</f>
        <v>43188.864583333336</v>
      </c>
      <c r="I393" s="4">
        <f ca="1">IF(Tableau1[[#This Row],[Fin]]=0,0,Tableau1[[#This Row],[Date]]+Tableau1[[#This Row],[Fin]])</f>
        <v>43189.25</v>
      </c>
      <c r="J393" s="5">
        <f ca="1">IF(MOD(I393,1)=0,0,H393-MAX(I$2:I392))</f>
        <v>0.61458333333575865</v>
      </c>
    </row>
    <row r="394" spans="3:10" x14ac:dyDescent="0.35">
      <c r="C394" s="11">
        <f t="shared" si="6"/>
        <v>43189</v>
      </c>
      <c r="D394" s="8">
        <f>1+INT(MIN(MOD(Tableau1[[#This Row],[Date]]-DATE(YEAR(Tableau1[[#This Row],[Date]])+{-1;0;1},1,5)+WEEKDAY(DATE(YEAR(Tableau1[[#This Row],[Date]])+{-1;0;1},1,3)),734))/7)</f>
        <v>13</v>
      </c>
      <c r="E394" s="8" t="str">
        <f ca="1">OFFSET(Tableau4[[#Headers],[Rythme]],1+MOD(ROW()-2,35),)</f>
        <v>R</v>
      </c>
      <c r="F394" s="4">
        <f ca="1">IFERROR(VLOOKUP(Tableau1[[#This Row],[Rythme]],Tableau3[#All],2,0),0)</f>
        <v>0</v>
      </c>
      <c r="G394" s="4">
        <f ca="1">IFERROR(VLOOKUP(Tableau1[[#This Row],[Rythme]],Tableau3[#All],3,0),0)</f>
        <v>0</v>
      </c>
      <c r="H394" s="4">
        <f ca="1">IF(Tableau1[[#This Row],[Début]]=0,0,Tableau1[[#This Row],[Date]]+Tableau1[[#This Row],[Début]])</f>
        <v>0</v>
      </c>
      <c r="I394" s="4">
        <f ca="1">IF(Tableau1[[#This Row],[Fin]]=0,0,Tableau1[[#This Row],[Date]]+Tableau1[[#This Row],[Fin]])</f>
        <v>0</v>
      </c>
      <c r="J394" s="5">
        <f ca="1">IF(MOD(I394,1)=0,0,H394-MAX(I$2:I393))</f>
        <v>0</v>
      </c>
    </row>
    <row r="395" spans="3:10" x14ac:dyDescent="0.35">
      <c r="C395" s="11">
        <f t="shared" si="6"/>
        <v>43190</v>
      </c>
      <c r="D395" s="8">
        <f>1+INT(MIN(MOD(Tableau1[[#This Row],[Date]]-DATE(YEAR(Tableau1[[#This Row],[Date]])+{-1;0;1},1,5)+WEEKDAY(DATE(YEAR(Tableau1[[#This Row],[Date]])+{-1;0;1},1,3)),734))/7)</f>
        <v>13</v>
      </c>
      <c r="E395" s="8" t="str">
        <f ca="1">OFFSET(Tableau4[[#Headers],[Rythme]],1+MOD(ROW()-2,35),)</f>
        <v>R</v>
      </c>
      <c r="F395" s="4">
        <f ca="1">IFERROR(VLOOKUP(Tableau1[[#This Row],[Rythme]],Tableau3[#All],2,0),0)</f>
        <v>0</v>
      </c>
      <c r="G395" s="4">
        <f ca="1">IFERROR(VLOOKUP(Tableau1[[#This Row],[Rythme]],Tableau3[#All],3,0),0)</f>
        <v>0</v>
      </c>
      <c r="H395" s="4">
        <f ca="1">IF(Tableau1[[#This Row],[Début]]=0,0,Tableau1[[#This Row],[Date]]+Tableau1[[#This Row],[Début]])</f>
        <v>0</v>
      </c>
      <c r="I395" s="4">
        <f ca="1">IF(Tableau1[[#This Row],[Fin]]=0,0,Tableau1[[#This Row],[Date]]+Tableau1[[#This Row],[Fin]])</f>
        <v>0</v>
      </c>
      <c r="J395" s="5">
        <f ca="1">IF(MOD(I395,1)=0,0,H395-MAX(I$2:I394))</f>
        <v>0</v>
      </c>
    </row>
    <row r="396" spans="3:10" x14ac:dyDescent="0.35">
      <c r="C396" s="11">
        <f t="shared" si="6"/>
        <v>43191</v>
      </c>
      <c r="D396" s="8">
        <f>1+INT(MIN(MOD(Tableau1[[#This Row],[Date]]-DATE(YEAR(Tableau1[[#This Row],[Date]])+{-1;0;1},1,5)+WEEKDAY(DATE(YEAR(Tableau1[[#This Row],[Date]])+{-1;0;1},1,3)),734))/7)</f>
        <v>13</v>
      </c>
      <c r="E396" s="8" t="str">
        <f ca="1">OFFSET(Tableau4[[#Headers],[Rythme]],1+MOD(ROW()-2,35),)</f>
        <v>H</v>
      </c>
      <c r="F396" s="4">
        <f ca="1">IFERROR(VLOOKUP(Tableau1[[#This Row],[Rythme]],Tableau3[#All],2,0),0)</f>
        <v>0</v>
      </c>
      <c r="G396" s="4">
        <f ca="1">IFERROR(VLOOKUP(Tableau1[[#This Row],[Rythme]],Tableau3[#All],3,0),0)</f>
        <v>0</v>
      </c>
      <c r="H396" s="4">
        <f ca="1">IF(Tableau1[[#This Row],[Début]]=0,0,Tableau1[[#This Row],[Date]]+Tableau1[[#This Row],[Début]])</f>
        <v>0</v>
      </c>
      <c r="I396" s="4">
        <f ca="1">IF(Tableau1[[#This Row],[Fin]]=0,0,Tableau1[[#This Row],[Date]]+Tableau1[[#This Row],[Fin]])</f>
        <v>0</v>
      </c>
      <c r="J396" s="5">
        <f ca="1">IF(MOD(I396,1)=0,0,H396-MAX(I$2:I395))</f>
        <v>0</v>
      </c>
    </row>
    <row r="397" spans="3:10" x14ac:dyDescent="0.35">
      <c r="C397" s="11">
        <f t="shared" si="6"/>
        <v>43192</v>
      </c>
      <c r="D397" s="8">
        <f>1+INT(MIN(MOD(Tableau1[[#This Row],[Date]]-DATE(YEAR(Tableau1[[#This Row],[Date]])+{-1;0;1},1,5)+WEEKDAY(DATE(YEAR(Tableau1[[#This Row],[Date]])+{-1;0;1},1,3)),734))/7)</f>
        <v>14</v>
      </c>
      <c r="E397" s="8" t="str">
        <f ca="1">OFFSET(Tableau4[[#Headers],[Rythme]],1+MOD(ROW()-2,35),)</f>
        <v>R</v>
      </c>
      <c r="F397" s="4">
        <f ca="1">IFERROR(VLOOKUP(Tableau1[[#This Row],[Rythme]],Tableau3[#All],2,0),0)</f>
        <v>0</v>
      </c>
      <c r="G397" s="4">
        <f ca="1">IFERROR(VLOOKUP(Tableau1[[#This Row],[Rythme]],Tableau3[#All],3,0),0)</f>
        <v>0</v>
      </c>
      <c r="H397" s="4">
        <f ca="1">IF(Tableau1[[#This Row],[Début]]=0,0,Tableau1[[#This Row],[Date]]+Tableau1[[#This Row],[Début]])</f>
        <v>0</v>
      </c>
      <c r="I397" s="4">
        <f ca="1">IF(Tableau1[[#This Row],[Fin]]=0,0,Tableau1[[#This Row],[Date]]+Tableau1[[#This Row],[Fin]])</f>
        <v>0</v>
      </c>
      <c r="J397" s="5">
        <f ca="1">IF(MOD(I397,1)=0,0,H397-MAX(I$2:I396))</f>
        <v>0</v>
      </c>
    </row>
    <row r="398" spans="3:10" x14ac:dyDescent="0.35">
      <c r="C398" s="11">
        <f t="shared" si="6"/>
        <v>43193</v>
      </c>
      <c r="D398" s="8">
        <f>1+INT(MIN(MOD(Tableau1[[#This Row],[Date]]-DATE(YEAR(Tableau1[[#This Row],[Date]])+{-1;0;1},1,5)+WEEKDAY(DATE(YEAR(Tableau1[[#This Row],[Date]])+{-1;0;1},1,3)),734))/7)</f>
        <v>14</v>
      </c>
      <c r="E398" s="8" t="str">
        <f ca="1">OFFSET(Tableau4[[#Headers],[Rythme]],1+MOD(ROW()-2,35),)</f>
        <v>H</v>
      </c>
      <c r="F398" s="4">
        <f ca="1">IFERROR(VLOOKUP(Tableau1[[#This Row],[Rythme]],Tableau3[#All],2,0),0)</f>
        <v>0</v>
      </c>
      <c r="G398" s="4">
        <f ca="1">IFERROR(VLOOKUP(Tableau1[[#This Row],[Rythme]],Tableau3[#All],3,0),0)</f>
        <v>0</v>
      </c>
      <c r="H398" s="4">
        <f ca="1">IF(Tableau1[[#This Row],[Début]]=0,0,Tableau1[[#This Row],[Date]]+Tableau1[[#This Row],[Début]])</f>
        <v>0</v>
      </c>
      <c r="I398" s="4">
        <f ca="1">IF(Tableau1[[#This Row],[Fin]]=0,0,Tableau1[[#This Row],[Date]]+Tableau1[[#This Row],[Fin]])</f>
        <v>0</v>
      </c>
      <c r="J398" s="5">
        <f ca="1">IF(MOD(I398,1)=0,0,H398-MAX(I$2:I397))</f>
        <v>0</v>
      </c>
    </row>
    <row r="399" spans="3:10" x14ac:dyDescent="0.35">
      <c r="C399" s="11">
        <f t="shared" si="6"/>
        <v>43194</v>
      </c>
      <c r="D399" s="8">
        <f>1+INT(MIN(MOD(Tableau1[[#This Row],[Date]]-DATE(YEAR(Tableau1[[#This Row],[Date]])+{-1;0;1},1,5)+WEEKDAY(DATE(YEAR(Tableau1[[#This Row],[Date]])+{-1;0;1},1,3)),734))/7)</f>
        <v>14</v>
      </c>
      <c r="E399" s="8" t="str">
        <f ca="1">OFFSET(Tableau4[[#Headers],[Rythme]],1+MOD(ROW()-2,35),)</f>
        <v>M</v>
      </c>
      <c r="F399" s="4">
        <f ca="1">IFERROR(VLOOKUP(Tableau1[[#This Row],[Rythme]],Tableau3[#All],2,0),0)</f>
        <v>0.23958333333333334</v>
      </c>
      <c r="G399" s="4">
        <f ca="1">IFERROR(VLOOKUP(Tableau1[[#This Row],[Rythme]],Tableau3[#All],3,0),0)</f>
        <v>0.5625</v>
      </c>
      <c r="H399" s="4">
        <f ca="1">IF(Tableau1[[#This Row],[Début]]=0,0,Tableau1[[#This Row],[Date]]+Tableau1[[#This Row],[Début]])</f>
        <v>43194.239583333336</v>
      </c>
      <c r="I399" s="4">
        <f ca="1">IF(Tableau1[[#This Row],[Fin]]=0,0,Tableau1[[#This Row],[Date]]+Tableau1[[#This Row],[Fin]])</f>
        <v>43194.5625</v>
      </c>
      <c r="J399" s="5">
        <f ca="1">IF(MOD(I399,1)=0,0,H399-MAX(I$2:I398))</f>
        <v>4.9895833333357587</v>
      </c>
    </row>
    <row r="400" spans="3:10" x14ac:dyDescent="0.35">
      <c r="C400" s="11">
        <f t="shared" si="6"/>
        <v>43195</v>
      </c>
      <c r="D400" s="8">
        <f>1+INT(MIN(MOD(Tableau1[[#This Row],[Date]]-DATE(YEAR(Tableau1[[#This Row],[Date]])+{-1;0;1},1,5)+WEEKDAY(DATE(YEAR(Tableau1[[#This Row],[Date]])+{-1;0;1},1,3)),734))/7)</f>
        <v>14</v>
      </c>
      <c r="E400" s="8" t="str">
        <f ca="1">OFFSET(Tableau4[[#Headers],[Rythme]],1+MOD(ROW()-2,35),)</f>
        <v>M</v>
      </c>
      <c r="F400" s="4">
        <f ca="1">IFERROR(VLOOKUP(Tableau1[[#This Row],[Rythme]],Tableau3[#All],2,0),0)</f>
        <v>0.23958333333333334</v>
      </c>
      <c r="G400" s="4">
        <f ca="1">IFERROR(VLOOKUP(Tableau1[[#This Row],[Rythme]],Tableau3[#All],3,0),0)</f>
        <v>0.5625</v>
      </c>
      <c r="H400" s="4">
        <f ca="1">IF(Tableau1[[#This Row],[Début]]=0,0,Tableau1[[#This Row],[Date]]+Tableau1[[#This Row],[Début]])</f>
        <v>43195.239583333336</v>
      </c>
      <c r="I400" s="4">
        <f ca="1">IF(Tableau1[[#This Row],[Fin]]=0,0,Tableau1[[#This Row],[Date]]+Tableau1[[#This Row],[Fin]])</f>
        <v>43195.5625</v>
      </c>
      <c r="J400" s="5">
        <f ca="1">IF(MOD(I400,1)=0,0,H400-MAX(I$2:I399))</f>
        <v>0.67708333333575865</v>
      </c>
    </row>
    <row r="401" spans="3:10" x14ac:dyDescent="0.35">
      <c r="C401" s="11">
        <f t="shared" si="6"/>
        <v>43196</v>
      </c>
      <c r="D401" s="8">
        <f>1+INT(MIN(MOD(Tableau1[[#This Row],[Date]]-DATE(YEAR(Tableau1[[#This Row],[Date]])+{-1;0;1},1,5)+WEEKDAY(DATE(YEAR(Tableau1[[#This Row],[Date]])+{-1;0;1},1,3)),734))/7)</f>
        <v>14</v>
      </c>
      <c r="E401" s="8" t="str">
        <f ca="1">OFFSET(Tableau4[[#Headers],[Rythme]],1+MOD(ROW()-2,35),)</f>
        <v>A</v>
      </c>
      <c r="F401" s="4">
        <f ca="1">IFERROR(VLOOKUP(Tableau1[[#This Row],[Rythme]],Tableau3[#All],2,0),0)</f>
        <v>0.55208333333333337</v>
      </c>
      <c r="G401" s="4">
        <f ca="1">IFERROR(VLOOKUP(Tableau1[[#This Row],[Rythme]],Tableau3[#All],3,0),0)</f>
        <v>0.875</v>
      </c>
      <c r="H401" s="4">
        <f ca="1">IF(Tableau1[[#This Row],[Début]]=0,0,Tableau1[[#This Row],[Date]]+Tableau1[[#This Row],[Début]])</f>
        <v>43196.552083333336</v>
      </c>
      <c r="I401" s="4">
        <f ca="1">IF(Tableau1[[#This Row],[Fin]]=0,0,Tableau1[[#This Row],[Date]]+Tableau1[[#This Row],[Fin]])</f>
        <v>43196.875</v>
      </c>
      <c r="J401" s="5">
        <f ca="1">IF(MOD(I401,1)=0,0,H401-MAX(I$2:I400))</f>
        <v>0.98958333333575865</v>
      </c>
    </row>
    <row r="402" spans="3:10" x14ac:dyDescent="0.35">
      <c r="C402" s="11">
        <f t="shared" si="6"/>
        <v>43197</v>
      </c>
      <c r="D402" s="8">
        <f>1+INT(MIN(MOD(Tableau1[[#This Row],[Date]]-DATE(YEAR(Tableau1[[#This Row],[Date]])+{-1;0;1},1,5)+WEEKDAY(DATE(YEAR(Tableau1[[#This Row],[Date]])+{-1;0;1},1,3)),734))/7)</f>
        <v>14</v>
      </c>
      <c r="E402" s="8" t="str">
        <f ca="1">OFFSET(Tableau4[[#Headers],[Rythme]],1+MOD(ROW()-2,35),)</f>
        <v>A</v>
      </c>
      <c r="F402" s="4">
        <f ca="1">IFERROR(VLOOKUP(Tableau1[[#This Row],[Rythme]],Tableau3[#All],2,0),0)</f>
        <v>0.55208333333333337</v>
      </c>
      <c r="G402" s="4">
        <f ca="1">IFERROR(VLOOKUP(Tableau1[[#This Row],[Rythme]],Tableau3[#All],3,0),0)</f>
        <v>0.875</v>
      </c>
      <c r="H402" s="4">
        <f ca="1">IF(Tableau1[[#This Row],[Début]]=0,0,Tableau1[[#This Row],[Date]]+Tableau1[[#This Row],[Début]])</f>
        <v>43197.552083333336</v>
      </c>
      <c r="I402" s="4">
        <f ca="1">IF(Tableau1[[#This Row],[Fin]]=0,0,Tableau1[[#This Row],[Date]]+Tableau1[[#This Row],[Fin]])</f>
        <v>43197.875</v>
      </c>
      <c r="J402" s="5">
        <f ca="1">IF(MOD(I402,1)=0,0,H402-MAX(I$2:I401))</f>
        <v>0.67708333333575865</v>
      </c>
    </row>
    <row r="403" spans="3:10" x14ac:dyDescent="0.35">
      <c r="C403" s="11">
        <f t="shared" si="6"/>
        <v>43198</v>
      </c>
      <c r="D403" s="8">
        <f>1+INT(MIN(MOD(Tableau1[[#This Row],[Date]]-DATE(YEAR(Tableau1[[#This Row],[Date]])+{-1;0;1},1,5)+WEEKDAY(DATE(YEAR(Tableau1[[#This Row],[Date]])+{-1;0;1},1,3)),734))/7)</f>
        <v>14</v>
      </c>
      <c r="E403" s="8" t="str">
        <f ca="1">OFFSET(Tableau4[[#Headers],[Rythme]],1+MOD(ROW()-2,35),)</f>
        <v>A</v>
      </c>
      <c r="F403" s="4">
        <f ca="1">IFERROR(VLOOKUP(Tableau1[[#This Row],[Rythme]],Tableau3[#All],2,0),0)</f>
        <v>0.55208333333333337</v>
      </c>
      <c r="G403" s="4">
        <f ca="1">IFERROR(VLOOKUP(Tableau1[[#This Row],[Rythme]],Tableau3[#All],3,0),0)</f>
        <v>0.875</v>
      </c>
      <c r="H403" s="4">
        <f ca="1">IF(Tableau1[[#This Row],[Début]]=0,0,Tableau1[[#This Row],[Date]]+Tableau1[[#This Row],[Début]])</f>
        <v>43198.552083333336</v>
      </c>
      <c r="I403" s="4">
        <f ca="1">IF(Tableau1[[#This Row],[Fin]]=0,0,Tableau1[[#This Row],[Date]]+Tableau1[[#This Row],[Fin]])</f>
        <v>43198.875</v>
      </c>
      <c r="J403" s="5">
        <f ca="1">IF(MOD(I403,1)=0,0,H403-MAX(I$2:I402))</f>
        <v>0.67708333333575865</v>
      </c>
    </row>
    <row r="404" spans="3:10" x14ac:dyDescent="0.35">
      <c r="C404" s="11">
        <f t="shared" si="6"/>
        <v>43199</v>
      </c>
      <c r="D404" s="8">
        <f>1+INT(MIN(MOD(Tableau1[[#This Row],[Date]]-DATE(YEAR(Tableau1[[#This Row],[Date]])+{-1;0;1},1,5)+WEEKDAY(DATE(YEAR(Tableau1[[#This Row],[Date]])+{-1;0;1},1,3)),734))/7)</f>
        <v>15</v>
      </c>
      <c r="E404" s="8" t="str">
        <f ca="1">OFFSET(Tableau4[[#Headers],[Rythme]],1+MOD(ROW()-2,35),)</f>
        <v>N</v>
      </c>
      <c r="F404" s="4">
        <f ca="1">IFERROR(VLOOKUP(Tableau1[[#This Row],[Rythme]],Tableau3[#All],2,0),0)</f>
        <v>0.86458333333333337</v>
      </c>
      <c r="G404" s="4">
        <f ca="1">IFERROR(VLOOKUP(Tableau1[[#This Row],[Rythme]],Tableau3[#All],3,0),0)</f>
        <v>1.25</v>
      </c>
      <c r="H404" s="4">
        <f ca="1">IF(Tableau1[[#This Row],[Début]]=0,0,Tableau1[[#This Row],[Date]]+Tableau1[[#This Row],[Début]])</f>
        <v>43199.864583333336</v>
      </c>
      <c r="I404" s="4">
        <f ca="1">IF(Tableau1[[#This Row],[Fin]]=0,0,Tableau1[[#This Row],[Date]]+Tableau1[[#This Row],[Fin]])</f>
        <v>43200.25</v>
      </c>
      <c r="J404" s="5">
        <f ca="1">IF(MOD(I404,1)=0,0,H404-MAX(I$2:I403))</f>
        <v>0.98958333333575865</v>
      </c>
    </row>
    <row r="405" spans="3:10" x14ac:dyDescent="0.35">
      <c r="C405" s="11">
        <f t="shared" si="6"/>
        <v>43200</v>
      </c>
      <c r="D405" s="8">
        <f>1+INT(MIN(MOD(Tableau1[[#This Row],[Date]]-DATE(YEAR(Tableau1[[#This Row],[Date]])+{-1;0;1},1,5)+WEEKDAY(DATE(YEAR(Tableau1[[#This Row],[Date]])+{-1;0;1},1,3)),734))/7)</f>
        <v>15</v>
      </c>
      <c r="E405" s="8" t="str">
        <f ca="1">OFFSET(Tableau4[[#Headers],[Rythme]],1+MOD(ROW()-2,35),)</f>
        <v>N</v>
      </c>
      <c r="F405" s="4">
        <f ca="1">IFERROR(VLOOKUP(Tableau1[[#This Row],[Rythme]],Tableau3[#All],2,0),0)</f>
        <v>0.86458333333333337</v>
      </c>
      <c r="G405" s="4">
        <f ca="1">IFERROR(VLOOKUP(Tableau1[[#This Row],[Rythme]],Tableau3[#All],3,0),0)</f>
        <v>1.25</v>
      </c>
      <c r="H405" s="4">
        <f ca="1">IF(Tableau1[[#This Row],[Début]]=0,0,Tableau1[[#This Row],[Date]]+Tableau1[[#This Row],[Début]])</f>
        <v>43200.864583333336</v>
      </c>
      <c r="I405" s="4">
        <f ca="1">IF(Tableau1[[#This Row],[Fin]]=0,0,Tableau1[[#This Row],[Date]]+Tableau1[[#This Row],[Fin]])</f>
        <v>43201.25</v>
      </c>
      <c r="J405" s="5">
        <f ca="1">IF(MOD(I405,1)=0,0,H405-MAX(I$2:I404))</f>
        <v>0.61458333333575865</v>
      </c>
    </row>
    <row r="406" spans="3:10" x14ac:dyDescent="0.35">
      <c r="C406" s="11">
        <f t="shared" si="6"/>
        <v>43201</v>
      </c>
      <c r="D406" s="8">
        <f>1+INT(MIN(MOD(Tableau1[[#This Row],[Date]]-DATE(YEAR(Tableau1[[#This Row],[Date]])+{-1;0;1},1,5)+WEEKDAY(DATE(YEAR(Tableau1[[#This Row],[Date]])+{-1;0;1},1,3)),734))/7)</f>
        <v>15</v>
      </c>
      <c r="E406" s="8" t="str">
        <f ca="1">OFFSET(Tableau4[[#Headers],[Rythme]],1+MOD(ROW()-2,35),)</f>
        <v>R</v>
      </c>
      <c r="F406" s="4">
        <f ca="1">IFERROR(VLOOKUP(Tableau1[[#This Row],[Rythme]],Tableau3[#All],2,0),0)</f>
        <v>0</v>
      </c>
      <c r="G406" s="4">
        <f ca="1">IFERROR(VLOOKUP(Tableau1[[#This Row],[Rythme]],Tableau3[#All],3,0),0)</f>
        <v>0</v>
      </c>
      <c r="H406" s="4">
        <f ca="1">IF(Tableau1[[#This Row],[Début]]=0,0,Tableau1[[#This Row],[Date]]+Tableau1[[#This Row],[Début]])</f>
        <v>0</v>
      </c>
      <c r="I406" s="4">
        <f ca="1">IF(Tableau1[[#This Row],[Fin]]=0,0,Tableau1[[#This Row],[Date]]+Tableau1[[#This Row],[Fin]])</f>
        <v>0</v>
      </c>
      <c r="J406" s="5">
        <f ca="1">IF(MOD(I406,1)=0,0,H406-MAX(I$2:I405))</f>
        <v>0</v>
      </c>
    </row>
    <row r="407" spans="3:10" x14ac:dyDescent="0.35">
      <c r="C407" s="11">
        <f t="shared" si="6"/>
        <v>43202</v>
      </c>
      <c r="D407" s="8">
        <f>1+INT(MIN(MOD(Tableau1[[#This Row],[Date]]-DATE(YEAR(Tableau1[[#This Row],[Date]])+{-1;0;1},1,5)+WEEKDAY(DATE(YEAR(Tableau1[[#This Row],[Date]])+{-1;0;1},1,3)),734))/7)</f>
        <v>15</v>
      </c>
      <c r="E407" s="8" t="str">
        <f ca="1">OFFSET(Tableau4[[#Headers],[Rythme]],1+MOD(ROW()-2,35),)</f>
        <v>R</v>
      </c>
      <c r="F407" s="4">
        <f ca="1">IFERROR(VLOOKUP(Tableau1[[#This Row],[Rythme]],Tableau3[#All],2,0),0)</f>
        <v>0</v>
      </c>
      <c r="G407" s="4">
        <f ca="1">IFERROR(VLOOKUP(Tableau1[[#This Row],[Rythme]],Tableau3[#All],3,0),0)</f>
        <v>0</v>
      </c>
      <c r="H407" s="4">
        <f ca="1">IF(Tableau1[[#This Row],[Début]]=0,0,Tableau1[[#This Row],[Date]]+Tableau1[[#This Row],[Début]])</f>
        <v>0</v>
      </c>
      <c r="I407" s="4">
        <f ca="1">IF(Tableau1[[#This Row],[Fin]]=0,0,Tableau1[[#This Row],[Date]]+Tableau1[[#This Row],[Fin]])</f>
        <v>0</v>
      </c>
      <c r="J407" s="5">
        <f ca="1">IF(MOD(I407,1)=0,0,H407-MAX(I$2:I406))</f>
        <v>0</v>
      </c>
    </row>
    <row r="408" spans="3:10" x14ac:dyDescent="0.35">
      <c r="C408" s="11">
        <f t="shared" si="6"/>
        <v>43203</v>
      </c>
      <c r="D408" s="8">
        <f>1+INT(MIN(MOD(Tableau1[[#This Row],[Date]]-DATE(YEAR(Tableau1[[#This Row],[Date]])+{-1;0;1},1,5)+WEEKDAY(DATE(YEAR(Tableau1[[#This Row],[Date]])+{-1;0;1},1,3)),734))/7)</f>
        <v>15</v>
      </c>
      <c r="E408" s="8" t="str">
        <f ca="1">OFFSET(Tableau4[[#Headers],[Rythme]],1+MOD(ROW()-2,35),)</f>
        <v>R</v>
      </c>
      <c r="F408" s="4">
        <f ca="1">IFERROR(VLOOKUP(Tableau1[[#This Row],[Rythme]],Tableau3[#All],2,0),0)</f>
        <v>0</v>
      </c>
      <c r="G408" s="4">
        <f ca="1">IFERROR(VLOOKUP(Tableau1[[#This Row],[Rythme]],Tableau3[#All],3,0),0)</f>
        <v>0</v>
      </c>
      <c r="H408" s="4">
        <f ca="1">IF(Tableau1[[#This Row],[Début]]=0,0,Tableau1[[#This Row],[Date]]+Tableau1[[#This Row],[Début]])</f>
        <v>0</v>
      </c>
      <c r="I408" s="4">
        <f ca="1">IF(Tableau1[[#This Row],[Fin]]=0,0,Tableau1[[#This Row],[Date]]+Tableau1[[#This Row],[Fin]])</f>
        <v>0</v>
      </c>
      <c r="J408" s="5">
        <f ca="1">IF(MOD(I408,1)=0,0,H408-MAX(I$2:I407))</f>
        <v>0</v>
      </c>
    </row>
    <row r="409" spans="3:10" x14ac:dyDescent="0.35">
      <c r="C409" s="11">
        <f t="shared" si="6"/>
        <v>43204</v>
      </c>
      <c r="D409" s="8">
        <f>1+INT(MIN(MOD(Tableau1[[#This Row],[Date]]-DATE(YEAR(Tableau1[[#This Row],[Date]])+{-1;0;1},1,5)+WEEKDAY(DATE(YEAR(Tableau1[[#This Row],[Date]])+{-1;0;1},1,3)),734))/7)</f>
        <v>15</v>
      </c>
      <c r="E409" s="8" t="str">
        <f ca="1">OFFSET(Tableau4[[#Headers],[Rythme]],1+MOD(ROW()-2,35),)</f>
        <v>H</v>
      </c>
      <c r="F409" s="4">
        <f ca="1">IFERROR(VLOOKUP(Tableau1[[#This Row],[Rythme]],Tableau3[#All],2,0),0)</f>
        <v>0</v>
      </c>
      <c r="G409" s="4">
        <f ca="1">IFERROR(VLOOKUP(Tableau1[[#This Row],[Rythme]],Tableau3[#All],3,0),0)</f>
        <v>0</v>
      </c>
      <c r="H409" s="4">
        <f ca="1">IF(Tableau1[[#This Row],[Début]]=0,0,Tableau1[[#This Row],[Date]]+Tableau1[[#This Row],[Début]])</f>
        <v>0</v>
      </c>
      <c r="I409" s="4">
        <f ca="1">IF(Tableau1[[#This Row],[Fin]]=0,0,Tableau1[[#This Row],[Date]]+Tableau1[[#This Row],[Fin]])</f>
        <v>0</v>
      </c>
      <c r="J409" s="5">
        <f ca="1">IF(MOD(I409,1)=0,0,H409-MAX(I$2:I408))</f>
        <v>0</v>
      </c>
    </row>
    <row r="410" spans="3:10" x14ac:dyDescent="0.35">
      <c r="C410" s="11">
        <f t="shared" si="6"/>
        <v>43205</v>
      </c>
      <c r="D410" s="8">
        <f>1+INT(MIN(MOD(Tableau1[[#This Row],[Date]]-DATE(YEAR(Tableau1[[#This Row],[Date]])+{-1;0;1},1,5)+WEEKDAY(DATE(YEAR(Tableau1[[#This Row],[Date]])+{-1;0;1},1,3)),734))/7)</f>
        <v>15</v>
      </c>
      <c r="E410" s="8" t="str">
        <f ca="1">OFFSET(Tableau4[[#Headers],[Rythme]],1+MOD(ROW()-2,35),)</f>
        <v>H</v>
      </c>
      <c r="F410" s="4">
        <f ca="1">IFERROR(VLOOKUP(Tableau1[[#This Row],[Rythme]],Tableau3[#All],2,0),0)</f>
        <v>0</v>
      </c>
      <c r="G410" s="4">
        <f ca="1">IFERROR(VLOOKUP(Tableau1[[#This Row],[Rythme]],Tableau3[#All],3,0),0)</f>
        <v>0</v>
      </c>
      <c r="H410" s="4">
        <f ca="1">IF(Tableau1[[#This Row],[Début]]=0,0,Tableau1[[#This Row],[Date]]+Tableau1[[#This Row],[Début]])</f>
        <v>0</v>
      </c>
      <c r="I410" s="4">
        <f ca="1">IF(Tableau1[[#This Row],[Fin]]=0,0,Tableau1[[#This Row],[Date]]+Tableau1[[#This Row],[Fin]])</f>
        <v>0</v>
      </c>
      <c r="J410" s="5">
        <f ca="1">IF(MOD(I410,1)=0,0,H410-MAX(I$2:I409))</f>
        <v>0</v>
      </c>
    </row>
    <row r="411" spans="3:10" x14ac:dyDescent="0.35">
      <c r="C411" s="11">
        <f t="shared" si="6"/>
        <v>43206</v>
      </c>
      <c r="D411" s="8">
        <f>1+INT(MIN(MOD(Tableau1[[#This Row],[Date]]-DATE(YEAR(Tableau1[[#This Row],[Date]])+{-1;0;1},1,5)+WEEKDAY(DATE(YEAR(Tableau1[[#This Row],[Date]])+{-1;0;1},1,3)),734))/7)</f>
        <v>16</v>
      </c>
      <c r="E411" s="8" t="str">
        <f ca="1">OFFSET(Tableau4[[#Headers],[Rythme]],1+MOD(ROW()-2,35),)</f>
        <v>M</v>
      </c>
      <c r="F411" s="4">
        <f ca="1">IFERROR(VLOOKUP(Tableau1[[#This Row],[Rythme]],Tableau3[#All],2,0),0)</f>
        <v>0.23958333333333334</v>
      </c>
      <c r="G411" s="4">
        <f ca="1">IFERROR(VLOOKUP(Tableau1[[#This Row],[Rythme]],Tableau3[#All],3,0),0)</f>
        <v>0.5625</v>
      </c>
      <c r="H411" s="4">
        <f ca="1">IF(Tableau1[[#This Row],[Début]]=0,0,Tableau1[[#This Row],[Date]]+Tableau1[[#This Row],[Début]])</f>
        <v>43206.239583333336</v>
      </c>
      <c r="I411" s="4">
        <f ca="1">IF(Tableau1[[#This Row],[Fin]]=0,0,Tableau1[[#This Row],[Date]]+Tableau1[[#This Row],[Fin]])</f>
        <v>43206.5625</v>
      </c>
      <c r="J411" s="5">
        <f ca="1">IF(MOD(I411,1)=0,0,H411-MAX(I$2:I410))</f>
        <v>4.9895833333357587</v>
      </c>
    </row>
    <row r="412" spans="3:10" x14ac:dyDescent="0.35">
      <c r="C412" s="11">
        <f t="shared" si="6"/>
        <v>43207</v>
      </c>
      <c r="D412" s="8">
        <f>1+INT(MIN(MOD(Tableau1[[#This Row],[Date]]-DATE(YEAR(Tableau1[[#This Row],[Date]])+{-1;0;1},1,5)+WEEKDAY(DATE(YEAR(Tableau1[[#This Row],[Date]])+{-1;0;1},1,3)),734))/7)</f>
        <v>16</v>
      </c>
      <c r="E412" s="8" t="str">
        <f ca="1">OFFSET(Tableau4[[#Headers],[Rythme]],1+MOD(ROW()-2,35),)</f>
        <v>M</v>
      </c>
      <c r="F412" s="4">
        <f ca="1">IFERROR(VLOOKUP(Tableau1[[#This Row],[Rythme]],Tableau3[#All],2,0),0)</f>
        <v>0.23958333333333334</v>
      </c>
      <c r="G412" s="4">
        <f ca="1">IFERROR(VLOOKUP(Tableau1[[#This Row],[Rythme]],Tableau3[#All],3,0),0)</f>
        <v>0.5625</v>
      </c>
      <c r="H412" s="4">
        <f ca="1">IF(Tableau1[[#This Row],[Début]]=0,0,Tableau1[[#This Row],[Date]]+Tableau1[[#This Row],[Début]])</f>
        <v>43207.239583333336</v>
      </c>
      <c r="I412" s="4">
        <f ca="1">IF(Tableau1[[#This Row],[Fin]]=0,0,Tableau1[[#This Row],[Date]]+Tableau1[[#This Row],[Fin]])</f>
        <v>43207.5625</v>
      </c>
      <c r="J412" s="5">
        <f ca="1">IF(MOD(I412,1)=0,0,H412-MAX(I$2:I411))</f>
        <v>0.67708333333575865</v>
      </c>
    </row>
    <row r="413" spans="3:10" x14ac:dyDescent="0.35">
      <c r="C413" s="11">
        <f t="shared" si="6"/>
        <v>43208</v>
      </c>
      <c r="D413" s="8">
        <f>1+INT(MIN(MOD(Tableau1[[#This Row],[Date]]-DATE(YEAR(Tableau1[[#This Row],[Date]])+{-1;0;1},1,5)+WEEKDAY(DATE(YEAR(Tableau1[[#This Row],[Date]])+{-1;0;1},1,3)),734))/7)</f>
        <v>16</v>
      </c>
      <c r="E413" s="8" t="str">
        <f ca="1">OFFSET(Tableau4[[#Headers],[Rythme]],1+MOD(ROW()-2,35),)</f>
        <v>A</v>
      </c>
      <c r="F413" s="4">
        <f ca="1">IFERROR(VLOOKUP(Tableau1[[#This Row],[Rythme]],Tableau3[#All],2,0),0)</f>
        <v>0.55208333333333337</v>
      </c>
      <c r="G413" s="4">
        <f ca="1">IFERROR(VLOOKUP(Tableau1[[#This Row],[Rythme]],Tableau3[#All],3,0),0)</f>
        <v>0.875</v>
      </c>
      <c r="H413" s="4">
        <f ca="1">IF(Tableau1[[#This Row],[Début]]=0,0,Tableau1[[#This Row],[Date]]+Tableau1[[#This Row],[Début]])</f>
        <v>43208.552083333336</v>
      </c>
      <c r="I413" s="4">
        <f ca="1">IF(Tableau1[[#This Row],[Fin]]=0,0,Tableau1[[#This Row],[Date]]+Tableau1[[#This Row],[Fin]])</f>
        <v>43208.875</v>
      </c>
      <c r="J413" s="5">
        <f ca="1">IF(MOD(I413,1)=0,0,H413-MAX(I$2:I412))</f>
        <v>0.98958333333575865</v>
      </c>
    </row>
    <row r="414" spans="3:10" x14ac:dyDescent="0.35">
      <c r="C414" s="11">
        <f t="shared" si="6"/>
        <v>43209</v>
      </c>
      <c r="D414" s="8">
        <f>1+INT(MIN(MOD(Tableau1[[#This Row],[Date]]-DATE(YEAR(Tableau1[[#This Row],[Date]])+{-1;0;1},1,5)+WEEKDAY(DATE(YEAR(Tableau1[[#This Row],[Date]])+{-1;0;1},1,3)),734))/7)</f>
        <v>16</v>
      </c>
      <c r="E414" s="8" t="str">
        <f ca="1">OFFSET(Tableau4[[#Headers],[Rythme]],1+MOD(ROW()-2,35),)</f>
        <v>A</v>
      </c>
      <c r="F414" s="4">
        <f ca="1">IFERROR(VLOOKUP(Tableau1[[#This Row],[Rythme]],Tableau3[#All],2,0),0)</f>
        <v>0.55208333333333337</v>
      </c>
      <c r="G414" s="4">
        <f ca="1">IFERROR(VLOOKUP(Tableau1[[#This Row],[Rythme]],Tableau3[#All],3,0),0)</f>
        <v>0.875</v>
      </c>
      <c r="H414" s="4">
        <f ca="1">IF(Tableau1[[#This Row],[Début]]=0,0,Tableau1[[#This Row],[Date]]+Tableau1[[#This Row],[Début]])</f>
        <v>43209.552083333336</v>
      </c>
      <c r="I414" s="4">
        <f ca="1">IF(Tableau1[[#This Row],[Fin]]=0,0,Tableau1[[#This Row],[Date]]+Tableau1[[#This Row],[Fin]])</f>
        <v>43209.875</v>
      </c>
      <c r="J414" s="5">
        <f ca="1">IF(MOD(I414,1)=0,0,H414-MAX(I$2:I413))</f>
        <v>0.67708333333575865</v>
      </c>
    </row>
    <row r="415" spans="3:10" x14ac:dyDescent="0.35">
      <c r="C415" s="11">
        <f t="shared" si="6"/>
        <v>43210</v>
      </c>
      <c r="D415" s="8">
        <f>1+INT(MIN(MOD(Tableau1[[#This Row],[Date]]-DATE(YEAR(Tableau1[[#This Row],[Date]])+{-1;0;1},1,5)+WEEKDAY(DATE(YEAR(Tableau1[[#This Row],[Date]])+{-1;0;1},1,3)),734))/7)</f>
        <v>16</v>
      </c>
      <c r="E415" s="8" t="str">
        <f ca="1">OFFSET(Tableau4[[#Headers],[Rythme]],1+MOD(ROW()-2,35),)</f>
        <v>N</v>
      </c>
      <c r="F415" s="4">
        <f ca="1">IFERROR(VLOOKUP(Tableau1[[#This Row],[Rythme]],Tableau3[#All],2,0),0)</f>
        <v>0.86458333333333337</v>
      </c>
      <c r="G415" s="4">
        <f ca="1">IFERROR(VLOOKUP(Tableau1[[#This Row],[Rythme]],Tableau3[#All],3,0),0)</f>
        <v>1.25</v>
      </c>
      <c r="H415" s="4">
        <f ca="1">IF(Tableau1[[#This Row],[Début]]=0,0,Tableau1[[#This Row],[Date]]+Tableau1[[#This Row],[Début]])</f>
        <v>43210.864583333336</v>
      </c>
      <c r="I415" s="4">
        <f ca="1">IF(Tableau1[[#This Row],[Fin]]=0,0,Tableau1[[#This Row],[Date]]+Tableau1[[#This Row],[Fin]])</f>
        <v>43211.25</v>
      </c>
      <c r="J415" s="5">
        <f ca="1">IF(MOD(I415,1)=0,0,H415-MAX(I$2:I414))</f>
        <v>0.98958333333575865</v>
      </c>
    </row>
    <row r="416" spans="3:10" x14ac:dyDescent="0.35">
      <c r="C416" s="11">
        <f t="shared" si="6"/>
        <v>43211</v>
      </c>
      <c r="D416" s="8">
        <f>1+INT(MIN(MOD(Tableau1[[#This Row],[Date]]-DATE(YEAR(Tableau1[[#This Row],[Date]])+{-1;0;1},1,5)+WEEKDAY(DATE(YEAR(Tableau1[[#This Row],[Date]])+{-1;0;1},1,3)),734))/7)</f>
        <v>16</v>
      </c>
      <c r="E416" s="8" t="str">
        <f ca="1">OFFSET(Tableau4[[#Headers],[Rythme]],1+MOD(ROW()-2,35),)</f>
        <v>N</v>
      </c>
      <c r="F416" s="4">
        <f ca="1">IFERROR(VLOOKUP(Tableau1[[#This Row],[Rythme]],Tableau3[#All],2,0),0)</f>
        <v>0.86458333333333337</v>
      </c>
      <c r="G416" s="4">
        <f ca="1">IFERROR(VLOOKUP(Tableau1[[#This Row],[Rythme]],Tableau3[#All],3,0),0)</f>
        <v>1.25</v>
      </c>
      <c r="H416" s="4">
        <f ca="1">IF(Tableau1[[#This Row],[Début]]=0,0,Tableau1[[#This Row],[Date]]+Tableau1[[#This Row],[Début]])</f>
        <v>43211.864583333336</v>
      </c>
      <c r="I416" s="4">
        <f ca="1">IF(Tableau1[[#This Row],[Fin]]=0,0,Tableau1[[#This Row],[Date]]+Tableau1[[#This Row],[Fin]])</f>
        <v>43212.25</v>
      </c>
      <c r="J416" s="5">
        <f ca="1">IF(MOD(I416,1)=0,0,H416-MAX(I$2:I415))</f>
        <v>0.61458333333575865</v>
      </c>
    </row>
    <row r="417" spans="3:10" x14ac:dyDescent="0.35">
      <c r="C417" s="11">
        <f t="shared" si="6"/>
        <v>43212</v>
      </c>
      <c r="D417" s="8">
        <f>1+INT(MIN(MOD(Tableau1[[#This Row],[Date]]-DATE(YEAR(Tableau1[[#This Row],[Date]])+{-1;0;1},1,5)+WEEKDAY(DATE(YEAR(Tableau1[[#This Row],[Date]])+{-1;0;1},1,3)),734))/7)</f>
        <v>16</v>
      </c>
      <c r="E417" s="8" t="str">
        <f ca="1">OFFSET(Tableau4[[#Headers],[Rythme]],1+MOD(ROW()-2,35),)</f>
        <v>N</v>
      </c>
      <c r="F417" s="4">
        <f ca="1">IFERROR(VLOOKUP(Tableau1[[#This Row],[Rythme]],Tableau3[#All],2,0),0)</f>
        <v>0.86458333333333337</v>
      </c>
      <c r="G417" s="4">
        <f ca="1">IFERROR(VLOOKUP(Tableau1[[#This Row],[Rythme]],Tableau3[#All],3,0),0)</f>
        <v>1.25</v>
      </c>
      <c r="H417" s="4">
        <f ca="1">IF(Tableau1[[#This Row],[Début]]=0,0,Tableau1[[#This Row],[Date]]+Tableau1[[#This Row],[Début]])</f>
        <v>43212.864583333336</v>
      </c>
      <c r="I417" s="4">
        <f ca="1">IF(Tableau1[[#This Row],[Fin]]=0,0,Tableau1[[#This Row],[Date]]+Tableau1[[#This Row],[Fin]])</f>
        <v>43213.25</v>
      </c>
      <c r="J417" s="5">
        <f ca="1">IF(MOD(I417,1)=0,0,H417-MAX(I$2:I416))</f>
        <v>0.61458333333575865</v>
      </c>
    </row>
    <row r="418" spans="3:10" x14ac:dyDescent="0.35">
      <c r="C418" s="11">
        <f t="shared" si="6"/>
        <v>43213</v>
      </c>
      <c r="D418" s="8">
        <f>1+INT(MIN(MOD(Tableau1[[#This Row],[Date]]-DATE(YEAR(Tableau1[[#This Row],[Date]])+{-1;0;1},1,5)+WEEKDAY(DATE(YEAR(Tableau1[[#This Row],[Date]])+{-1;0;1},1,3)),734))/7)</f>
        <v>17</v>
      </c>
      <c r="E418" s="8" t="str">
        <f ca="1">OFFSET(Tableau4[[#Headers],[Rythme]],1+MOD(ROW()-2,35),)</f>
        <v>R</v>
      </c>
      <c r="F418" s="4">
        <f ca="1">IFERROR(VLOOKUP(Tableau1[[#This Row],[Rythme]],Tableau3[#All],2,0),0)</f>
        <v>0</v>
      </c>
      <c r="G418" s="4">
        <f ca="1">IFERROR(VLOOKUP(Tableau1[[#This Row],[Rythme]],Tableau3[#All],3,0),0)</f>
        <v>0</v>
      </c>
      <c r="H418" s="4">
        <f ca="1">IF(Tableau1[[#This Row],[Début]]=0,0,Tableau1[[#This Row],[Date]]+Tableau1[[#This Row],[Début]])</f>
        <v>0</v>
      </c>
      <c r="I418" s="4">
        <f ca="1">IF(Tableau1[[#This Row],[Fin]]=0,0,Tableau1[[#This Row],[Date]]+Tableau1[[#This Row],[Fin]])</f>
        <v>0</v>
      </c>
      <c r="J418" s="5">
        <f ca="1">IF(MOD(I418,1)=0,0,H418-MAX(I$2:I417))</f>
        <v>0</v>
      </c>
    </row>
    <row r="419" spans="3:10" x14ac:dyDescent="0.35">
      <c r="C419" s="11">
        <f t="shared" si="6"/>
        <v>43214</v>
      </c>
      <c r="D419" s="8">
        <f>1+INT(MIN(MOD(Tableau1[[#This Row],[Date]]-DATE(YEAR(Tableau1[[#This Row],[Date]])+{-1;0;1},1,5)+WEEKDAY(DATE(YEAR(Tableau1[[#This Row],[Date]])+{-1;0;1},1,3)),734))/7)</f>
        <v>17</v>
      </c>
      <c r="E419" s="8" t="str">
        <f ca="1">OFFSET(Tableau4[[#Headers],[Rythme]],1+MOD(ROW()-2,35),)</f>
        <v>H</v>
      </c>
      <c r="F419" s="4">
        <f ca="1">IFERROR(VLOOKUP(Tableau1[[#This Row],[Rythme]],Tableau3[#All],2,0),0)</f>
        <v>0</v>
      </c>
      <c r="G419" s="4">
        <f ca="1">IFERROR(VLOOKUP(Tableau1[[#This Row],[Rythme]],Tableau3[#All],3,0),0)</f>
        <v>0</v>
      </c>
      <c r="H419" s="4">
        <f ca="1">IF(Tableau1[[#This Row],[Début]]=0,0,Tableau1[[#This Row],[Date]]+Tableau1[[#This Row],[Début]])</f>
        <v>0</v>
      </c>
      <c r="I419" s="4">
        <f ca="1">IF(Tableau1[[#This Row],[Fin]]=0,0,Tableau1[[#This Row],[Date]]+Tableau1[[#This Row],[Fin]])</f>
        <v>0</v>
      </c>
      <c r="J419" s="5">
        <f ca="1">IF(MOD(I419,1)=0,0,H419-MAX(I$2:I418))</f>
        <v>0</v>
      </c>
    </row>
    <row r="420" spans="3:10" x14ac:dyDescent="0.35">
      <c r="C420" s="11">
        <f t="shared" si="6"/>
        <v>43215</v>
      </c>
      <c r="D420" s="8">
        <f>1+INT(MIN(MOD(Tableau1[[#This Row],[Date]]-DATE(YEAR(Tableau1[[#This Row],[Date]])+{-1;0;1},1,5)+WEEKDAY(DATE(YEAR(Tableau1[[#This Row],[Date]])+{-1;0;1},1,3)),734))/7)</f>
        <v>17</v>
      </c>
      <c r="E420" s="8" t="str">
        <f ca="1">OFFSET(Tableau4[[#Headers],[Rythme]],1+MOD(ROW()-2,35),)</f>
        <v>R</v>
      </c>
      <c r="F420" s="4">
        <f ca="1">IFERROR(VLOOKUP(Tableau1[[#This Row],[Rythme]],Tableau3[#All],2,0),0)</f>
        <v>0</v>
      </c>
      <c r="G420" s="4">
        <f ca="1">IFERROR(VLOOKUP(Tableau1[[#This Row],[Rythme]],Tableau3[#All],3,0),0)</f>
        <v>0</v>
      </c>
      <c r="H420" s="4">
        <f ca="1">IF(Tableau1[[#This Row],[Début]]=0,0,Tableau1[[#This Row],[Date]]+Tableau1[[#This Row],[Début]])</f>
        <v>0</v>
      </c>
      <c r="I420" s="4">
        <f ca="1">IF(Tableau1[[#This Row],[Fin]]=0,0,Tableau1[[#This Row],[Date]]+Tableau1[[#This Row],[Fin]])</f>
        <v>0</v>
      </c>
      <c r="J420" s="5">
        <f ca="1">IF(MOD(I420,1)=0,0,H420-MAX(I$2:I419))</f>
        <v>0</v>
      </c>
    </row>
    <row r="421" spans="3:10" x14ac:dyDescent="0.35">
      <c r="C421" s="11">
        <f t="shared" si="6"/>
        <v>43216</v>
      </c>
      <c r="D421" s="8">
        <f>1+INT(MIN(MOD(Tableau1[[#This Row],[Date]]-DATE(YEAR(Tableau1[[#This Row],[Date]])+{-1;0;1},1,5)+WEEKDAY(DATE(YEAR(Tableau1[[#This Row],[Date]])+{-1;0;1},1,3)),734))/7)</f>
        <v>17</v>
      </c>
      <c r="E421" s="8" t="str">
        <f ca="1">OFFSET(Tableau4[[#Headers],[Rythme]],1+MOD(ROW()-2,35),)</f>
        <v>R</v>
      </c>
      <c r="F421" s="4">
        <f ca="1">IFERROR(VLOOKUP(Tableau1[[#This Row],[Rythme]],Tableau3[#All],2,0),0)</f>
        <v>0</v>
      </c>
      <c r="G421" s="4">
        <f ca="1">IFERROR(VLOOKUP(Tableau1[[#This Row],[Rythme]],Tableau3[#All],3,0),0)</f>
        <v>0</v>
      </c>
      <c r="H421" s="4">
        <f ca="1">IF(Tableau1[[#This Row],[Début]]=0,0,Tableau1[[#This Row],[Date]]+Tableau1[[#This Row],[Début]])</f>
        <v>0</v>
      </c>
      <c r="I421" s="4">
        <f ca="1">IF(Tableau1[[#This Row],[Fin]]=0,0,Tableau1[[#This Row],[Date]]+Tableau1[[#This Row],[Fin]])</f>
        <v>0</v>
      </c>
      <c r="J421" s="5">
        <f ca="1">IF(MOD(I421,1)=0,0,H421-MAX(I$2:I420))</f>
        <v>0</v>
      </c>
    </row>
    <row r="422" spans="3:10" x14ac:dyDescent="0.35">
      <c r="C422" s="11">
        <f t="shared" si="6"/>
        <v>43217</v>
      </c>
      <c r="D422" s="8">
        <f>1+INT(MIN(MOD(Tableau1[[#This Row],[Date]]-DATE(YEAR(Tableau1[[#This Row],[Date]])+{-1;0;1},1,5)+WEEKDAY(DATE(YEAR(Tableau1[[#This Row],[Date]])+{-1;0;1},1,3)),734))/7)</f>
        <v>17</v>
      </c>
      <c r="E422" s="8" t="str">
        <f ca="1">OFFSET(Tableau4[[#Headers],[Rythme]],1+MOD(ROW()-2,35),)</f>
        <v>M</v>
      </c>
      <c r="F422" s="4">
        <f ca="1">IFERROR(VLOOKUP(Tableau1[[#This Row],[Rythme]],Tableau3[#All],2,0),0)</f>
        <v>0.23958333333333334</v>
      </c>
      <c r="G422" s="4">
        <f ca="1">IFERROR(VLOOKUP(Tableau1[[#This Row],[Rythme]],Tableau3[#All],3,0),0)</f>
        <v>0.5625</v>
      </c>
      <c r="H422" s="4">
        <f ca="1">IF(Tableau1[[#This Row],[Début]]=0,0,Tableau1[[#This Row],[Date]]+Tableau1[[#This Row],[Début]])</f>
        <v>43217.239583333336</v>
      </c>
      <c r="I422" s="4">
        <f ca="1">IF(Tableau1[[#This Row],[Fin]]=0,0,Tableau1[[#This Row],[Date]]+Tableau1[[#This Row],[Fin]])</f>
        <v>43217.5625</v>
      </c>
      <c r="J422" s="5">
        <f ca="1">IF(MOD(I422,1)=0,0,H422-MAX(I$2:I421))</f>
        <v>3.9895833333357587</v>
      </c>
    </row>
    <row r="423" spans="3:10" x14ac:dyDescent="0.35">
      <c r="C423" s="11">
        <f t="shared" si="6"/>
        <v>43218</v>
      </c>
      <c r="D423" s="8">
        <f>1+INT(MIN(MOD(Tableau1[[#This Row],[Date]]-DATE(YEAR(Tableau1[[#This Row],[Date]])+{-1;0;1},1,5)+WEEKDAY(DATE(YEAR(Tableau1[[#This Row],[Date]])+{-1;0;1},1,3)),734))/7)</f>
        <v>17</v>
      </c>
      <c r="E423" s="8" t="str">
        <f ca="1">OFFSET(Tableau4[[#Headers],[Rythme]],1+MOD(ROW()-2,35),)</f>
        <v>M</v>
      </c>
      <c r="F423" s="4">
        <f ca="1">IFERROR(VLOOKUP(Tableau1[[#This Row],[Rythme]],Tableau3[#All],2,0),0)</f>
        <v>0.23958333333333334</v>
      </c>
      <c r="G423" s="4">
        <f ca="1">IFERROR(VLOOKUP(Tableau1[[#This Row],[Rythme]],Tableau3[#All],3,0),0)</f>
        <v>0.5625</v>
      </c>
      <c r="H423" s="4">
        <f ca="1">IF(Tableau1[[#This Row],[Début]]=0,0,Tableau1[[#This Row],[Date]]+Tableau1[[#This Row],[Début]])</f>
        <v>43218.239583333336</v>
      </c>
      <c r="I423" s="4">
        <f ca="1">IF(Tableau1[[#This Row],[Fin]]=0,0,Tableau1[[#This Row],[Date]]+Tableau1[[#This Row],[Fin]])</f>
        <v>43218.5625</v>
      </c>
      <c r="J423" s="5">
        <f ca="1">IF(MOD(I423,1)=0,0,H423-MAX(I$2:I422))</f>
        <v>0.67708333333575865</v>
      </c>
    </row>
    <row r="424" spans="3:10" x14ac:dyDescent="0.35">
      <c r="C424" s="11">
        <f t="shared" si="6"/>
        <v>43219</v>
      </c>
      <c r="D424" s="8">
        <f>1+INT(MIN(MOD(Tableau1[[#This Row],[Date]]-DATE(YEAR(Tableau1[[#This Row],[Date]])+{-1;0;1},1,5)+WEEKDAY(DATE(YEAR(Tableau1[[#This Row],[Date]])+{-1;0;1},1,3)),734))/7)</f>
        <v>17</v>
      </c>
      <c r="E424" s="8" t="str">
        <f ca="1">OFFSET(Tableau4[[#Headers],[Rythme]],1+MOD(ROW()-2,35),)</f>
        <v>M</v>
      </c>
      <c r="F424" s="4">
        <f ca="1">IFERROR(VLOOKUP(Tableau1[[#This Row],[Rythme]],Tableau3[#All],2,0),0)</f>
        <v>0.23958333333333334</v>
      </c>
      <c r="G424" s="4">
        <f ca="1">IFERROR(VLOOKUP(Tableau1[[#This Row],[Rythme]],Tableau3[#All],3,0),0)</f>
        <v>0.5625</v>
      </c>
      <c r="H424" s="4">
        <f ca="1">IF(Tableau1[[#This Row],[Début]]=0,0,Tableau1[[#This Row],[Date]]+Tableau1[[#This Row],[Début]])</f>
        <v>43219.239583333336</v>
      </c>
      <c r="I424" s="4">
        <f ca="1">IF(Tableau1[[#This Row],[Fin]]=0,0,Tableau1[[#This Row],[Date]]+Tableau1[[#This Row],[Fin]])</f>
        <v>43219.5625</v>
      </c>
      <c r="J424" s="5">
        <f ca="1">IF(MOD(I424,1)=0,0,H424-MAX(I$2:I423))</f>
        <v>0.67708333333575865</v>
      </c>
    </row>
    <row r="425" spans="3:10" x14ac:dyDescent="0.35">
      <c r="C425" s="11">
        <f t="shared" si="6"/>
        <v>43220</v>
      </c>
      <c r="D425" s="8">
        <f>1+INT(MIN(MOD(Tableau1[[#This Row],[Date]]-DATE(YEAR(Tableau1[[#This Row],[Date]])+{-1;0;1},1,5)+WEEKDAY(DATE(YEAR(Tableau1[[#This Row],[Date]])+{-1;0;1},1,3)),734))/7)</f>
        <v>18</v>
      </c>
      <c r="E425" s="8" t="str">
        <f ca="1">OFFSET(Tableau4[[#Headers],[Rythme]],1+MOD(ROW()-2,35),)</f>
        <v>A</v>
      </c>
      <c r="F425" s="4">
        <f ca="1">IFERROR(VLOOKUP(Tableau1[[#This Row],[Rythme]],Tableau3[#All],2,0),0)</f>
        <v>0.55208333333333337</v>
      </c>
      <c r="G425" s="4">
        <f ca="1">IFERROR(VLOOKUP(Tableau1[[#This Row],[Rythme]],Tableau3[#All],3,0),0)</f>
        <v>0.875</v>
      </c>
      <c r="H425" s="4">
        <f ca="1">IF(Tableau1[[#This Row],[Début]]=0,0,Tableau1[[#This Row],[Date]]+Tableau1[[#This Row],[Début]])</f>
        <v>43220.552083333336</v>
      </c>
      <c r="I425" s="4">
        <f ca="1">IF(Tableau1[[#This Row],[Fin]]=0,0,Tableau1[[#This Row],[Date]]+Tableau1[[#This Row],[Fin]])</f>
        <v>43220.875</v>
      </c>
      <c r="J425" s="5">
        <f ca="1">IF(MOD(I425,1)=0,0,H425-MAX(I$2:I424))</f>
        <v>0.98958333333575865</v>
      </c>
    </row>
    <row r="426" spans="3:10" x14ac:dyDescent="0.35">
      <c r="C426" s="11">
        <f t="shared" si="6"/>
        <v>43221</v>
      </c>
      <c r="D426" s="8">
        <f>1+INT(MIN(MOD(Tableau1[[#This Row],[Date]]-DATE(YEAR(Tableau1[[#This Row],[Date]])+{-1;0;1},1,5)+WEEKDAY(DATE(YEAR(Tableau1[[#This Row],[Date]])+{-1;0;1},1,3)),734))/7)</f>
        <v>18</v>
      </c>
      <c r="E426" s="8" t="str">
        <f ca="1">OFFSET(Tableau4[[#Headers],[Rythme]],1+MOD(ROW()-2,35),)</f>
        <v>A</v>
      </c>
      <c r="F426" s="4">
        <f ca="1">IFERROR(VLOOKUP(Tableau1[[#This Row],[Rythme]],Tableau3[#All],2,0),0)</f>
        <v>0.55208333333333337</v>
      </c>
      <c r="G426" s="4">
        <f ca="1">IFERROR(VLOOKUP(Tableau1[[#This Row],[Rythme]],Tableau3[#All],3,0),0)</f>
        <v>0.875</v>
      </c>
      <c r="H426" s="4">
        <f ca="1">IF(Tableau1[[#This Row],[Début]]=0,0,Tableau1[[#This Row],[Date]]+Tableau1[[#This Row],[Début]])</f>
        <v>43221.552083333336</v>
      </c>
      <c r="I426" s="4">
        <f ca="1">IF(Tableau1[[#This Row],[Fin]]=0,0,Tableau1[[#This Row],[Date]]+Tableau1[[#This Row],[Fin]])</f>
        <v>43221.875</v>
      </c>
      <c r="J426" s="5">
        <f ca="1">IF(MOD(I426,1)=0,0,H426-MAX(I$2:I425))</f>
        <v>0.67708333333575865</v>
      </c>
    </row>
    <row r="427" spans="3:10" x14ac:dyDescent="0.35">
      <c r="C427" s="11">
        <f t="shared" si="6"/>
        <v>43222</v>
      </c>
      <c r="D427" s="8">
        <f>1+INT(MIN(MOD(Tableau1[[#This Row],[Date]]-DATE(YEAR(Tableau1[[#This Row],[Date]])+{-1;0;1},1,5)+WEEKDAY(DATE(YEAR(Tableau1[[#This Row],[Date]])+{-1;0;1},1,3)),734))/7)</f>
        <v>18</v>
      </c>
      <c r="E427" s="8" t="str">
        <f ca="1">OFFSET(Tableau4[[#Headers],[Rythme]],1+MOD(ROW()-2,35),)</f>
        <v>N</v>
      </c>
      <c r="F427" s="4">
        <f ca="1">IFERROR(VLOOKUP(Tableau1[[#This Row],[Rythme]],Tableau3[#All],2,0),0)</f>
        <v>0.86458333333333337</v>
      </c>
      <c r="G427" s="4">
        <f ca="1">IFERROR(VLOOKUP(Tableau1[[#This Row],[Rythme]],Tableau3[#All],3,0),0)</f>
        <v>1.25</v>
      </c>
      <c r="H427" s="4">
        <f ca="1">IF(Tableau1[[#This Row],[Début]]=0,0,Tableau1[[#This Row],[Date]]+Tableau1[[#This Row],[Début]])</f>
        <v>43222.864583333336</v>
      </c>
      <c r="I427" s="4">
        <f ca="1">IF(Tableau1[[#This Row],[Fin]]=0,0,Tableau1[[#This Row],[Date]]+Tableau1[[#This Row],[Fin]])</f>
        <v>43223.25</v>
      </c>
      <c r="J427" s="5">
        <f ca="1">IF(MOD(I427,1)=0,0,H427-MAX(I$2:I426))</f>
        <v>0.98958333333575865</v>
      </c>
    </row>
    <row r="428" spans="3:10" x14ac:dyDescent="0.35">
      <c r="C428" s="11">
        <f t="shared" si="6"/>
        <v>43223</v>
      </c>
      <c r="D428" s="8">
        <f>1+INT(MIN(MOD(Tableau1[[#This Row],[Date]]-DATE(YEAR(Tableau1[[#This Row],[Date]])+{-1;0;1},1,5)+WEEKDAY(DATE(YEAR(Tableau1[[#This Row],[Date]])+{-1;0;1},1,3)),734))/7)</f>
        <v>18</v>
      </c>
      <c r="E428" s="8" t="str">
        <f ca="1">OFFSET(Tableau4[[#Headers],[Rythme]],1+MOD(ROW()-2,35),)</f>
        <v>N</v>
      </c>
      <c r="F428" s="4">
        <f ca="1">IFERROR(VLOOKUP(Tableau1[[#This Row],[Rythme]],Tableau3[#All],2,0),0)</f>
        <v>0.86458333333333337</v>
      </c>
      <c r="G428" s="4">
        <f ca="1">IFERROR(VLOOKUP(Tableau1[[#This Row],[Rythme]],Tableau3[#All],3,0),0)</f>
        <v>1.25</v>
      </c>
      <c r="H428" s="4">
        <f ca="1">IF(Tableau1[[#This Row],[Début]]=0,0,Tableau1[[#This Row],[Date]]+Tableau1[[#This Row],[Début]])</f>
        <v>43223.864583333336</v>
      </c>
      <c r="I428" s="4">
        <f ca="1">IF(Tableau1[[#This Row],[Fin]]=0,0,Tableau1[[#This Row],[Date]]+Tableau1[[#This Row],[Fin]])</f>
        <v>43224.25</v>
      </c>
      <c r="J428" s="5">
        <f ca="1">IF(MOD(I428,1)=0,0,H428-MAX(I$2:I427))</f>
        <v>0.61458333333575865</v>
      </c>
    </row>
    <row r="429" spans="3:10" x14ac:dyDescent="0.35">
      <c r="C429" s="11">
        <f t="shared" si="6"/>
        <v>43224</v>
      </c>
      <c r="D429" s="8">
        <f>1+INT(MIN(MOD(Tableau1[[#This Row],[Date]]-DATE(YEAR(Tableau1[[#This Row],[Date]])+{-1;0;1},1,5)+WEEKDAY(DATE(YEAR(Tableau1[[#This Row],[Date]])+{-1;0;1},1,3)),734))/7)</f>
        <v>18</v>
      </c>
      <c r="E429" s="8" t="str">
        <f ca="1">OFFSET(Tableau4[[#Headers],[Rythme]],1+MOD(ROW()-2,35),)</f>
        <v>R</v>
      </c>
      <c r="F429" s="4">
        <f ca="1">IFERROR(VLOOKUP(Tableau1[[#This Row],[Rythme]],Tableau3[#All],2,0),0)</f>
        <v>0</v>
      </c>
      <c r="G429" s="4">
        <f ca="1">IFERROR(VLOOKUP(Tableau1[[#This Row],[Rythme]],Tableau3[#All],3,0),0)</f>
        <v>0</v>
      </c>
      <c r="H429" s="4">
        <f ca="1">IF(Tableau1[[#This Row],[Début]]=0,0,Tableau1[[#This Row],[Date]]+Tableau1[[#This Row],[Début]])</f>
        <v>0</v>
      </c>
      <c r="I429" s="4">
        <f ca="1">IF(Tableau1[[#This Row],[Fin]]=0,0,Tableau1[[#This Row],[Date]]+Tableau1[[#This Row],[Fin]])</f>
        <v>0</v>
      </c>
      <c r="J429" s="5">
        <f ca="1">IF(MOD(I429,1)=0,0,H429-MAX(I$2:I428))</f>
        <v>0</v>
      </c>
    </row>
    <row r="430" spans="3:10" x14ac:dyDescent="0.35">
      <c r="C430" s="11">
        <f t="shared" si="6"/>
        <v>43225</v>
      </c>
      <c r="D430" s="8">
        <f>1+INT(MIN(MOD(Tableau1[[#This Row],[Date]]-DATE(YEAR(Tableau1[[#This Row],[Date]])+{-1;0;1},1,5)+WEEKDAY(DATE(YEAR(Tableau1[[#This Row],[Date]])+{-1;0;1},1,3)),734))/7)</f>
        <v>18</v>
      </c>
      <c r="E430" s="8" t="str">
        <f ca="1">OFFSET(Tableau4[[#Headers],[Rythme]],1+MOD(ROW()-2,35),)</f>
        <v>R</v>
      </c>
      <c r="F430" s="4">
        <f ca="1">IFERROR(VLOOKUP(Tableau1[[#This Row],[Rythme]],Tableau3[#All],2,0),0)</f>
        <v>0</v>
      </c>
      <c r="G430" s="4">
        <f ca="1">IFERROR(VLOOKUP(Tableau1[[#This Row],[Rythme]],Tableau3[#All],3,0),0)</f>
        <v>0</v>
      </c>
      <c r="H430" s="4">
        <f ca="1">IF(Tableau1[[#This Row],[Début]]=0,0,Tableau1[[#This Row],[Date]]+Tableau1[[#This Row],[Début]])</f>
        <v>0</v>
      </c>
      <c r="I430" s="4">
        <f ca="1">IF(Tableau1[[#This Row],[Fin]]=0,0,Tableau1[[#This Row],[Date]]+Tableau1[[#This Row],[Fin]])</f>
        <v>0</v>
      </c>
      <c r="J430" s="5">
        <f ca="1">IF(MOD(I430,1)=0,0,H430-MAX(I$2:I429))</f>
        <v>0</v>
      </c>
    </row>
    <row r="431" spans="3:10" x14ac:dyDescent="0.35">
      <c r="C431" s="11">
        <f t="shared" si="6"/>
        <v>43226</v>
      </c>
      <c r="D431" s="8">
        <f>1+INT(MIN(MOD(Tableau1[[#This Row],[Date]]-DATE(YEAR(Tableau1[[#This Row],[Date]])+{-1;0;1},1,5)+WEEKDAY(DATE(YEAR(Tableau1[[#This Row],[Date]])+{-1;0;1},1,3)),734))/7)</f>
        <v>18</v>
      </c>
      <c r="E431" s="8" t="str">
        <f ca="1">OFFSET(Tableau4[[#Headers],[Rythme]],1+MOD(ROW()-2,35),)</f>
        <v>H</v>
      </c>
      <c r="F431" s="4">
        <f ca="1">IFERROR(VLOOKUP(Tableau1[[#This Row],[Rythme]],Tableau3[#All],2,0),0)</f>
        <v>0</v>
      </c>
      <c r="G431" s="4">
        <f ca="1">IFERROR(VLOOKUP(Tableau1[[#This Row],[Rythme]],Tableau3[#All],3,0),0)</f>
        <v>0</v>
      </c>
      <c r="H431" s="4">
        <f ca="1">IF(Tableau1[[#This Row],[Début]]=0,0,Tableau1[[#This Row],[Date]]+Tableau1[[#This Row],[Début]])</f>
        <v>0</v>
      </c>
      <c r="I431" s="4">
        <f ca="1">IF(Tableau1[[#This Row],[Fin]]=0,0,Tableau1[[#This Row],[Date]]+Tableau1[[#This Row],[Fin]])</f>
        <v>0</v>
      </c>
      <c r="J431" s="5">
        <f ca="1">IF(MOD(I431,1)=0,0,H431-MAX(I$2:I430))</f>
        <v>0</v>
      </c>
    </row>
    <row r="432" spans="3:10" x14ac:dyDescent="0.35">
      <c r="C432" s="11">
        <f t="shared" si="6"/>
        <v>43227</v>
      </c>
      <c r="D432" s="8">
        <f>1+INT(MIN(MOD(Tableau1[[#This Row],[Date]]-DATE(YEAR(Tableau1[[#This Row],[Date]])+{-1;0;1},1,5)+WEEKDAY(DATE(YEAR(Tableau1[[#This Row],[Date]])+{-1;0;1},1,3)),734))/7)</f>
        <v>19</v>
      </c>
      <c r="E432" s="8" t="str">
        <f ca="1">OFFSET(Tableau4[[#Headers],[Rythme]],1+MOD(ROW()-2,35),)</f>
        <v>R</v>
      </c>
      <c r="F432" s="4">
        <f ca="1">IFERROR(VLOOKUP(Tableau1[[#This Row],[Rythme]],Tableau3[#All],2,0),0)</f>
        <v>0</v>
      </c>
      <c r="G432" s="4">
        <f ca="1">IFERROR(VLOOKUP(Tableau1[[#This Row],[Rythme]],Tableau3[#All],3,0),0)</f>
        <v>0</v>
      </c>
      <c r="H432" s="4">
        <f ca="1">IF(Tableau1[[#This Row],[Début]]=0,0,Tableau1[[#This Row],[Date]]+Tableau1[[#This Row],[Début]])</f>
        <v>0</v>
      </c>
      <c r="I432" s="4">
        <f ca="1">IF(Tableau1[[#This Row],[Fin]]=0,0,Tableau1[[#This Row],[Date]]+Tableau1[[#This Row],[Fin]])</f>
        <v>0</v>
      </c>
      <c r="J432" s="5">
        <f ca="1">IF(MOD(I432,1)=0,0,H432-MAX(I$2:I431))</f>
        <v>0</v>
      </c>
    </row>
    <row r="433" spans="3:10" x14ac:dyDescent="0.35">
      <c r="C433" s="11">
        <f t="shared" si="6"/>
        <v>43228</v>
      </c>
      <c r="D433" s="8">
        <f>1+INT(MIN(MOD(Tableau1[[#This Row],[Date]]-DATE(YEAR(Tableau1[[#This Row],[Date]])+{-1;0;1},1,5)+WEEKDAY(DATE(YEAR(Tableau1[[#This Row],[Date]])+{-1;0;1},1,3)),734))/7)</f>
        <v>19</v>
      </c>
      <c r="E433" s="8" t="str">
        <f ca="1">OFFSET(Tableau4[[#Headers],[Rythme]],1+MOD(ROW()-2,35),)</f>
        <v>H</v>
      </c>
      <c r="F433" s="4">
        <f ca="1">IFERROR(VLOOKUP(Tableau1[[#This Row],[Rythme]],Tableau3[#All],2,0),0)</f>
        <v>0</v>
      </c>
      <c r="G433" s="4">
        <f ca="1">IFERROR(VLOOKUP(Tableau1[[#This Row],[Rythme]],Tableau3[#All],3,0),0)</f>
        <v>0</v>
      </c>
      <c r="H433" s="4">
        <f ca="1">IF(Tableau1[[#This Row],[Début]]=0,0,Tableau1[[#This Row],[Date]]+Tableau1[[#This Row],[Début]])</f>
        <v>0</v>
      </c>
      <c r="I433" s="4">
        <f ca="1">IF(Tableau1[[#This Row],[Fin]]=0,0,Tableau1[[#This Row],[Date]]+Tableau1[[#This Row],[Fin]])</f>
        <v>0</v>
      </c>
      <c r="J433" s="5">
        <f ca="1">IF(MOD(I433,1)=0,0,H433-MAX(I$2:I432))</f>
        <v>0</v>
      </c>
    </row>
    <row r="434" spans="3:10" x14ac:dyDescent="0.35">
      <c r="C434" s="11">
        <f t="shared" si="6"/>
        <v>43229</v>
      </c>
      <c r="D434" s="8">
        <f>1+INT(MIN(MOD(Tableau1[[#This Row],[Date]]-DATE(YEAR(Tableau1[[#This Row],[Date]])+{-1;0;1},1,5)+WEEKDAY(DATE(YEAR(Tableau1[[#This Row],[Date]])+{-1;0;1},1,3)),734))/7)</f>
        <v>19</v>
      </c>
      <c r="E434" s="8" t="str">
        <f ca="1">OFFSET(Tableau4[[#Headers],[Rythme]],1+MOD(ROW()-2,35),)</f>
        <v>M</v>
      </c>
      <c r="F434" s="4">
        <f ca="1">IFERROR(VLOOKUP(Tableau1[[#This Row],[Rythme]],Tableau3[#All],2,0),0)</f>
        <v>0.23958333333333334</v>
      </c>
      <c r="G434" s="4">
        <f ca="1">IFERROR(VLOOKUP(Tableau1[[#This Row],[Rythme]],Tableau3[#All],3,0),0)</f>
        <v>0.5625</v>
      </c>
      <c r="H434" s="4">
        <f ca="1">IF(Tableau1[[#This Row],[Début]]=0,0,Tableau1[[#This Row],[Date]]+Tableau1[[#This Row],[Début]])</f>
        <v>43229.239583333336</v>
      </c>
      <c r="I434" s="4">
        <f ca="1">IF(Tableau1[[#This Row],[Fin]]=0,0,Tableau1[[#This Row],[Date]]+Tableau1[[#This Row],[Fin]])</f>
        <v>43229.5625</v>
      </c>
      <c r="J434" s="5">
        <f ca="1">IF(MOD(I434,1)=0,0,H434-MAX(I$2:I433))</f>
        <v>4.9895833333357587</v>
      </c>
    </row>
    <row r="435" spans="3:10" x14ac:dyDescent="0.35">
      <c r="C435" s="11">
        <f t="shared" si="6"/>
        <v>43230</v>
      </c>
      <c r="D435" s="8">
        <f>1+INT(MIN(MOD(Tableau1[[#This Row],[Date]]-DATE(YEAR(Tableau1[[#This Row],[Date]])+{-1;0;1},1,5)+WEEKDAY(DATE(YEAR(Tableau1[[#This Row],[Date]])+{-1;0;1},1,3)),734))/7)</f>
        <v>19</v>
      </c>
      <c r="E435" s="8" t="str">
        <f ca="1">OFFSET(Tableau4[[#Headers],[Rythme]],1+MOD(ROW()-2,35),)</f>
        <v>M</v>
      </c>
      <c r="F435" s="4">
        <f ca="1">IFERROR(VLOOKUP(Tableau1[[#This Row],[Rythme]],Tableau3[#All],2,0),0)</f>
        <v>0.23958333333333334</v>
      </c>
      <c r="G435" s="4">
        <f ca="1">IFERROR(VLOOKUP(Tableau1[[#This Row],[Rythme]],Tableau3[#All],3,0),0)</f>
        <v>0.5625</v>
      </c>
      <c r="H435" s="4">
        <f ca="1">IF(Tableau1[[#This Row],[Début]]=0,0,Tableau1[[#This Row],[Date]]+Tableau1[[#This Row],[Début]])</f>
        <v>43230.239583333336</v>
      </c>
      <c r="I435" s="4">
        <f ca="1">IF(Tableau1[[#This Row],[Fin]]=0,0,Tableau1[[#This Row],[Date]]+Tableau1[[#This Row],[Fin]])</f>
        <v>43230.5625</v>
      </c>
      <c r="J435" s="5">
        <f ca="1">IF(MOD(I435,1)=0,0,H435-MAX(I$2:I434))</f>
        <v>0.67708333333575865</v>
      </c>
    </row>
    <row r="436" spans="3:10" x14ac:dyDescent="0.35">
      <c r="C436" s="11">
        <f t="shared" si="6"/>
        <v>43231</v>
      </c>
      <c r="D436" s="8">
        <f>1+INT(MIN(MOD(Tableau1[[#This Row],[Date]]-DATE(YEAR(Tableau1[[#This Row],[Date]])+{-1;0;1},1,5)+WEEKDAY(DATE(YEAR(Tableau1[[#This Row],[Date]])+{-1;0;1},1,3)),734))/7)</f>
        <v>19</v>
      </c>
      <c r="E436" s="8" t="str">
        <f ca="1">OFFSET(Tableau4[[#Headers],[Rythme]],1+MOD(ROW()-2,35),)</f>
        <v>A</v>
      </c>
      <c r="F436" s="4">
        <f ca="1">IFERROR(VLOOKUP(Tableau1[[#This Row],[Rythme]],Tableau3[#All],2,0),0)</f>
        <v>0.55208333333333337</v>
      </c>
      <c r="G436" s="4">
        <f ca="1">IFERROR(VLOOKUP(Tableau1[[#This Row],[Rythme]],Tableau3[#All],3,0),0)</f>
        <v>0.875</v>
      </c>
      <c r="H436" s="4">
        <f ca="1">IF(Tableau1[[#This Row],[Début]]=0,0,Tableau1[[#This Row],[Date]]+Tableau1[[#This Row],[Début]])</f>
        <v>43231.552083333336</v>
      </c>
      <c r="I436" s="4">
        <f ca="1">IF(Tableau1[[#This Row],[Fin]]=0,0,Tableau1[[#This Row],[Date]]+Tableau1[[#This Row],[Fin]])</f>
        <v>43231.875</v>
      </c>
      <c r="J436" s="5">
        <f ca="1">IF(MOD(I436,1)=0,0,H436-MAX(I$2:I435))</f>
        <v>0.98958333333575865</v>
      </c>
    </row>
    <row r="437" spans="3:10" x14ac:dyDescent="0.35">
      <c r="C437" s="11">
        <f t="shared" si="6"/>
        <v>43232</v>
      </c>
      <c r="D437" s="8">
        <f>1+INT(MIN(MOD(Tableau1[[#This Row],[Date]]-DATE(YEAR(Tableau1[[#This Row],[Date]])+{-1;0;1},1,5)+WEEKDAY(DATE(YEAR(Tableau1[[#This Row],[Date]])+{-1;0;1},1,3)),734))/7)</f>
        <v>19</v>
      </c>
      <c r="E437" s="8" t="str">
        <f ca="1">OFFSET(Tableau4[[#Headers],[Rythme]],1+MOD(ROW()-2,35),)</f>
        <v>A</v>
      </c>
      <c r="F437" s="4">
        <f ca="1">IFERROR(VLOOKUP(Tableau1[[#This Row],[Rythme]],Tableau3[#All],2,0),0)</f>
        <v>0.55208333333333337</v>
      </c>
      <c r="G437" s="4">
        <f ca="1">IFERROR(VLOOKUP(Tableau1[[#This Row],[Rythme]],Tableau3[#All],3,0),0)</f>
        <v>0.875</v>
      </c>
      <c r="H437" s="4">
        <f ca="1">IF(Tableau1[[#This Row],[Début]]=0,0,Tableau1[[#This Row],[Date]]+Tableau1[[#This Row],[Début]])</f>
        <v>43232.552083333336</v>
      </c>
      <c r="I437" s="4">
        <f ca="1">IF(Tableau1[[#This Row],[Fin]]=0,0,Tableau1[[#This Row],[Date]]+Tableau1[[#This Row],[Fin]])</f>
        <v>43232.875</v>
      </c>
      <c r="J437" s="5">
        <f ca="1">IF(MOD(I437,1)=0,0,H437-MAX(I$2:I436))</f>
        <v>0.67708333333575865</v>
      </c>
    </row>
    <row r="438" spans="3:10" x14ac:dyDescent="0.35">
      <c r="C438" s="11">
        <f t="shared" si="6"/>
        <v>43233</v>
      </c>
      <c r="D438" s="8">
        <f>1+INT(MIN(MOD(Tableau1[[#This Row],[Date]]-DATE(YEAR(Tableau1[[#This Row],[Date]])+{-1;0;1},1,5)+WEEKDAY(DATE(YEAR(Tableau1[[#This Row],[Date]])+{-1;0;1},1,3)),734))/7)</f>
        <v>19</v>
      </c>
      <c r="E438" s="8" t="str">
        <f ca="1">OFFSET(Tableau4[[#Headers],[Rythme]],1+MOD(ROW()-2,35),)</f>
        <v>A</v>
      </c>
      <c r="F438" s="4">
        <f ca="1">IFERROR(VLOOKUP(Tableau1[[#This Row],[Rythme]],Tableau3[#All],2,0),0)</f>
        <v>0.55208333333333337</v>
      </c>
      <c r="G438" s="4">
        <f ca="1">IFERROR(VLOOKUP(Tableau1[[#This Row],[Rythme]],Tableau3[#All],3,0),0)</f>
        <v>0.875</v>
      </c>
      <c r="H438" s="4">
        <f ca="1">IF(Tableau1[[#This Row],[Début]]=0,0,Tableau1[[#This Row],[Date]]+Tableau1[[#This Row],[Début]])</f>
        <v>43233.552083333336</v>
      </c>
      <c r="I438" s="4">
        <f ca="1">IF(Tableau1[[#This Row],[Fin]]=0,0,Tableau1[[#This Row],[Date]]+Tableau1[[#This Row],[Fin]])</f>
        <v>43233.875</v>
      </c>
      <c r="J438" s="5">
        <f ca="1">IF(MOD(I438,1)=0,0,H438-MAX(I$2:I437))</f>
        <v>0.67708333333575865</v>
      </c>
    </row>
    <row r="439" spans="3:10" x14ac:dyDescent="0.35">
      <c r="C439" s="11">
        <f t="shared" si="6"/>
        <v>43234</v>
      </c>
      <c r="D439" s="8">
        <f>1+INT(MIN(MOD(Tableau1[[#This Row],[Date]]-DATE(YEAR(Tableau1[[#This Row],[Date]])+{-1;0;1},1,5)+WEEKDAY(DATE(YEAR(Tableau1[[#This Row],[Date]])+{-1;0;1},1,3)),734))/7)</f>
        <v>20</v>
      </c>
      <c r="E439" s="8" t="str">
        <f ca="1">OFFSET(Tableau4[[#Headers],[Rythme]],1+MOD(ROW()-2,35),)</f>
        <v>N</v>
      </c>
      <c r="F439" s="4">
        <f ca="1">IFERROR(VLOOKUP(Tableau1[[#This Row],[Rythme]],Tableau3[#All],2,0),0)</f>
        <v>0.86458333333333337</v>
      </c>
      <c r="G439" s="4">
        <f ca="1">IFERROR(VLOOKUP(Tableau1[[#This Row],[Rythme]],Tableau3[#All],3,0),0)</f>
        <v>1.25</v>
      </c>
      <c r="H439" s="4">
        <f ca="1">IF(Tableau1[[#This Row],[Début]]=0,0,Tableau1[[#This Row],[Date]]+Tableau1[[#This Row],[Début]])</f>
        <v>43234.864583333336</v>
      </c>
      <c r="I439" s="4">
        <f ca="1">IF(Tableau1[[#This Row],[Fin]]=0,0,Tableau1[[#This Row],[Date]]+Tableau1[[#This Row],[Fin]])</f>
        <v>43235.25</v>
      </c>
      <c r="J439" s="5">
        <f ca="1">IF(MOD(I439,1)=0,0,H439-MAX(I$2:I438))</f>
        <v>0.98958333333575865</v>
      </c>
    </row>
    <row r="440" spans="3:10" x14ac:dyDescent="0.35">
      <c r="C440" s="11">
        <f t="shared" si="6"/>
        <v>43235</v>
      </c>
      <c r="D440" s="8">
        <f>1+INT(MIN(MOD(Tableau1[[#This Row],[Date]]-DATE(YEAR(Tableau1[[#This Row],[Date]])+{-1;0;1},1,5)+WEEKDAY(DATE(YEAR(Tableau1[[#This Row],[Date]])+{-1;0;1},1,3)),734))/7)</f>
        <v>20</v>
      </c>
      <c r="E440" s="8" t="str">
        <f ca="1">OFFSET(Tableau4[[#Headers],[Rythme]],1+MOD(ROW()-2,35),)</f>
        <v>N</v>
      </c>
      <c r="F440" s="4">
        <f ca="1">IFERROR(VLOOKUP(Tableau1[[#This Row],[Rythme]],Tableau3[#All],2,0),0)</f>
        <v>0.86458333333333337</v>
      </c>
      <c r="G440" s="4">
        <f ca="1">IFERROR(VLOOKUP(Tableau1[[#This Row],[Rythme]],Tableau3[#All],3,0),0)</f>
        <v>1.25</v>
      </c>
      <c r="H440" s="4">
        <f ca="1">IF(Tableau1[[#This Row],[Début]]=0,0,Tableau1[[#This Row],[Date]]+Tableau1[[#This Row],[Début]])</f>
        <v>43235.864583333336</v>
      </c>
      <c r="I440" s="4">
        <f ca="1">IF(Tableau1[[#This Row],[Fin]]=0,0,Tableau1[[#This Row],[Date]]+Tableau1[[#This Row],[Fin]])</f>
        <v>43236.25</v>
      </c>
      <c r="J440" s="5">
        <f ca="1">IF(MOD(I440,1)=0,0,H440-MAX(I$2:I439))</f>
        <v>0.61458333333575865</v>
      </c>
    </row>
    <row r="441" spans="3:10" x14ac:dyDescent="0.35">
      <c r="C441" s="11">
        <f t="shared" si="6"/>
        <v>43236</v>
      </c>
      <c r="D441" s="8">
        <f>1+INT(MIN(MOD(Tableau1[[#This Row],[Date]]-DATE(YEAR(Tableau1[[#This Row],[Date]])+{-1;0;1},1,5)+WEEKDAY(DATE(YEAR(Tableau1[[#This Row],[Date]])+{-1;0;1},1,3)),734))/7)</f>
        <v>20</v>
      </c>
      <c r="E441" s="8" t="str">
        <f ca="1">OFFSET(Tableau4[[#Headers],[Rythme]],1+MOD(ROW()-2,35),)</f>
        <v>R</v>
      </c>
      <c r="F441" s="4">
        <f ca="1">IFERROR(VLOOKUP(Tableau1[[#This Row],[Rythme]],Tableau3[#All],2,0),0)</f>
        <v>0</v>
      </c>
      <c r="G441" s="4">
        <f ca="1">IFERROR(VLOOKUP(Tableau1[[#This Row],[Rythme]],Tableau3[#All],3,0),0)</f>
        <v>0</v>
      </c>
      <c r="H441" s="4">
        <f ca="1">IF(Tableau1[[#This Row],[Début]]=0,0,Tableau1[[#This Row],[Date]]+Tableau1[[#This Row],[Début]])</f>
        <v>0</v>
      </c>
      <c r="I441" s="4">
        <f ca="1">IF(Tableau1[[#This Row],[Fin]]=0,0,Tableau1[[#This Row],[Date]]+Tableau1[[#This Row],[Fin]])</f>
        <v>0</v>
      </c>
      <c r="J441" s="5">
        <f ca="1">IF(MOD(I441,1)=0,0,H441-MAX(I$2:I440))</f>
        <v>0</v>
      </c>
    </row>
    <row r="442" spans="3:10" x14ac:dyDescent="0.35">
      <c r="C442" s="11">
        <f t="shared" si="6"/>
        <v>43237</v>
      </c>
      <c r="D442" s="8">
        <f>1+INT(MIN(MOD(Tableau1[[#This Row],[Date]]-DATE(YEAR(Tableau1[[#This Row],[Date]])+{-1;0;1},1,5)+WEEKDAY(DATE(YEAR(Tableau1[[#This Row],[Date]])+{-1;0;1},1,3)),734))/7)</f>
        <v>20</v>
      </c>
      <c r="E442" s="8" t="str">
        <f ca="1">OFFSET(Tableau4[[#Headers],[Rythme]],1+MOD(ROW()-2,35),)</f>
        <v>R</v>
      </c>
      <c r="F442" s="4">
        <f ca="1">IFERROR(VLOOKUP(Tableau1[[#This Row],[Rythme]],Tableau3[#All],2,0),0)</f>
        <v>0</v>
      </c>
      <c r="G442" s="4">
        <f ca="1">IFERROR(VLOOKUP(Tableau1[[#This Row],[Rythme]],Tableau3[#All],3,0),0)</f>
        <v>0</v>
      </c>
      <c r="H442" s="4">
        <f ca="1">IF(Tableau1[[#This Row],[Début]]=0,0,Tableau1[[#This Row],[Date]]+Tableau1[[#This Row],[Début]])</f>
        <v>0</v>
      </c>
      <c r="I442" s="4">
        <f ca="1">IF(Tableau1[[#This Row],[Fin]]=0,0,Tableau1[[#This Row],[Date]]+Tableau1[[#This Row],[Fin]])</f>
        <v>0</v>
      </c>
      <c r="J442" s="5">
        <f ca="1">IF(MOD(I442,1)=0,0,H442-MAX(I$2:I441))</f>
        <v>0</v>
      </c>
    </row>
    <row r="443" spans="3:10" x14ac:dyDescent="0.35">
      <c r="C443" s="11">
        <f t="shared" si="6"/>
        <v>43238</v>
      </c>
      <c r="D443" s="8">
        <f>1+INT(MIN(MOD(Tableau1[[#This Row],[Date]]-DATE(YEAR(Tableau1[[#This Row],[Date]])+{-1;0;1},1,5)+WEEKDAY(DATE(YEAR(Tableau1[[#This Row],[Date]])+{-1;0;1},1,3)),734))/7)</f>
        <v>20</v>
      </c>
      <c r="E443" s="8" t="str">
        <f ca="1">OFFSET(Tableau4[[#Headers],[Rythme]],1+MOD(ROW()-2,35),)</f>
        <v>R</v>
      </c>
      <c r="F443" s="4">
        <f ca="1">IFERROR(VLOOKUP(Tableau1[[#This Row],[Rythme]],Tableau3[#All],2,0),0)</f>
        <v>0</v>
      </c>
      <c r="G443" s="4">
        <f ca="1">IFERROR(VLOOKUP(Tableau1[[#This Row],[Rythme]],Tableau3[#All],3,0),0)</f>
        <v>0</v>
      </c>
      <c r="H443" s="4">
        <f ca="1">IF(Tableau1[[#This Row],[Début]]=0,0,Tableau1[[#This Row],[Date]]+Tableau1[[#This Row],[Début]])</f>
        <v>0</v>
      </c>
      <c r="I443" s="4">
        <f ca="1">IF(Tableau1[[#This Row],[Fin]]=0,0,Tableau1[[#This Row],[Date]]+Tableau1[[#This Row],[Fin]])</f>
        <v>0</v>
      </c>
      <c r="J443" s="5">
        <f ca="1">IF(MOD(I443,1)=0,0,H443-MAX(I$2:I442))</f>
        <v>0</v>
      </c>
    </row>
    <row r="444" spans="3:10" x14ac:dyDescent="0.35">
      <c r="C444" s="11">
        <f t="shared" si="6"/>
        <v>43239</v>
      </c>
      <c r="D444" s="8">
        <f>1+INT(MIN(MOD(Tableau1[[#This Row],[Date]]-DATE(YEAR(Tableau1[[#This Row],[Date]])+{-1;0;1},1,5)+WEEKDAY(DATE(YEAR(Tableau1[[#This Row],[Date]])+{-1;0;1},1,3)),734))/7)</f>
        <v>20</v>
      </c>
      <c r="E444" s="8" t="str">
        <f ca="1">OFFSET(Tableau4[[#Headers],[Rythme]],1+MOD(ROW()-2,35),)</f>
        <v>H</v>
      </c>
      <c r="F444" s="4">
        <f ca="1">IFERROR(VLOOKUP(Tableau1[[#This Row],[Rythme]],Tableau3[#All],2,0),0)</f>
        <v>0</v>
      </c>
      <c r="G444" s="4">
        <f ca="1">IFERROR(VLOOKUP(Tableau1[[#This Row],[Rythme]],Tableau3[#All],3,0),0)</f>
        <v>0</v>
      </c>
      <c r="H444" s="4">
        <f ca="1">IF(Tableau1[[#This Row],[Début]]=0,0,Tableau1[[#This Row],[Date]]+Tableau1[[#This Row],[Début]])</f>
        <v>0</v>
      </c>
      <c r="I444" s="4">
        <f ca="1">IF(Tableau1[[#This Row],[Fin]]=0,0,Tableau1[[#This Row],[Date]]+Tableau1[[#This Row],[Fin]])</f>
        <v>0</v>
      </c>
      <c r="J444" s="5">
        <f ca="1">IF(MOD(I444,1)=0,0,H444-MAX(I$2:I443))</f>
        <v>0</v>
      </c>
    </row>
    <row r="445" spans="3:10" x14ac:dyDescent="0.35">
      <c r="C445" s="11">
        <f t="shared" si="6"/>
        <v>43240</v>
      </c>
      <c r="D445" s="8">
        <f>1+INT(MIN(MOD(Tableau1[[#This Row],[Date]]-DATE(YEAR(Tableau1[[#This Row],[Date]])+{-1;0;1},1,5)+WEEKDAY(DATE(YEAR(Tableau1[[#This Row],[Date]])+{-1;0;1},1,3)),734))/7)</f>
        <v>20</v>
      </c>
      <c r="E445" s="8" t="str">
        <f ca="1">OFFSET(Tableau4[[#Headers],[Rythme]],1+MOD(ROW()-2,35),)</f>
        <v>H</v>
      </c>
      <c r="F445" s="4">
        <f ca="1">IFERROR(VLOOKUP(Tableau1[[#This Row],[Rythme]],Tableau3[#All],2,0),0)</f>
        <v>0</v>
      </c>
      <c r="G445" s="4">
        <f ca="1">IFERROR(VLOOKUP(Tableau1[[#This Row],[Rythme]],Tableau3[#All],3,0),0)</f>
        <v>0</v>
      </c>
      <c r="H445" s="4">
        <f ca="1">IF(Tableau1[[#This Row],[Début]]=0,0,Tableau1[[#This Row],[Date]]+Tableau1[[#This Row],[Début]])</f>
        <v>0</v>
      </c>
      <c r="I445" s="4">
        <f ca="1">IF(Tableau1[[#This Row],[Fin]]=0,0,Tableau1[[#This Row],[Date]]+Tableau1[[#This Row],[Fin]])</f>
        <v>0</v>
      </c>
      <c r="J445" s="5">
        <f ca="1">IF(MOD(I445,1)=0,0,H445-MAX(I$2:I444))</f>
        <v>0</v>
      </c>
    </row>
    <row r="446" spans="3:10" x14ac:dyDescent="0.35">
      <c r="C446" s="11">
        <f t="shared" si="6"/>
        <v>43241</v>
      </c>
      <c r="D446" s="8">
        <f>1+INT(MIN(MOD(Tableau1[[#This Row],[Date]]-DATE(YEAR(Tableau1[[#This Row],[Date]])+{-1;0;1},1,5)+WEEKDAY(DATE(YEAR(Tableau1[[#This Row],[Date]])+{-1;0;1},1,3)),734))/7)</f>
        <v>21</v>
      </c>
      <c r="E446" s="8" t="str">
        <f ca="1">OFFSET(Tableau4[[#Headers],[Rythme]],1+MOD(ROW()-2,35),)</f>
        <v>M</v>
      </c>
      <c r="F446" s="4">
        <f ca="1">IFERROR(VLOOKUP(Tableau1[[#This Row],[Rythme]],Tableau3[#All],2,0),0)</f>
        <v>0.23958333333333334</v>
      </c>
      <c r="G446" s="4">
        <f ca="1">IFERROR(VLOOKUP(Tableau1[[#This Row],[Rythme]],Tableau3[#All],3,0),0)</f>
        <v>0.5625</v>
      </c>
      <c r="H446" s="4">
        <f ca="1">IF(Tableau1[[#This Row],[Début]]=0,0,Tableau1[[#This Row],[Date]]+Tableau1[[#This Row],[Début]])</f>
        <v>43241.239583333336</v>
      </c>
      <c r="I446" s="4">
        <f ca="1">IF(Tableau1[[#This Row],[Fin]]=0,0,Tableau1[[#This Row],[Date]]+Tableau1[[#This Row],[Fin]])</f>
        <v>43241.5625</v>
      </c>
      <c r="J446" s="5">
        <f ca="1">IF(MOD(I446,1)=0,0,H446-MAX(I$2:I445))</f>
        <v>4.9895833333357587</v>
      </c>
    </row>
    <row r="447" spans="3:10" x14ac:dyDescent="0.35">
      <c r="C447" s="11">
        <f t="shared" si="6"/>
        <v>43242</v>
      </c>
      <c r="D447" s="8">
        <f>1+INT(MIN(MOD(Tableau1[[#This Row],[Date]]-DATE(YEAR(Tableau1[[#This Row],[Date]])+{-1;0;1},1,5)+WEEKDAY(DATE(YEAR(Tableau1[[#This Row],[Date]])+{-1;0;1},1,3)),734))/7)</f>
        <v>21</v>
      </c>
      <c r="E447" s="8" t="str">
        <f ca="1">OFFSET(Tableau4[[#Headers],[Rythme]],1+MOD(ROW()-2,35),)</f>
        <v>M</v>
      </c>
      <c r="F447" s="4">
        <f ca="1">IFERROR(VLOOKUP(Tableau1[[#This Row],[Rythme]],Tableau3[#All],2,0),0)</f>
        <v>0.23958333333333334</v>
      </c>
      <c r="G447" s="4">
        <f ca="1">IFERROR(VLOOKUP(Tableau1[[#This Row],[Rythme]],Tableau3[#All],3,0),0)</f>
        <v>0.5625</v>
      </c>
      <c r="H447" s="4">
        <f ca="1">IF(Tableau1[[#This Row],[Début]]=0,0,Tableau1[[#This Row],[Date]]+Tableau1[[#This Row],[Début]])</f>
        <v>43242.239583333336</v>
      </c>
      <c r="I447" s="4">
        <f ca="1">IF(Tableau1[[#This Row],[Fin]]=0,0,Tableau1[[#This Row],[Date]]+Tableau1[[#This Row],[Fin]])</f>
        <v>43242.5625</v>
      </c>
      <c r="J447" s="5">
        <f ca="1">IF(MOD(I447,1)=0,0,H447-MAX(I$2:I446))</f>
        <v>0.67708333333575865</v>
      </c>
    </row>
    <row r="448" spans="3:10" x14ac:dyDescent="0.35">
      <c r="C448" s="11">
        <f t="shared" si="6"/>
        <v>43243</v>
      </c>
      <c r="D448" s="8">
        <f>1+INT(MIN(MOD(Tableau1[[#This Row],[Date]]-DATE(YEAR(Tableau1[[#This Row],[Date]])+{-1;0;1},1,5)+WEEKDAY(DATE(YEAR(Tableau1[[#This Row],[Date]])+{-1;0;1},1,3)),734))/7)</f>
        <v>21</v>
      </c>
      <c r="E448" s="8" t="str">
        <f ca="1">OFFSET(Tableau4[[#Headers],[Rythme]],1+MOD(ROW()-2,35),)</f>
        <v>A</v>
      </c>
      <c r="F448" s="4">
        <f ca="1">IFERROR(VLOOKUP(Tableau1[[#This Row],[Rythme]],Tableau3[#All],2,0),0)</f>
        <v>0.55208333333333337</v>
      </c>
      <c r="G448" s="4">
        <f ca="1">IFERROR(VLOOKUP(Tableau1[[#This Row],[Rythme]],Tableau3[#All],3,0),0)</f>
        <v>0.875</v>
      </c>
      <c r="H448" s="4">
        <f ca="1">IF(Tableau1[[#This Row],[Début]]=0,0,Tableau1[[#This Row],[Date]]+Tableau1[[#This Row],[Début]])</f>
        <v>43243.552083333336</v>
      </c>
      <c r="I448" s="4">
        <f ca="1">IF(Tableau1[[#This Row],[Fin]]=0,0,Tableau1[[#This Row],[Date]]+Tableau1[[#This Row],[Fin]])</f>
        <v>43243.875</v>
      </c>
      <c r="J448" s="5">
        <f ca="1">IF(MOD(I448,1)=0,0,H448-MAX(I$2:I447))</f>
        <v>0.98958333333575865</v>
      </c>
    </row>
    <row r="449" spans="3:10" x14ac:dyDescent="0.35">
      <c r="C449" s="11">
        <f t="shared" ref="C449:C512" si="7">C448+1</f>
        <v>43244</v>
      </c>
      <c r="D449" s="8">
        <f>1+INT(MIN(MOD(Tableau1[[#This Row],[Date]]-DATE(YEAR(Tableau1[[#This Row],[Date]])+{-1;0;1},1,5)+WEEKDAY(DATE(YEAR(Tableau1[[#This Row],[Date]])+{-1;0;1},1,3)),734))/7)</f>
        <v>21</v>
      </c>
      <c r="E449" s="8" t="str">
        <f ca="1">OFFSET(Tableau4[[#Headers],[Rythme]],1+MOD(ROW()-2,35),)</f>
        <v>A</v>
      </c>
      <c r="F449" s="4">
        <f ca="1">IFERROR(VLOOKUP(Tableau1[[#This Row],[Rythme]],Tableau3[#All],2,0),0)</f>
        <v>0.55208333333333337</v>
      </c>
      <c r="G449" s="4">
        <f ca="1">IFERROR(VLOOKUP(Tableau1[[#This Row],[Rythme]],Tableau3[#All],3,0),0)</f>
        <v>0.875</v>
      </c>
      <c r="H449" s="4">
        <f ca="1">IF(Tableau1[[#This Row],[Début]]=0,0,Tableau1[[#This Row],[Date]]+Tableau1[[#This Row],[Début]])</f>
        <v>43244.552083333336</v>
      </c>
      <c r="I449" s="4">
        <f ca="1">IF(Tableau1[[#This Row],[Fin]]=0,0,Tableau1[[#This Row],[Date]]+Tableau1[[#This Row],[Fin]])</f>
        <v>43244.875</v>
      </c>
      <c r="J449" s="5">
        <f ca="1">IF(MOD(I449,1)=0,0,H449-MAX(I$2:I448))</f>
        <v>0.67708333333575865</v>
      </c>
    </row>
    <row r="450" spans="3:10" x14ac:dyDescent="0.35">
      <c r="C450" s="11">
        <f t="shared" si="7"/>
        <v>43245</v>
      </c>
      <c r="D450" s="8">
        <f>1+INT(MIN(MOD(Tableau1[[#This Row],[Date]]-DATE(YEAR(Tableau1[[#This Row],[Date]])+{-1;0;1},1,5)+WEEKDAY(DATE(YEAR(Tableau1[[#This Row],[Date]])+{-1;0;1},1,3)),734))/7)</f>
        <v>21</v>
      </c>
      <c r="E450" s="8" t="str">
        <f ca="1">OFFSET(Tableau4[[#Headers],[Rythme]],1+MOD(ROW()-2,35),)</f>
        <v>N</v>
      </c>
      <c r="F450" s="4">
        <f ca="1">IFERROR(VLOOKUP(Tableau1[[#This Row],[Rythme]],Tableau3[#All],2,0),0)</f>
        <v>0.86458333333333337</v>
      </c>
      <c r="G450" s="4">
        <f ca="1">IFERROR(VLOOKUP(Tableau1[[#This Row],[Rythme]],Tableau3[#All],3,0),0)</f>
        <v>1.25</v>
      </c>
      <c r="H450" s="4">
        <f ca="1">IF(Tableau1[[#This Row],[Début]]=0,0,Tableau1[[#This Row],[Date]]+Tableau1[[#This Row],[Début]])</f>
        <v>43245.864583333336</v>
      </c>
      <c r="I450" s="4">
        <f ca="1">IF(Tableau1[[#This Row],[Fin]]=0,0,Tableau1[[#This Row],[Date]]+Tableau1[[#This Row],[Fin]])</f>
        <v>43246.25</v>
      </c>
      <c r="J450" s="5">
        <f ca="1">IF(MOD(I450,1)=0,0,H450-MAX(I$2:I449))</f>
        <v>0.98958333333575865</v>
      </c>
    </row>
    <row r="451" spans="3:10" x14ac:dyDescent="0.35">
      <c r="C451" s="11">
        <f t="shared" si="7"/>
        <v>43246</v>
      </c>
      <c r="D451" s="8">
        <f>1+INT(MIN(MOD(Tableau1[[#This Row],[Date]]-DATE(YEAR(Tableau1[[#This Row],[Date]])+{-1;0;1},1,5)+WEEKDAY(DATE(YEAR(Tableau1[[#This Row],[Date]])+{-1;0;1},1,3)),734))/7)</f>
        <v>21</v>
      </c>
      <c r="E451" s="8" t="str">
        <f ca="1">OFFSET(Tableau4[[#Headers],[Rythme]],1+MOD(ROW()-2,35),)</f>
        <v>N</v>
      </c>
      <c r="F451" s="4">
        <f ca="1">IFERROR(VLOOKUP(Tableau1[[#This Row],[Rythme]],Tableau3[#All],2,0),0)</f>
        <v>0.86458333333333337</v>
      </c>
      <c r="G451" s="4">
        <f ca="1">IFERROR(VLOOKUP(Tableau1[[#This Row],[Rythme]],Tableau3[#All],3,0),0)</f>
        <v>1.25</v>
      </c>
      <c r="H451" s="4">
        <f ca="1">IF(Tableau1[[#This Row],[Début]]=0,0,Tableau1[[#This Row],[Date]]+Tableau1[[#This Row],[Début]])</f>
        <v>43246.864583333336</v>
      </c>
      <c r="I451" s="4">
        <f ca="1">IF(Tableau1[[#This Row],[Fin]]=0,0,Tableau1[[#This Row],[Date]]+Tableau1[[#This Row],[Fin]])</f>
        <v>43247.25</v>
      </c>
      <c r="J451" s="5">
        <f ca="1">IF(MOD(I451,1)=0,0,H451-MAX(I$2:I450))</f>
        <v>0.61458333333575865</v>
      </c>
    </row>
    <row r="452" spans="3:10" x14ac:dyDescent="0.35">
      <c r="C452" s="11">
        <f t="shared" si="7"/>
        <v>43247</v>
      </c>
      <c r="D452" s="8">
        <f>1+INT(MIN(MOD(Tableau1[[#This Row],[Date]]-DATE(YEAR(Tableau1[[#This Row],[Date]])+{-1;0;1},1,5)+WEEKDAY(DATE(YEAR(Tableau1[[#This Row],[Date]])+{-1;0;1},1,3)),734))/7)</f>
        <v>21</v>
      </c>
      <c r="E452" s="8" t="str">
        <f ca="1">OFFSET(Tableau4[[#Headers],[Rythme]],1+MOD(ROW()-2,35),)</f>
        <v>N</v>
      </c>
      <c r="F452" s="4">
        <f ca="1">IFERROR(VLOOKUP(Tableau1[[#This Row],[Rythme]],Tableau3[#All],2,0),0)</f>
        <v>0.86458333333333337</v>
      </c>
      <c r="G452" s="4">
        <f ca="1">IFERROR(VLOOKUP(Tableau1[[#This Row],[Rythme]],Tableau3[#All],3,0),0)</f>
        <v>1.25</v>
      </c>
      <c r="H452" s="4">
        <f ca="1">IF(Tableau1[[#This Row],[Début]]=0,0,Tableau1[[#This Row],[Date]]+Tableau1[[#This Row],[Début]])</f>
        <v>43247.864583333336</v>
      </c>
      <c r="I452" s="4">
        <f ca="1">IF(Tableau1[[#This Row],[Fin]]=0,0,Tableau1[[#This Row],[Date]]+Tableau1[[#This Row],[Fin]])</f>
        <v>43248.25</v>
      </c>
      <c r="J452" s="5">
        <f ca="1">IF(MOD(I452,1)=0,0,H452-MAX(I$2:I451))</f>
        <v>0.61458333333575865</v>
      </c>
    </row>
    <row r="453" spans="3:10" x14ac:dyDescent="0.35">
      <c r="C453" s="11">
        <f t="shared" si="7"/>
        <v>43248</v>
      </c>
      <c r="D453" s="8">
        <f>1+INT(MIN(MOD(Tableau1[[#This Row],[Date]]-DATE(YEAR(Tableau1[[#This Row],[Date]])+{-1;0;1},1,5)+WEEKDAY(DATE(YEAR(Tableau1[[#This Row],[Date]])+{-1;0;1},1,3)),734))/7)</f>
        <v>22</v>
      </c>
      <c r="E453" s="8" t="str">
        <f ca="1">OFFSET(Tableau4[[#Headers],[Rythme]],1+MOD(ROW()-2,35),)</f>
        <v>R</v>
      </c>
      <c r="F453" s="4">
        <f ca="1">IFERROR(VLOOKUP(Tableau1[[#This Row],[Rythme]],Tableau3[#All],2,0),0)</f>
        <v>0</v>
      </c>
      <c r="G453" s="4">
        <f ca="1">IFERROR(VLOOKUP(Tableau1[[#This Row],[Rythme]],Tableau3[#All],3,0),0)</f>
        <v>0</v>
      </c>
      <c r="H453" s="4">
        <f ca="1">IF(Tableau1[[#This Row],[Début]]=0,0,Tableau1[[#This Row],[Date]]+Tableau1[[#This Row],[Début]])</f>
        <v>0</v>
      </c>
      <c r="I453" s="4">
        <f ca="1">IF(Tableau1[[#This Row],[Fin]]=0,0,Tableau1[[#This Row],[Date]]+Tableau1[[#This Row],[Fin]])</f>
        <v>0</v>
      </c>
      <c r="J453" s="5">
        <f ca="1">IF(MOD(I453,1)=0,0,H453-MAX(I$2:I452))</f>
        <v>0</v>
      </c>
    </row>
    <row r="454" spans="3:10" x14ac:dyDescent="0.35">
      <c r="C454" s="11">
        <f t="shared" si="7"/>
        <v>43249</v>
      </c>
      <c r="D454" s="8">
        <f>1+INT(MIN(MOD(Tableau1[[#This Row],[Date]]-DATE(YEAR(Tableau1[[#This Row],[Date]])+{-1;0;1},1,5)+WEEKDAY(DATE(YEAR(Tableau1[[#This Row],[Date]])+{-1;0;1},1,3)),734))/7)</f>
        <v>22</v>
      </c>
      <c r="E454" s="8" t="str">
        <f ca="1">OFFSET(Tableau4[[#Headers],[Rythme]],1+MOD(ROW()-2,35),)</f>
        <v>H</v>
      </c>
      <c r="F454" s="4">
        <f ca="1">IFERROR(VLOOKUP(Tableau1[[#This Row],[Rythme]],Tableau3[#All],2,0),0)</f>
        <v>0</v>
      </c>
      <c r="G454" s="4">
        <f ca="1">IFERROR(VLOOKUP(Tableau1[[#This Row],[Rythme]],Tableau3[#All],3,0),0)</f>
        <v>0</v>
      </c>
      <c r="H454" s="4">
        <f ca="1">IF(Tableau1[[#This Row],[Début]]=0,0,Tableau1[[#This Row],[Date]]+Tableau1[[#This Row],[Début]])</f>
        <v>0</v>
      </c>
      <c r="I454" s="4">
        <f ca="1">IF(Tableau1[[#This Row],[Fin]]=0,0,Tableau1[[#This Row],[Date]]+Tableau1[[#This Row],[Fin]])</f>
        <v>0</v>
      </c>
      <c r="J454" s="5">
        <f ca="1">IF(MOD(I454,1)=0,0,H454-MAX(I$2:I453))</f>
        <v>0</v>
      </c>
    </row>
    <row r="455" spans="3:10" x14ac:dyDescent="0.35">
      <c r="C455" s="11">
        <f t="shared" si="7"/>
        <v>43250</v>
      </c>
      <c r="D455" s="8">
        <f>1+INT(MIN(MOD(Tableau1[[#This Row],[Date]]-DATE(YEAR(Tableau1[[#This Row],[Date]])+{-1;0;1},1,5)+WEEKDAY(DATE(YEAR(Tableau1[[#This Row],[Date]])+{-1;0;1},1,3)),734))/7)</f>
        <v>22</v>
      </c>
      <c r="E455" s="8" t="str">
        <f ca="1">OFFSET(Tableau4[[#Headers],[Rythme]],1+MOD(ROW()-2,35),)</f>
        <v>R</v>
      </c>
      <c r="F455" s="4">
        <f ca="1">IFERROR(VLOOKUP(Tableau1[[#This Row],[Rythme]],Tableau3[#All],2,0),0)</f>
        <v>0</v>
      </c>
      <c r="G455" s="4">
        <f ca="1">IFERROR(VLOOKUP(Tableau1[[#This Row],[Rythme]],Tableau3[#All],3,0),0)</f>
        <v>0</v>
      </c>
      <c r="H455" s="4">
        <f ca="1">IF(Tableau1[[#This Row],[Début]]=0,0,Tableau1[[#This Row],[Date]]+Tableau1[[#This Row],[Début]])</f>
        <v>0</v>
      </c>
      <c r="I455" s="4">
        <f ca="1">IF(Tableau1[[#This Row],[Fin]]=0,0,Tableau1[[#This Row],[Date]]+Tableau1[[#This Row],[Fin]])</f>
        <v>0</v>
      </c>
      <c r="J455" s="5">
        <f ca="1">IF(MOD(I455,1)=0,0,H455-MAX(I$2:I454))</f>
        <v>0</v>
      </c>
    </row>
    <row r="456" spans="3:10" x14ac:dyDescent="0.35">
      <c r="C456" s="11">
        <f t="shared" si="7"/>
        <v>43251</v>
      </c>
      <c r="D456" s="8">
        <f>1+INT(MIN(MOD(Tableau1[[#This Row],[Date]]-DATE(YEAR(Tableau1[[#This Row],[Date]])+{-1;0;1},1,5)+WEEKDAY(DATE(YEAR(Tableau1[[#This Row],[Date]])+{-1;0;1},1,3)),734))/7)</f>
        <v>22</v>
      </c>
      <c r="E456" s="8" t="str">
        <f ca="1">OFFSET(Tableau4[[#Headers],[Rythme]],1+MOD(ROW()-2,35),)</f>
        <v>R</v>
      </c>
      <c r="F456" s="4">
        <f ca="1">IFERROR(VLOOKUP(Tableau1[[#This Row],[Rythme]],Tableau3[#All],2,0),0)</f>
        <v>0</v>
      </c>
      <c r="G456" s="4">
        <f ca="1">IFERROR(VLOOKUP(Tableau1[[#This Row],[Rythme]],Tableau3[#All],3,0),0)</f>
        <v>0</v>
      </c>
      <c r="H456" s="4">
        <f ca="1">IF(Tableau1[[#This Row],[Début]]=0,0,Tableau1[[#This Row],[Date]]+Tableau1[[#This Row],[Début]])</f>
        <v>0</v>
      </c>
      <c r="I456" s="4">
        <f ca="1">IF(Tableau1[[#This Row],[Fin]]=0,0,Tableau1[[#This Row],[Date]]+Tableau1[[#This Row],[Fin]])</f>
        <v>0</v>
      </c>
      <c r="J456" s="5">
        <f ca="1">IF(MOD(I456,1)=0,0,H456-MAX(I$2:I455))</f>
        <v>0</v>
      </c>
    </row>
    <row r="457" spans="3:10" x14ac:dyDescent="0.35">
      <c r="C457" s="11">
        <f t="shared" si="7"/>
        <v>43252</v>
      </c>
      <c r="D457" s="8">
        <f>1+INT(MIN(MOD(Tableau1[[#This Row],[Date]]-DATE(YEAR(Tableau1[[#This Row],[Date]])+{-1;0;1},1,5)+WEEKDAY(DATE(YEAR(Tableau1[[#This Row],[Date]])+{-1;0;1},1,3)),734))/7)</f>
        <v>22</v>
      </c>
      <c r="E457" s="8" t="str">
        <f ca="1">OFFSET(Tableau4[[#Headers],[Rythme]],1+MOD(ROW()-2,35),)</f>
        <v>M</v>
      </c>
      <c r="F457" s="4">
        <f ca="1">IFERROR(VLOOKUP(Tableau1[[#This Row],[Rythme]],Tableau3[#All],2,0),0)</f>
        <v>0.23958333333333334</v>
      </c>
      <c r="G457" s="4">
        <f ca="1">IFERROR(VLOOKUP(Tableau1[[#This Row],[Rythme]],Tableau3[#All],3,0),0)</f>
        <v>0.5625</v>
      </c>
      <c r="H457" s="4">
        <f ca="1">IF(Tableau1[[#This Row],[Début]]=0,0,Tableau1[[#This Row],[Date]]+Tableau1[[#This Row],[Début]])</f>
        <v>43252.239583333336</v>
      </c>
      <c r="I457" s="4">
        <f ca="1">IF(Tableau1[[#This Row],[Fin]]=0,0,Tableau1[[#This Row],[Date]]+Tableau1[[#This Row],[Fin]])</f>
        <v>43252.5625</v>
      </c>
      <c r="J457" s="5">
        <f ca="1">IF(MOD(I457,1)=0,0,H457-MAX(I$2:I456))</f>
        <v>3.9895833333357587</v>
      </c>
    </row>
    <row r="458" spans="3:10" x14ac:dyDescent="0.35">
      <c r="C458" s="11">
        <f t="shared" si="7"/>
        <v>43253</v>
      </c>
      <c r="D458" s="8">
        <f>1+INT(MIN(MOD(Tableau1[[#This Row],[Date]]-DATE(YEAR(Tableau1[[#This Row],[Date]])+{-1;0;1},1,5)+WEEKDAY(DATE(YEAR(Tableau1[[#This Row],[Date]])+{-1;0;1},1,3)),734))/7)</f>
        <v>22</v>
      </c>
      <c r="E458" s="8" t="str">
        <f ca="1">OFFSET(Tableau4[[#Headers],[Rythme]],1+MOD(ROW()-2,35),)</f>
        <v>M</v>
      </c>
      <c r="F458" s="4">
        <f ca="1">IFERROR(VLOOKUP(Tableau1[[#This Row],[Rythme]],Tableau3[#All],2,0),0)</f>
        <v>0.23958333333333334</v>
      </c>
      <c r="G458" s="4">
        <f ca="1">IFERROR(VLOOKUP(Tableau1[[#This Row],[Rythme]],Tableau3[#All],3,0),0)</f>
        <v>0.5625</v>
      </c>
      <c r="H458" s="4">
        <f ca="1">IF(Tableau1[[#This Row],[Début]]=0,0,Tableau1[[#This Row],[Date]]+Tableau1[[#This Row],[Début]])</f>
        <v>43253.239583333336</v>
      </c>
      <c r="I458" s="4">
        <f ca="1">IF(Tableau1[[#This Row],[Fin]]=0,0,Tableau1[[#This Row],[Date]]+Tableau1[[#This Row],[Fin]])</f>
        <v>43253.5625</v>
      </c>
      <c r="J458" s="5">
        <f ca="1">IF(MOD(I458,1)=0,0,H458-MAX(I$2:I457))</f>
        <v>0.67708333333575865</v>
      </c>
    </row>
    <row r="459" spans="3:10" x14ac:dyDescent="0.35">
      <c r="C459" s="11">
        <f t="shared" si="7"/>
        <v>43254</v>
      </c>
      <c r="D459" s="8">
        <f>1+INT(MIN(MOD(Tableau1[[#This Row],[Date]]-DATE(YEAR(Tableau1[[#This Row],[Date]])+{-1;0;1},1,5)+WEEKDAY(DATE(YEAR(Tableau1[[#This Row],[Date]])+{-1;0;1},1,3)),734))/7)</f>
        <v>22</v>
      </c>
      <c r="E459" s="8" t="str">
        <f ca="1">OFFSET(Tableau4[[#Headers],[Rythme]],1+MOD(ROW()-2,35),)</f>
        <v>M</v>
      </c>
      <c r="F459" s="4">
        <f ca="1">IFERROR(VLOOKUP(Tableau1[[#This Row],[Rythme]],Tableau3[#All],2,0),0)</f>
        <v>0.23958333333333334</v>
      </c>
      <c r="G459" s="4">
        <f ca="1">IFERROR(VLOOKUP(Tableau1[[#This Row],[Rythme]],Tableau3[#All],3,0),0)</f>
        <v>0.5625</v>
      </c>
      <c r="H459" s="4">
        <f ca="1">IF(Tableau1[[#This Row],[Début]]=0,0,Tableau1[[#This Row],[Date]]+Tableau1[[#This Row],[Début]])</f>
        <v>43254.239583333336</v>
      </c>
      <c r="I459" s="4">
        <f ca="1">IF(Tableau1[[#This Row],[Fin]]=0,0,Tableau1[[#This Row],[Date]]+Tableau1[[#This Row],[Fin]])</f>
        <v>43254.5625</v>
      </c>
      <c r="J459" s="5">
        <f ca="1">IF(MOD(I459,1)=0,0,H459-MAX(I$2:I458))</f>
        <v>0.67708333333575865</v>
      </c>
    </row>
    <row r="460" spans="3:10" x14ac:dyDescent="0.35">
      <c r="C460" s="11">
        <f t="shared" si="7"/>
        <v>43255</v>
      </c>
      <c r="D460" s="8">
        <f>1+INT(MIN(MOD(Tableau1[[#This Row],[Date]]-DATE(YEAR(Tableau1[[#This Row],[Date]])+{-1;0;1},1,5)+WEEKDAY(DATE(YEAR(Tableau1[[#This Row],[Date]])+{-1;0;1},1,3)),734))/7)</f>
        <v>23</v>
      </c>
      <c r="E460" s="8" t="str">
        <f ca="1">OFFSET(Tableau4[[#Headers],[Rythme]],1+MOD(ROW()-2,35),)</f>
        <v>A</v>
      </c>
      <c r="F460" s="4">
        <f ca="1">IFERROR(VLOOKUP(Tableau1[[#This Row],[Rythme]],Tableau3[#All],2,0),0)</f>
        <v>0.55208333333333337</v>
      </c>
      <c r="G460" s="4">
        <f ca="1">IFERROR(VLOOKUP(Tableau1[[#This Row],[Rythme]],Tableau3[#All],3,0),0)</f>
        <v>0.875</v>
      </c>
      <c r="H460" s="4">
        <f ca="1">IF(Tableau1[[#This Row],[Début]]=0,0,Tableau1[[#This Row],[Date]]+Tableau1[[#This Row],[Début]])</f>
        <v>43255.552083333336</v>
      </c>
      <c r="I460" s="4">
        <f ca="1">IF(Tableau1[[#This Row],[Fin]]=0,0,Tableau1[[#This Row],[Date]]+Tableau1[[#This Row],[Fin]])</f>
        <v>43255.875</v>
      </c>
      <c r="J460" s="5">
        <f ca="1">IF(MOD(I460,1)=0,0,H460-MAX(I$2:I459))</f>
        <v>0.98958333333575865</v>
      </c>
    </row>
    <row r="461" spans="3:10" x14ac:dyDescent="0.35">
      <c r="C461" s="11">
        <f t="shared" si="7"/>
        <v>43256</v>
      </c>
      <c r="D461" s="8">
        <f>1+INT(MIN(MOD(Tableau1[[#This Row],[Date]]-DATE(YEAR(Tableau1[[#This Row],[Date]])+{-1;0;1},1,5)+WEEKDAY(DATE(YEAR(Tableau1[[#This Row],[Date]])+{-1;0;1},1,3)),734))/7)</f>
        <v>23</v>
      </c>
      <c r="E461" s="8" t="str">
        <f ca="1">OFFSET(Tableau4[[#Headers],[Rythme]],1+MOD(ROW()-2,35),)</f>
        <v>A</v>
      </c>
      <c r="F461" s="4">
        <f ca="1">IFERROR(VLOOKUP(Tableau1[[#This Row],[Rythme]],Tableau3[#All],2,0),0)</f>
        <v>0.55208333333333337</v>
      </c>
      <c r="G461" s="4">
        <f ca="1">IFERROR(VLOOKUP(Tableau1[[#This Row],[Rythme]],Tableau3[#All],3,0),0)</f>
        <v>0.875</v>
      </c>
      <c r="H461" s="4">
        <f ca="1">IF(Tableau1[[#This Row],[Début]]=0,0,Tableau1[[#This Row],[Date]]+Tableau1[[#This Row],[Début]])</f>
        <v>43256.552083333336</v>
      </c>
      <c r="I461" s="4">
        <f ca="1">IF(Tableau1[[#This Row],[Fin]]=0,0,Tableau1[[#This Row],[Date]]+Tableau1[[#This Row],[Fin]])</f>
        <v>43256.875</v>
      </c>
      <c r="J461" s="5">
        <f ca="1">IF(MOD(I461,1)=0,0,H461-MAX(I$2:I460))</f>
        <v>0.67708333333575865</v>
      </c>
    </row>
    <row r="462" spans="3:10" x14ac:dyDescent="0.35">
      <c r="C462" s="11">
        <f t="shared" si="7"/>
        <v>43257</v>
      </c>
      <c r="D462" s="8">
        <f>1+INT(MIN(MOD(Tableau1[[#This Row],[Date]]-DATE(YEAR(Tableau1[[#This Row],[Date]])+{-1;0;1},1,5)+WEEKDAY(DATE(YEAR(Tableau1[[#This Row],[Date]])+{-1;0;1},1,3)),734))/7)</f>
        <v>23</v>
      </c>
      <c r="E462" s="8" t="str">
        <f ca="1">OFFSET(Tableau4[[#Headers],[Rythme]],1+MOD(ROW()-2,35),)</f>
        <v>N</v>
      </c>
      <c r="F462" s="4">
        <f ca="1">IFERROR(VLOOKUP(Tableau1[[#This Row],[Rythme]],Tableau3[#All],2,0),0)</f>
        <v>0.86458333333333337</v>
      </c>
      <c r="G462" s="4">
        <f ca="1">IFERROR(VLOOKUP(Tableau1[[#This Row],[Rythme]],Tableau3[#All],3,0),0)</f>
        <v>1.25</v>
      </c>
      <c r="H462" s="4">
        <f ca="1">IF(Tableau1[[#This Row],[Début]]=0,0,Tableau1[[#This Row],[Date]]+Tableau1[[#This Row],[Début]])</f>
        <v>43257.864583333336</v>
      </c>
      <c r="I462" s="4">
        <f ca="1">IF(Tableau1[[#This Row],[Fin]]=0,0,Tableau1[[#This Row],[Date]]+Tableau1[[#This Row],[Fin]])</f>
        <v>43258.25</v>
      </c>
      <c r="J462" s="5">
        <f ca="1">IF(MOD(I462,1)=0,0,H462-MAX(I$2:I461))</f>
        <v>0.98958333333575865</v>
      </c>
    </row>
    <row r="463" spans="3:10" x14ac:dyDescent="0.35">
      <c r="C463" s="11">
        <f t="shared" si="7"/>
        <v>43258</v>
      </c>
      <c r="D463" s="8">
        <f>1+INT(MIN(MOD(Tableau1[[#This Row],[Date]]-DATE(YEAR(Tableau1[[#This Row],[Date]])+{-1;0;1},1,5)+WEEKDAY(DATE(YEAR(Tableau1[[#This Row],[Date]])+{-1;0;1},1,3)),734))/7)</f>
        <v>23</v>
      </c>
      <c r="E463" s="8" t="str">
        <f ca="1">OFFSET(Tableau4[[#Headers],[Rythme]],1+MOD(ROW()-2,35),)</f>
        <v>N</v>
      </c>
      <c r="F463" s="4">
        <f ca="1">IFERROR(VLOOKUP(Tableau1[[#This Row],[Rythme]],Tableau3[#All],2,0),0)</f>
        <v>0.86458333333333337</v>
      </c>
      <c r="G463" s="4">
        <f ca="1">IFERROR(VLOOKUP(Tableau1[[#This Row],[Rythme]],Tableau3[#All],3,0),0)</f>
        <v>1.25</v>
      </c>
      <c r="H463" s="4">
        <f ca="1">IF(Tableau1[[#This Row],[Début]]=0,0,Tableau1[[#This Row],[Date]]+Tableau1[[#This Row],[Début]])</f>
        <v>43258.864583333336</v>
      </c>
      <c r="I463" s="4">
        <f ca="1">IF(Tableau1[[#This Row],[Fin]]=0,0,Tableau1[[#This Row],[Date]]+Tableau1[[#This Row],[Fin]])</f>
        <v>43259.25</v>
      </c>
      <c r="J463" s="5">
        <f ca="1">IF(MOD(I463,1)=0,0,H463-MAX(I$2:I462))</f>
        <v>0.61458333333575865</v>
      </c>
    </row>
    <row r="464" spans="3:10" x14ac:dyDescent="0.35">
      <c r="C464" s="11">
        <f t="shared" si="7"/>
        <v>43259</v>
      </c>
      <c r="D464" s="8">
        <f>1+INT(MIN(MOD(Tableau1[[#This Row],[Date]]-DATE(YEAR(Tableau1[[#This Row],[Date]])+{-1;0;1},1,5)+WEEKDAY(DATE(YEAR(Tableau1[[#This Row],[Date]])+{-1;0;1},1,3)),734))/7)</f>
        <v>23</v>
      </c>
      <c r="E464" s="8" t="str">
        <f ca="1">OFFSET(Tableau4[[#Headers],[Rythme]],1+MOD(ROW()-2,35),)</f>
        <v>R</v>
      </c>
      <c r="F464" s="4">
        <f ca="1">IFERROR(VLOOKUP(Tableau1[[#This Row],[Rythme]],Tableau3[#All],2,0),0)</f>
        <v>0</v>
      </c>
      <c r="G464" s="4">
        <f ca="1">IFERROR(VLOOKUP(Tableau1[[#This Row],[Rythme]],Tableau3[#All],3,0),0)</f>
        <v>0</v>
      </c>
      <c r="H464" s="4">
        <f ca="1">IF(Tableau1[[#This Row],[Début]]=0,0,Tableau1[[#This Row],[Date]]+Tableau1[[#This Row],[Début]])</f>
        <v>0</v>
      </c>
      <c r="I464" s="4">
        <f ca="1">IF(Tableau1[[#This Row],[Fin]]=0,0,Tableau1[[#This Row],[Date]]+Tableau1[[#This Row],[Fin]])</f>
        <v>0</v>
      </c>
      <c r="J464" s="5">
        <f ca="1">IF(MOD(I464,1)=0,0,H464-MAX(I$2:I463))</f>
        <v>0</v>
      </c>
    </row>
    <row r="465" spans="3:10" x14ac:dyDescent="0.35">
      <c r="C465" s="11">
        <f t="shared" si="7"/>
        <v>43260</v>
      </c>
      <c r="D465" s="8">
        <f>1+INT(MIN(MOD(Tableau1[[#This Row],[Date]]-DATE(YEAR(Tableau1[[#This Row],[Date]])+{-1;0;1},1,5)+WEEKDAY(DATE(YEAR(Tableau1[[#This Row],[Date]])+{-1;0;1},1,3)),734))/7)</f>
        <v>23</v>
      </c>
      <c r="E465" s="8" t="str">
        <f ca="1">OFFSET(Tableau4[[#Headers],[Rythme]],1+MOD(ROW()-2,35),)</f>
        <v>R</v>
      </c>
      <c r="F465" s="4">
        <f ca="1">IFERROR(VLOOKUP(Tableau1[[#This Row],[Rythme]],Tableau3[#All],2,0),0)</f>
        <v>0</v>
      </c>
      <c r="G465" s="4">
        <f ca="1">IFERROR(VLOOKUP(Tableau1[[#This Row],[Rythme]],Tableau3[#All],3,0),0)</f>
        <v>0</v>
      </c>
      <c r="H465" s="4">
        <f ca="1">IF(Tableau1[[#This Row],[Début]]=0,0,Tableau1[[#This Row],[Date]]+Tableau1[[#This Row],[Début]])</f>
        <v>0</v>
      </c>
      <c r="I465" s="4">
        <f ca="1">IF(Tableau1[[#This Row],[Fin]]=0,0,Tableau1[[#This Row],[Date]]+Tableau1[[#This Row],[Fin]])</f>
        <v>0</v>
      </c>
      <c r="J465" s="5">
        <f ca="1">IF(MOD(I465,1)=0,0,H465-MAX(I$2:I464))</f>
        <v>0</v>
      </c>
    </row>
    <row r="466" spans="3:10" x14ac:dyDescent="0.35">
      <c r="C466" s="11">
        <f t="shared" si="7"/>
        <v>43261</v>
      </c>
      <c r="D466" s="8">
        <f>1+INT(MIN(MOD(Tableau1[[#This Row],[Date]]-DATE(YEAR(Tableau1[[#This Row],[Date]])+{-1;0;1},1,5)+WEEKDAY(DATE(YEAR(Tableau1[[#This Row],[Date]])+{-1;0;1},1,3)),734))/7)</f>
        <v>23</v>
      </c>
      <c r="E466" s="8" t="str">
        <f ca="1">OFFSET(Tableau4[[#Headers],[Rythme]],1+MOD(ROW()-2,35),)</f>
        <v>H</v>
      </c>
      <c r="F466" s="4">
        <f ca="1">IFERROR(VLOOKUP(Tableau1[[#This Row],[Rythme]],Tableau3[#All],2,0),0)</f>
        <v>0</v>
      </c>
      <c r="G466" s="4">
        <f ca="1">IFERROR(VLOOKUP(Tableau1[[#This Row],[Rythme]],Tableau3[#All],3,0),0)</f>
        <v>0</v>
      </c>
      <c r="H466" s="4">
        <f ca="1">IF(Tableau1[[#This Row],[Début]]=0,0,Tableau1[[#This Row],[Date]]+Tableau1[[#This Row],[Début]])</f>
        <v>0</v>
      </c>
      <c r="I466" s="4">
        <f ca="1">IF(Tableau1[[#This Row],[Fin]]=0,0,Tableau1[[#This Row],[Date]]+Tableau1[[#This Row],[Fin]])</f>
        <v>0</v>
      </c>
      <c r="J466" s="5">
        <f ca="1">IF(MOD(I466,1)=0,0,H466-MAX(I$2:I465))</f>
        <v>0</v>
      </c>
    </row>
    <row r="467" spans="3:10" x14ac:dyDescent="0.35">
      <c r="C467" s="11">
        <f t="shared" si="7"/>
        <v>43262</v>
      </c>
      <c r="D467" s="8">
        <f>1+INT(MIN(MOD(Tableau1[[#This Row],[Date]]-DATE(YEAR(Tableau1[[#This Row],[Date]])+{-1;0;1},1,5)+WEEKDAY(DATE(YEAR(Tableau1[[#This Row],[Date]])+{-1;0;1},1,3)),734))/7)</f>
        <v>24</v>
      </c>
      <c r="E467" s="8" t="str">
        <f ca="1">OFFSET(Tableau4[[#Headers],[Rythme]],1+MOD(ROW()-2,35),)</f>
        <v>R</v>
      </c>
      <c r="F467" s="4">
        <f ca="1">IFERROR(VLOOKUP(Tableau1[[#This Row],[Rythme]],Tableau3[#All],2,0),0)</f>
        <v>0</v>
      </c>
      <c r="G467" s="4">
        <f ca="1">IFERROR(VLOOKUP(Tableau1[[#This Row],[Rythme]],Tableau3[#All],3,0),0)</f>
        <v>0</v>
      </c>
      <c r="H467" s="4">
        <f ca="1">IF(Tableau1[[#This Row],[Début]]=0,0,Tableau1[[#This Row],[Date]]+Tableau1[[#This Row],[Début]])</f>
        <v>0</v>
      </c>
      <c r="I467" s="4">
        <f ca="1">IF(Tableau1[[#This Row],[Fin]]=0,0,Tableau1[[#This Row],[Date]]+Tableau1[[#This Row],[Fin]])</f>
        <v>0</v>
      </c>
      <c r="J467" s="5">
        <f ca="1">IF(MOD(I467,1)=0,0,H467-MAX(I$2:I466))</f>
        <v>0</v>
      </c>
    </row>
    <row r="468" spans="3:10" x14ac:dyDescent="0.35">
      <c r="C468" s="11">
        <f t="shared" si="7"/>
        <v>43263</v>
      </c>
      <c r="D468" s="8">
        <f>1+INT(MIN(MOD(Tableau1[[#This Row],[Date]]-DATE(YEAR(Tableau1[[#This Row],[Date]])+{-1;0;1},1,5)+WEEKDAY(DATE(YEAR(Tableau1[[#This Row],[Date]])+{-1;0;1},1,3)),734))/7)</f>
        <v>24</v>
      </c>
      <c r="E468" s="8" t="str">
        <f ca="1">OFFSET(Tableau4[[#Headers],[Rythme]],1+MOD(ROW()-2,35),)</f>
        <v>H</v>
      </c>
      <c r="F468" s="4">
        <f ca="1">IFERROR(VLOOKUP(Tableau1[[#This Row],[Rythme]],Tableau3[#All],2,0),0)</f>
        <v>0</v>
      </c>
      <c r="G468" s="4">
        <f ca="1">IFERROR(VLOOKUP(Tableau1[[#This Row],[Rythme]],Tableau3[#All],3,0),0)</f>
        <v>0</v>
      </c>
      <c r="H468" s="4">
        <f ca="1">IF(Tableau1[[#This Row],[Début]]=0,0,Tableau1[[#This Row],[Date]]+Tableau1[[#This Row],[Début]])</f>
        <v>0</v>
      </c>
      <c r="I468" s="4">
        <f ca="1">IF(Tableau1[[#This Row],[Fin]]=0,0,Tableau1[[#This Row],[Date]]+Tableau1[[#This Row],[Fin]])</f>
        <v>0</v>
      </c>
      <c r="J468" s="5">
        <f ca="1">IF(MOD(I468,1)=0,0,H468-MAX(I$2:I467))</f>
        <v>0</v>
      </c>
    </row>
    <row r="469" spans="3:10" x14ac:dyDescent="0.35">
      <c r="C469" s="11">
        <f t="shared" si="7"/>
        <v>43264</v>
      </c>
      <c r="D469" s="8">
        <f>1+INT(MIN(MOD(Tableau1[[#This Row],[Date]]-DATE(YEAR(Tableau1[[#This Row],[Date]])+{-1;0;1},1,5)+WEEKDAY(DATE(YEAR(Tableau1[[#This Row],[Date]])+{-1;0;1},1,3)),734))/7)</f>
        <v>24</v>
      </c>
      <c r="E469" s="8" t="str">
        <f ca="1">OFFSET(Tableau4[[#Headers],[Rythme]],1+MOD(ROW()-2,35),)</f>
        <v>M</v>
      </c>
      <c r="F469" s="4">
        <f ca="1">IFERROR(VLOOKUP(Tableau1[[#This Row],[Rythme]],Tableau3[#All],2,0),0)</f>
        <v>0.23958333333333334</v>
      </c>
      <c r="G469" s="4">
        <f ca="1">IFERROR(VLOOKUP(Tableau1[[#This Row],[Rythme]],Tableau3[#All],3,0),0)</f>
        <v>0.5625</v>
      </c>
      <c r="H469" s="4">
        <f ca="1">IF(Tableau1[[#This Row],[Début]]=0,0,Tableau1[[#This Row],[Date]]+Tableau1[[#This Row],[Début]])</f>
        <v>43264.239583333336</v>
      </c>
      <c r="I469" s="4">
        <f ca="1">IF(Tableau1[[#This Row],[Fin]]=0,0,Tableau1[[#This Row],[Date]]+Tableau1[[#This Row],[Fin]])</f>
        <v>43264.5625</v>
      </c>
      <c r="J469" s="5">
        <f ca="1">IF(MOD(I469,1)=0,0,H469-MAX(I$2:I468))</f>
        <v>4.9895833333357587</v>
      </c>
    </row>
    <row r="470" spans="3:10" x14ac:dyDescent="0.35">
      <c r="C470" s="11">
        <f t="shared" si="7"/>
        <v>43265</v>
      </c>
      <c r="D470" s="8">
        <f>1+INT(MIN(MOD(Tableau1[[#This Row],[Date]]-DATE(YEAR(Tableau1[[#This Row],[Date]])+{-1;0;1},1,5)+WEEKDAY(DATE(YEAR(Tableau1[[#This Row],[Date]])+{-1;0;1},1,3)),734))/7)</f>
        <v>24</v>
      </c>
      <c r="E470" s="8" t="str">
        <f ca="1">OFFSET(Tableau4[[#Headers],[Rythme]],1+MOD(ROW()-2,35),)</f>
        <v>M</v>
      </c>
      <c r="F470" s="4">
        <f ca="1">IFERROR(VLOOKUP(Tableau1[[#This Row],[Rythme]],Tableau3[#All],2,0),0)</f>
        <v>0.23958333333333334</v>
      </c>
      <c r="G470" s="4">
        <f ca="1">IFERROR(VLOOKUP(Tableau1[[#This Row],[Rythme]],Tableau3[#All],3,0),0)</f>
        <v>0.5625</v>
      </c>
      <c r="H470" s="4">
        <f ca="1">IF(Tableau1[[#This Row],[Début]]=0,0,Tableau1[[#This Row],[Date]]+Tableau1[[#This Row],[Début]])</f>
        <v>43265.239583333336</v>
      </c>
      <c r="I470" s="4">
        <f ca="1">IF(Tableau1[[#This Row],[Fin]]=0,0,Tableau1[[#This Row],[Date]]+Tableau1[[#This Row],[Fin]])</f>
        <v>43265.5625</v>
      </c>
      <c r="J470" s="5">
        <f ca="1">IF(MOD(I470,1)=0,0,H470-MAX(I$2:I469))</f>
        <v>0.67708333333575865</v>
      </c>
    </row>
    <row r="471" spans="3:10" x14ac:dyDescent="0.35">
      <c r="C471" s="11">
        <f t="shared" si="7"/>
        <v>43266</v>
      </c>
      <c r="D471" s="8">
        <f>1+INT(MIN(MOD(Tableau1[[#This Row],[Date]]-DATE(YEAR(Tableau1[[#This Row],[Date]])+{-1;0;1},1,5)+WEEKDAY(DATE(YEAR(Tableau1[[#This Row],[Date]])+{-1;0;1},1,3)),734))/7)</f>
        <v>24</v>
      </c>
      <c r="E471" s="8" t="str">
        <f ca="1">OFFSET(Tableau4[[#Headers],[Rythme]],1+MOD(ROW()-2,35),)</f>
        <v>A</v>
      </c>
      <c r="F471" s="4">
        <f ca="1">IFERROR(VLOOKUP(Tableau1[[#This Row],[Rythme]],Tableau3[#All],2,0),0)</f>
        <v>0.55208333333333337</v>
      </c>
      <c r="G471" s="4">
        <f ca="1">IFERROR(VLOOKUP(Tableau1[[#This Row],[Rythme]],Tableau3[#All],3,0),0)</f>
        <v>0.875</v>
      </c>
      <c r="H471" s="4">
        <f ca="1">IF(Tableau1[[#This Row],[Début]]=0,0,Tableau1[[#This Row],[Date]]+Tableau1[[#This Row],[Début]])</f>
        <v>43266.552083333336</v>
      </c>
      <c r="I471" s="4">
        <f ca="1">IF(Tableau1[[#This Row],[Fin]]=0,0,Tableau1[[#This Row],[Date]]+Tableau1[[#This Row],[Fin]])</f>
        <v>43266.875</v>
      </c>
      <c r="J471" s="5">
        <f ca="1">IF(MOD(I471,1)=0,0,H471-MAX(I$2:I470))</f>
        <v>0.98958333333575865</v>
      </c>
    </row>
    <row r="472" spans="3:10" x14ac:dyDescent="0.35">
      <c r="C472" s="11">
        <f t="shared" si="7"/>
        <v>43267</v>
      </c>
      <c r="D472" s="8">
        <f>1+INT(MIN(MOD(Tableau1[[#This Row],[Date]]-DATE(YEAR(Tableau1[[#This Row],[Date]])+{-1;0;1},1,5)+WEEKDAY(DATE(YEAR(Tableau1[[#This Row],[Date]])+{-1;0;1},1,3)),734))/7)</f>
        <v>24</v>
      </c>
      <c r="E472" s="8" t="str">
        <f ca="1">OFFSET(Tableau4[[#Headers],[Rythme]],1+MOD(ROW()-2,35),)</f>
        <v>A</v>
      </c>
      <c r="F472" s="4">
        <f ca="1">IFERROR(VLOOKUP(Tableau1[[#This Row],[Rythme]],Tableau3[#All],2,0),0)</f>
        <v>0.55208333333333337</v>
      </c>
      <c r="G472" s="4">
        <f ca="1">IFERROR(VLOOKUP(Tableau1[[#This Row],[Rythme]],Tableau3[#All],3,0),0)</f>
        <v>0.875</v>
      </c>
      <c r="H472" s="4">
        <f ca="1">IF(Tableau1[[#This Row],[Début]]=0,0,Tableau1[[#This Row],[Date]]+Tableau1[[#This Row],[Début]])</f>
        <v>43267.552083333336</v>
      </c>
      <c r="I472" s="4">
        <f ca="1">IF(Tableau1[[#This Row],[Fin]]=0,0,Tableau1[[#This Row],[Date]]+Tableau1[[#This Row],[Fin]])</f>
        <v>43267.875</v>
      </c>
      <c r="J472" s="5">
        <f ca="1">IF(MOD(I472,1)=0,0,H472-MAX(I$2:I471))</f>
        <v>0.67708333333575865</v>
      </c>
    </row>
    <row r="473" spans="3:10" x14ac:dyDescent="0.35">
      <c r="C473" s="11">
        <f t="shared" si="7"/>
        <v>43268</v>
      </c>
      <c r="D473" s="8">
        <f>1+INT(MIN(MOD(Tableau1[[#This Row],[Date]]-DATE(YEAR(Tableau1[[#This Row],[Date]])+{-1;0;1},1,5)+WEEKDAY(DATE(YEAR(Tableau1[[#This Row],[Date]])+{-1;0;1},1,3)),734))/7)</f>
        <v>24</v>
      </c>
      <c r="E473" s="8" t="str">
        <f ca="1">OFFSET(Tableau4[[#Headers],[Rythme]],1+MOD(ROW()-2,35),)</f>
        <v>A</v>
      </c>
      <c r="F473" s="4">
        <f ca="1">IFERROR(VLOOKUP(Tableau1[[#This Row],[Rythme]],Tableau3[#All],2,0),0)</f>
        <v>0.55208333333333337</v>
      </c>
      <c r="G473" s="4">
        <f ca="1">IFERROR(VLOOKUP(Tableau1[[#This Row],[Rythme]],Tableau3[#All],3,0),0)</f>
        <v>0.875</v>
      </c>
      <c r="H473" s="4">
        <f ca="1">IF(Tableau1[[#This Row],[Début]]=0,0,Tableau1[[#This Row],[Date]]+Tableau1[[#This Row],[Début]])</f>
        <v>43268.552083333336</v>
      </c>
      <c r="I473" s="4">
        <f ca="1">IF(Tableau1[[#This Row],[Fin]]=0,0,Tableau1[[#This Row],[Date]]+Tableau1[[#This Row],[Fin]])</f>
        <v>43268.875</v>
      </c>
      <c r="J473" s="5">
        <f ca="1">IF(MOD(I473,1)=0,0,H473-MAX(I$2:I472))</f>
        <v>0.67708333333575865</v>
      </c>
    </row>
    <row r="474" spans="3:10" x14ac:dyDescent="0.35">
      <c r="C474" s="11">
        <f t="shared" si="7"/>
        <v>43269</v>
      </c>
      <c r="D474" s="8">
        <f>1+INT(MIN(MOD(Tableau1[[#This Row],[Date]]-DATE(YEAR(Tableau1[[#This Row],[Date]])+{-1;0;1},1,5)+WEEKDAY(DATE(YEAR(Tableau1[[#This Row],[Date]])+{-1;0;1},1,3)),734))/7)</f>
        <v>25</v>
      </c>
      <c r="E474" s="8" t="str">
        <f ca="1">OFFSET(Tableau4[[#Headers],[Rythme]],1+MOD(ROW()-2,35),)</f>
        <v>N</v>
      </c>
      <c r="F474" s="4">
        <f ca="1">IFERROR(VLOOKUP(Tableau1[[#This Row],[Rythme]],Tableau3[#All],2,0),0)</f>
        <v>0.86458333333333337</v>
      </c>
      <c r="G474" s="4">
        <f ca="1">IFERROR(VLOOKUP(Tableau1[[#This Row],[Rythme]],Tableau3[#All],3,0),0)</f>
        <v>1.25</v>
      </c>
      <c r="H474" s="4">
        <f ca="1">IF(Tableau1[[#This Row],[Début]]=0,0,Tableau1[[#This Row],[Date]]+Tableau1[[#This Row],[Début]])</f>
        <v>43269.864583333336</v>
      </c>
      <c r="I474" s="4">
        <f ca="1">IF(Tableau1[[#This Row],[Fin]]=0,0,Tableau1[[#This Row],[Date]]+Tableau1[[#This Row],[Fin]])</f>
        <v>43270.25</v>
      </c>
      <c r="J474" s="5">
        <f ca="1">IF(MOD(I474,1)=0,0,H474-MAX(I$2:I473))</f>
        <v>0.98958333333575865</v>
      </c>
    </row>
    <row r="475" spans="3:10" x14ac:dyDescent="0.35">
      <c r="C475" s="11">
        <f t="shared" si="7"/>
        <v>43270</v>
      </c>
      <c r="D475" s="8">
        <f>1+INT(MIN(MOD(Tableau1[[#This Row],[Date]]-DATE(YEAR(Tableau1[[#This Row],[Date]])+{-1;0;1},1,5)+WEEKDAY(DATE(YEAR(Tableau1[[#This Row],[Date]])+{-1;0;1},1,3)),734))/7)</f>
        <v>25</v>
      </c>
      <c r="E475" s="8" t="str">
        <f ca="1">OFFSET(Tableau4[[#Headers],[Rythme]],1+MOD(ROW()-2,35),)</f>
        <v>N</v>
      </c>
      <c r="F475" s="4">
        <f ca="1">IFERROR(VLOOKUP(Tableau1[[#This Row],[Rythme]],Tableau3[#All],2,0),0)</f>
        <v>0.86458333333333337</v>
      </c>
      <c r="G475" s="4">
        <f ca="1">IFERROR(VLOOKUP(Tableau1[[#This Row],[Rythme]],Tableau3[#All],3,0),0)</f>
        <v>1.25</v>
      </c>
      <c r="H475" s="4">
        <f ca="1">IF(Tableau1[[#This Row],[Début]]=0,0,Tableau1[[#This Row],[Date]]+Tableau1[[#This Row],[Début]])</f>
        <v>43270.864583333336</v>
      </c>
      <c r="I475" s="4">
        <f ca="1">IF(Tableau1[[#This Row],[Fin]]=0,0,Tableau1[[#This Row],[Date]]+Tableau1[[#This Row],[Fin]])</f>
        <v>43271.25</v>
      </c>
      <c r="J475" s="5">
        <f ca="1">IF(MOD(I475,1)=0,0,H475-MAX(I$2:I474))</f>
        <v>0.61458333333575865</v>
      </c>
    </row>
    <row r="476" spans="3:10" x14ac:dyDescent="0.35">
      <c r="C476" s="11">
        <f t="shared" si="7"/>
        <v>43271</v>
      </c>
      <c r="D476" s="8">
        <f>1+INT(MIN(MOD(Tableau1[[#This Row],[Date]]-DATE(YEAR(Tableau1[[#This Row],[Date]])+{-1;0;1},1,5)+WEEKDAY(DATE(YEAR(Tableau1[[#This Row],[Date]])+{-1;0;1},1,3)),734))/7)</f>
        <v>25</v>
      </c>
      <c r="E476" s="8" t="str">
        <f ca="1">OFFSET(Tableau4[[#Headers],[Rythme]],1+MOD(ROW()-2,35),)</f>
        <v>R</v>
      </c>
      <c r="F476" s="4">
        <f ca="1">IFERROR(VLOOKUP(Tableau1[[#This Row],[Rythme]],Tableau3[#All],2,0),0)</f>
        <v>0</v>
      </c>
      <c r="G476" s="4">
        <f ca="1">IFERROR(VLOOKUP(Tableau1[[#This Row],[Rythme]],Tableau3[#All],3,0),0)</f>
        <v>0</v>
      </c>
      <c r="H476" s="4">
        <f ca="1">IF(Tableau1[[#This Row],[Début]]=0,0,Tableau1[[#This Row],[Date]]+Tableau1[[#This Row],[Début]])</f>
        <v>0</v>
      </c>
      <c r="I476" s="4">
        <f ca="1">IF(Tableau1[[#This Row],[Fin]]=0,0,Tableau1[[#This Row],[Date]]+Tableau1[[#This Row],[Fin]])</f>
        <v>0</v>
      </c>
      <c r="J476" s="5">
        <f ca="1">IF(MOD(I476,1)=0,0,H476-MAX(I$2:I475))</f>
        <v>0</v>
      </c>
    </row>
    <row r="477" spans="3:10" x14ac:dyDescent="0.35">
      <c r="C477" s="11">
        <f t="shared" si="7"/>
        <v>43272</v>
      </c>
      <c r="D477" s="8">
        <f>1+INT(MIN(MOD(Tableau1[[#This Row],[Date]]-DATE(YEAR(Tableau1[[#This Row],[Date]])+{-1;0;1},1,5)+WEEKDAY(DATE(YEAR(Tableau1[[#This Row],[Date]])+{-1;0;1},1,3)),734))/7)</f>
        <v>25</v>
      </c>
      <c r="E477" s="8" t="str">
        <f ca="1">OFFSET(Tableau4[[#Headers],[Rythme]],1+MOD(ROW()-2,35),)</f>
        <v>R</v>
      </c>
      <c r="F477" s="4">
        <f ca="1">IFERROR(VLOOKUP(Tableau1[[#This Row],[Rythme]],Tableau3[#All],2,0),0)</f>
        <v>0</v>
      </c>
      <c r="G477" s="4">
        <f ca="1">IFERROR(VLOOKUP(Tableau1[[#This Row],[Rythme]],Tableau3[#All],3,0),0)</f>
        <v>0</v>
      </c>
      <c r="H477" s="4">
        <f ca="1">IF(Tableau1[[#This Row],[Début]]=0,0,Tableau1[[#This Row],[Date]]+Tableau1[[#This Row],[Début]])</f>
        <v>0</v>
      </c>
      <c r="I477" s="4">
        <f ca="1">IF(Tableau1[[#This Row],[Fin]]=0,0,Tableau1[[#This Row],[Date]]+Tableau1[[#This Row],[Fin]])</f>
        <v>0</v>
      </c>
      <c r="J477" s="5">
        <f ca="1">IF(MOD(I477,1)=0,0,H477-MAX(I$2:I476))</f>
        <v>0</v>
      </c>
    </row>
    <row r="478" spans="3:10" x14ac:dyDescent="0.35">
      <c r="C478" s="11">
        <f t="shared" si="7"/>
        <v>43273</v>
      </c>
      <c r="D478" s="8">
        <f>1+INT(MIN(MOD(Tableau1[[#This Row],[Date]]-DATE(YEAR(Tableau1[[#This Row],[Date]])+{-1;0;1},1,5)+WEEKDAY(DATE(YEAR(Tableau1[[#This Row],[Date]])+{-1;0;1},1,3)),734))/7)</f>
        <v>25</v>
      </c>
      <c r="E478" s="8" t="str">
        <f ca="1">OFFSET(Tableau4[[#Headers],[Rythme]],1+MOD(ROW()-2,35),)</f>
        <v>R</v>
      </c>
      <c r="F478" s="4">
        <f ca="1">IFERROR(VLOOKUP(Tableau1[[#This Row],[Rythme]],Tableau3[#All],2,0),0)</f>
        <v>0</v>
      </c>
      <c r="G478" s="4">
        <f ca="1">IFERROR(VLOOKUP(Tableau1[[#This Row],[Rythme]],Tableau3[#All],3,0),0)</f>
        <v>0</v>
      </c>
      <c r="H478" s="4">
        <f ca="1">IF(Tableau1[[#This Row],[Début]]=0,0,Tableau1[[#This Row],[Date]]+Tableau1[[#This Row],[Début]])</f>
        <v>0</v>
      </c>
      <c r="I478" s="4">
        <f ca="1">IF(Tableau1[[#This Row],[Fin]]=0,0,Tableau1[[#This Row],[Date]]+Tableau1[[#This Row],[Fin]])</f>
        <v>0</v>
      </c>
      <c r="J478" s="5">
        <f ca="1">IF(MOD(I478,1)=0,0,H478-MAX(I$2:I477))</f>
        <v>0</v>
      </c>
    </row>
    <row r="479" spans="3:10" x14ac:dyDescent="0.35">
      <c r="C479" s="11">
        <f t="shared" si="7"/>
        <v>43274</v>
      </c>
      <c r="D479" s="8">
        <f>1+INT(MIN(MOD(Tableau1[[#This Row],[Date]]-DATE(YEAR(Tableau1[[#This Row],[Date]])+{-1;0;1},1,5)+WEEKDAY(DATE(YEAR(Tableau1[[#This Row],[Date]])+{-1;0;1},1,3)),734))/7)</f>
        <v>25</v>
      </c>
      <c r="E479" s="8" t="str">
        <f ca="1">OFFSET(Tableau4[[#Headers],[Rythme]],1+MOD(ROW()-2,35),)</f>
        <v>H</v>
      </c>
      <c r="F479" s="4">
        <f ca="1">IFERROR(VLOOKUP(Tableau1[[#This Row],[Rythme]],Tableau3[#All],2,0),0)</f>
        <v>0</v>
      </c>
      <c r="G479" s="4">
        <f ca="1">IFERROR(VLOOKUP(Tableau1[[#This Row],[Rythme]],Tableau3[#All],3,0),0)</f>
        <v>0</v>
      </c>
      <c r="H479" s="4">
        <f ca="1">IF(Tableau1[[#This Row],[Début]]=0,0,Tableau1[[#This Row],[Date]]+Tableau1[[#This Row],[Début]])</f>
        <v>0</v>
      </c>
      <c r="I479" s="4">
        <f ca="1">IF(Tableau1[[#This Row],[Fin]]=0,0,Tableau1[[#This Row],[Date]]+Tableau1[[#This Row],[Fin]])</f>
        <v>0</v>
      </c>
      <c r="J479" s="5">
        <f ca="1">IF(MOD(I479,1)=0,0,H479-MAX(I$2:I478))</f>
        <v>0</v>
      </c>
    </row>
    <row r="480" spans="3:10" x14ac:dyDescent="0.35">
      <c r="C480" s="11">
        <f t="shared" si="7"/>
        <v>43275</v>
      </c>
      <c r="D480" s="8">
        <f>1+INT(MIN(MOD(Tableau1[[#This Row],[Date]]-DATE(YEAR(Tableau1[[#This Row],[Date]])+{-1;0;1},1,5)+WEEKDAY(DATE(YEAR(Tableau1[[#This Row],[Date]])+{-1;0;1},1,3)),734))/7)</f>
        <v>25</v>
      </c>
      <c r="E480" s="8" t="str">
        <f ca="1">OFFSET(Tableau4[[#Headers],[Rythme]],1+MOD(ROW()-2,35),)</f>
        <v>H</v>
      </c>
      <c r="F480" s="4">
        <f ca="1">IFERROR(VLOOKUP(Tableau1[[#This Row],[Rythme]],Tableau3[#All],2,0),0)</f>
        <v>0</v>
      </c>
      <c r="G480" s="4">
        <f ca="1">IFERROR(VLOOKUP(Tableau1[[#This Row],[Rythme]],Tableau3[#All],3,0),0)</f>
        <v>0</v>
      </c>
      <c r="H480" s="4">
        <f ca="1">IF(Tableau1[[#This Row],[Début]]=0,0,Tableau1[[#This Row],[Date]]+Tableau1[[#This Row],[Début]])</f>
        <v>0</v>
      </c>
      <c r="I480" s="4">
        <f ca="1">IF(Tableau1[[#This Row],[Fin]]=0,0,Tableau1[[#This Row],[Date]]+Tableau1[[#This Row],[Fin]])</f>
        <v>0</v>
      </c>
      <c r="J480" s="5">
        <f ca="1">IF(MOD(I480,1)=0,0,H480-MAX(I$2:I479))</f>
        <v>0</v>
      </c>
    </row>
    <row r="481" spans="3:10" x14ac:dyDescent="0.35">
      <c r="C481" s="11">
        <f t="shared" si="7"/>
        <v>43276</v>
      </c>
      <c r="D481" s="8">
        <f>1+INT(MIN(MOD(Tableau1[[#This Row],[Date]]-DATE(YEAR(Tableau1[[#This Row],[Date]])+{-1;0;1},1,5)+WEEKDAY(DATE(YEAR(Tableau1[[#This Row],[Date]])+{-1;0;1},1,3)),734))/7)</f>
        <v>26</v>
      </c>
      <c r="E481" s="8" t="str">
        <f ca="1">OFFSET(Tableau4[[#Headers],[Rythme]],1+MOD(ROW()-2,35),)</f>
        <v>M</v>
      </c>
      <c r="F481" s="4">
        <f ca="1">IFERROR(VLOOKUP(Tableau1[[#This Row],[Rythme]],Tableau3[#All],2,0),0)</f>
        <v>0.23958333333333334</v>
      </c>
      <c r="G481" s="4">
        <f ca="1">IFERROR(VLOOKUP(Tableau1[[#This Row],[Rythme]],Tableau3[#All],3,0),0)</f>
        <v>0.5625</v>
      </c>
      <c r="H481" s="4">
        <f ca="1">IF(Tableau1[[#This Row],[Début]]=0,0,Tableau1[[#This Row],[Date]]+Tableau1[[#This Row],[Début]])</f>
        <v>43276.239583333336</v>
      </c>
      <c r="I481" s="4">
        <f ca="1">IF(Tableau1[[#This Row],[Fin]]=0,0,Tableau1[[#This Row],[Date]]+Tableau1[[#This Row],[Fin]])</f>
        <v>43276.5625</v>
      </c>
      <c r="J481" s="5">
        <f ca="1">IF(MOD(I481,1)=0,0,H481-MAX(I$2:I480))</f>
        <v>4.9895833333357587</v>
      </c>
    </row>
    <row r="482" spans="3:10" x14ac:dyDescent="0.35">
      <c r="C482" s="11">
        <f t="shared" si="7"/>
        <v>43277</v>
      </c>
      <c r="D482" s="8">
        <f>1+INT(MIN(MOD(Tableau1[[#This Row],[Date]]-DATE(YEAR(Tableau1[[#This Row],[Date]])+{-1;0;1},1,5)+WEEKDAY(DATE(YEAR(Tableau1[[#This Row],[Date]])+{-1;0;1},1,3)),734))/7)</f>
        <v>26</v>
      </c>
      <c r="E482" s="8" t="str">
        <f ca="1">OFFSET(Tableau4[[#Headers],[Rythme]],1+MOD(ROW()-2,35),)</f>
        <v>M</v>
      </c>
      <c r="F482" s="4">
        <f ca="1">IFERROR(VLOOKUP(Tableau1[[#This Row],[Rythme]],Tableau3[#All],2,0),0)</f>
        <v>0.23958333333333334</v>
      </c>
      <c r="G482" s="4">
        <f ca="1">IFERROR(VLOOKUP(Tableau1[[#This Row],[Rythme]],Tableau3[#All],3,0),0)</f>
        <v>0.5625</v>
      </c>
      <c r="H482" s="4">
        <f ca="1">IF(Tableau1[[#This Row],[Début]]=0,0,Tableau1[[#This Row],[Date]]+Tableau1[[#This Row],[Début]])</f>
        <v>43277.239583333336</v>
      </c>
      <c r="I482" s="4">
        <f ca="1">IF(Tableau1[[#This Row],[Fin]]=0,0,Tableau1[[#This Row],[Date]]+Tableau1[[#This Row],[Fin]])</f>
        <v>43277.5625</v>
      </c>
      <c r="J482" s="5">
        <f ca="1">IF(MOD(I482,1)=0,0,H482-MAX(I$2:I481))</f>
        <v>0.67708333333575865</v>
      </c>
    </row>
    <row r="483" spans="3:10" x14ac:dyDescent="0.35">
      <c r="C483" s="11">
        <f t="shared" si="7"/>
        <v>43278</v>
      </c>
      <c r="D483" s="8">
        <f>1+INT(MIN(MOD(Tableau1[[#This Row],[Date]]-DATE(YEAR(Tableau1[[#This Row],[Date]])+{-1;0;1},1,5)+WEEKDAY(DATE(YEAR(Tableau1[[#This Row],[Date]])+{-1;0;1},1,3)),734))/7)</f>
        <v>26</v>
      </c>
      <c r="E483" s="8" t="str">
        <f ca="1">OFFSET(Tableau4[[#Headers],[Rythme]],1+MOD(ROW()-2,35),)</f>
        <v>A</v>
      </c>
      <c r="F483" s="4">
        <f ca="1">IFERROR(VLOOKUP(Tableau1[[#This Row],[Rythme]],Tableau3[#All],2,0),0)</f>
        <v>0.55208333333333337</v>
      </c>
      <c r="G483" s="4">
        <f ca="1">IFERROR(VLOOKUP(Tableau1[[#This Row],[Rythme]],Tableau3[#All],3,0),0)</f>
        <v>0.875</v>
      </c>
      <c r="H483" s="4">
        <f ca="1">IF(Tableau1[[#This Row],[Début]]=0,0,Tableau1[[#This Row],[Date]]+Tableau1[[#This Row],[Début]])</f>
        <v>43278.552083333336</v>
      </c>
      <c r="I483" s="4">
        <f ca="1">IF(Tableau1[[#This Row],[Fin]]=0,0,Tableau1[[#This Row],[Date]]+Tableau1[[#This Row],[Fin]])</f>
        <v>43278.875</v>
      </c>
      <c r="J483" s="5">
        <f ca="1">IF(MOD(I483,1)=0,0,H483-MAX(I$2:I482))</f>
        <v>0.98958333333575865</v>
      </c>
    </row>
    <row r="484" spans="3:10" x14ac:dyDescent="0.35">
      <c r="C484" s="11">
        <f t="shared" si="7"/>
        <v>43279</v>
      </c>
      <c r="D484" s="8">
        <f>1+INT(MIN(MOD(Tableau1[[#This Row],[Date]]-DATE(YEAR(Tableau1[[#This Row],[Date]])+{-1;0;1},1,5)+WEEKDAY(DATE(YEAR(Tableau1[[#This Row],[Date]])+{-1;0;1},1,3)),734))/7)</f>
        <v>26</v>
      </c>
      <c r="E484" s="8" t="str">
        <f ca="1">OFFSET(Tableau4[[#Headers],[Rythme]],1+MOD(ROW()-2,35),)</f>
        <v>A</v>
      </c>
      <c r="F484" s="4">
        <f ca="1">IFERROR(VLOOKUP(Tableau1[[#This Row],[Rythme]],Tableau3[#All],2,0),0)</f>
        <v>0.55208333333333337</v>
      </c>
      <c r="G484" s="4">
        <f ca="1">IFERROR(VLOOKUP(Tableau1[[#This Row],[Rythme]],Tableau3[#All],3,0),0)</f>
        <v>0.875</v>
      </c>
      <c r="H484" s="4">
        <f ca="1">IF(Tableau1[[#This Row],[Début]]=0,0,Tableau1[[#This Row],[Date]]+Tableau1[[#This Row],[Début]])</f>
        <v>43279.552083333336</v>
      </c>
      <c r="I484" s="4">
        <f ca="1">IF(Tableau1[[#This Row],[Fin]]=0,0,Tableau1[[#This Row],[Date]]+Tableau1[[#This Row],[Fin]])</f>
        <v>43279.875</v>
      </c>
      <c r="J484" s="5">
        <f ca="1">IF(MOD(I484,1)=0,0,H484-MAX(I$2:I483))</f>
        <v>0.67708333333575865</v>
      </c>
    </row>
    <row r="485" spans="3:10" x14ac:dyDescent="0.35">
      <c r="C485" s="11">
        <f t="shared" si="7"/>
        <v>43280</v>
      </c>
      <c r="D485" s="8">
        <f>1+INT(MIN(MOD(Tableau1[[#This Row],[Date]]-DATE(YEAR(Tableau1[[#This Row],[Date]])+{-1;0;1},1,5)+WEEKDAY(DATE(YEAR(Tableau1[[#This Row],[Date]])+{-1;0;1},1,3)),734))/7)</f>
        <v>26</v>
      </c>
      <c r="E485" s="8" t="str">
        <f ca="1">OFFSET(Tableau4[[#Headers],[Rythme]],1+MOD(ROW()-2,35),)</f>
        <v>N</v>
      </c>
      <c r="F485" s="4">
        <f ca="1">IFERROR(VLOOKUP(Tableau1[[#This Row],[Rythme]],Tableau3[#All],2,0),0)</f>
        <v>0.86458333333333337</v>
      </c>
      <c r="G485" s="4">
        <f ca="1">IFERROR(VLOOKUP(Tableau1[[#This Row],[Rythme]],Tableau3[#All],3,0),0)</f>
        <v>1.25</v>
      </c>
      <c r="H485" s="4">
        <f ca="1">IF(Tableau1[[#This Row],[Début]]=0,0,Tableau1[[#This Row],[Date]]+Tableau1[[#This Row],[Début]])</f>
        <v>43280.864583333336</v>
      </c>
      <c r="I485" s="4">
        <f ca="1">IF(Tableau1[[#This Row],[Fin]]=0,0,Tableau1[[#This Row],[Date]]+Tableau1[[#This Row],[Fin]])</f>
        <v>43281.25</v>
      </c>
      <c r="J485" s="5">
        <f ca="1">IF(MOD(I485,1)=0,0,H485-MAX(I$2:I484))</f>
        <v>0.98958333333575865</v>
      </c>
    </row>
    <row r="486" spans="3:10" x14ac:dyDescent="0.35">
      <c r="C486" s="11">
        <f t="shared" si="7"/>
        <v>43281</v>
      </c>
      <c r="D486" s="8">
        <f>1+INT(MIN(MOD(Tableau1[[#This Row],[Date]]-DATE(YEAR(Tableau1[[#This Row],[Date]])+{-1;0;1},1,5)+WEEKDAY(DATE(YEAR(Tableau1[[#This Row],[Date]])+{-1;0;1},1,3)),734))/7)</f>
        <v>26</v>
      </c>
      <c r="E486" s="8" t="str">
        <f ca="1">OFFSET(Tableau4[[#Headers],[Rythme]],1+MOD(ROW()-2,35),)</f>
        <v>N</v>
      </c>
      <c r="F486" s="4">
        <f ca="1">IFERROR(VLOOKUP(Tableau1[[#This Row],[Rythme]],Tableau3[#All],2,0),0)</f>
        <v>0.86458333333333337</v>
      </c>
      <c r="G486" s="4">
        <f ca="1">IFERROR(VLOOKUP(Tableau1[[#This Row],[Rythme]],Tableau3[#All],3,0),0)</f>
        <v>1.25</v>
      </c>
      <c r="H486" s="4">
        <f ca="1">IF(Tableau1[[#This Row],[Début]]=0,0,Tableau1[[#This Row],[Date]]+Tableau1[[#This Row],[Début]])</f>
        <v>43281.864583333336</v>
      </c>
      <c r="I486" s="4">
        <f ca="1">IF(Tableau1[[#This Row],[Fin]]=0,0,Tableau1[[#This Row],[Date]]+Tableau1[[#This Row],[Fin]])</f>
        <v>43282.25</v>
      </c>
      <c r="J486" s="5">
        <f ca="1">IF(MOD(I486,1)=0,0,H486-MAX(I$2:I485))</f>
        <v>0.61458333333575865</v>
      </c>
    </row>
    <row r="487" spans="3:10" x14ac:dyDescent="0.35">
      <c r="C487" s="11">
        <f t="shared" si="7"/>
        <v>43282</v>
      </c>
      <c r="D487" s="8">
        <f>1+INT(MIN(MOD(Tableau1[[#This Row],[Date]]-DATE(YEAR(Tableau1[[#This Row],[Date]])+{-1;0;1},1,5)+WEEKDAY(DATE(YEAR(Tableau1[[#This Row],[Date]])+{-1;0;1},1,3)),734))/7)</f>
        <v>26</v>
      </c>
      <c r="E487" s="8" t="str">
        <f ca="1">OFFSET(Tableau4[[#Headers],[Rythme]],1+MOD(ROW()-2,35),)</f>
        <v>N</v>
      </c>
      <c r="F487" s="4">
        <f ca="1">IFERROR(VLOOKUP(Tableau1[[#This Row],[Rythme]],Tableau3[#All],2,0),0)</f>
        <v>0.86458333333333337</v>
      </c>
      <c r="G487" s="4">
        <f ca="1">IFERROR(VLOOKUP(Tableau1[[#This Row],[Rythme]],Tableau3[#All],3,0),0)</f>
        <v>1.25</v>
      </c>
      <c r="H487" s="4">
        <f ca="1">IF(Tableau1[[#This Row],[Début]]=0,0,Tableau1[[#This Row],[Date]]+Tableau1[[#This Row],[Début]])</f>
        <v>43282.864583333336</v>
      </c>
      <c r="I487" s="4">
        <f ca="1">IF(Tableau1[[#This Row],[Fin]]=0,0,Tableau1[[#This Row],[Date]]+Tableau1[[#This Row],[Fin]])</f>
        <v>43283.25</v>
      </c>
      <c r="J487" s="5">
        <f ca="1">IF(MOD(I487,1)=0,0,H487-MAX(I$2:I486))</f>
        <v>0.61458333333575865</v>
      </c>
    </row>
    <row r="488" spans="3:10" x14ac:dyDescent="0.35">
      <c r="C488" s="11">
        <f t="shared" si="7"/>
        <v>43283</v>
      </c>
      <c r="D488" s="8">
        <f>1+INT(MIN(MOD(Tableau1[[#This Row],[Date]]-DATE(YEAR(Tableau1[[#This Row],[Date]])+{-1;0;1},1,5)+WEEKDAY(DATE(YEAR(Tableau1[[#This Row],[Date]])+{-1;0;1},1,3)),734))/7)</f>
        <v>27</v>
      </c>
      <c r="E488" s="8" t="str">
        <f ca="1">OFFSET(Tableau4[[#Headers],[Rythme]],1+MOD(ROW()-2,35),)</f>
        <v>R</v>
      </c>
      <c r="F488" s="4">
        <f ca="1">IFERROR(VLOOKUP(Tableau1[[#This Row],[Rythme]],Tableau3[#All],2,0),0)</f>
        <v>0</v>
      </c>
      <c r="G488" s="4">
        <f ca="1">IFERROR(VLOOKUP(Tableau1[[#This Row],[Rythme]],Tableau3[#All],3,0),0)</f>
        <v>0</v>
      </c>
      <c r="H488" s="4">
        <f ca="1">IF(Tableau1[[#This Row],[Début]]=0,0,Tableau1[[#This Row],[Date]]+Tableau1[[#This Row],[Début]])</f>
        <v>0</v>
      </c>
      <c r="I488" s="4">
        <f ca="1">IF(Tableau1[[#This Row],[Fin]]=0,0,Tableau1[[#This Row],[Date]]+Tableau1[[#This Row],[Fin]])</f>
        <v>0</v>
      </c>
      <c r="J488" s="5">
        <f ca="1">IF(MOD(I488,1)=0,0,H488-MAX(I$2:I487))</f>
        <v>0</v>
      </c>
    </row>
    <row r="489" spans="3:10" x14ac:dyDescent="0.35">
      <c r="C489" s="11">
        <f t="shared" si="7"/>
        <v>43284</v>
      </c>
      <c r="D489" s="8">
        <f>1+INT(MIN(MOD(Tableau1[[#This Row],[Date]]-DATE(YEAR(Tableau1[[#This Row],[Date]])+{-1;0;1},1,5)+WEEKDAY(DATE(YEAR(Tableau1[[#This Row],[Date]])+{-1;0;1},1,3)),734))/7)</f>
        <v>27</v>
      </c>
      <c r="E489" s="8" t="str">
        <f ca="1">OFFSET(Tableau4[[#Headers],[Rythme]],1+MOD(ROW()-2,35),)</f>
        <v>H</v>
      </c>
      <c r="F489" s="4">
        <f ca="1">IFERROR(VLOOKUP(Tableau1[[#This Row],[Rythme]],Tableau3[#All],2,0),0)</f>
        <v>0</v>
      </c>
      <c r="G489" s="4">
        <f ca="1">IFERROR(VLOOKUP(Tableau1[[#This Row],[Rythme]],Tableau3[#All],3,0),0)</f>
        <v>0</v>
      </c>
      <c r="H489" s="4">
        <f ca="1">IF(Tableau1[[#This Row],[Début]]=0,0,Tableau1[[#This Row],[Date]]+Tableau1[[#This Row],[Début]])</f>
        <v>0</v>
      </c>
      <c r="I489" s="4">
        <f ca="1">IF(Tableau1[[#This Row],[Fin]]=0,0,Tableau1[[#This Row],[Date]]+Tableau1[[#This Row],[Fin]])</f>
        <v>0</v>
      </c>
      <c r="J489" s="5">
        <f ca="1">IF(MOD(I489,1)=0,0,H489-MAX(I$2:I488))</f>
        <v>0</v>
      </c>
    </row>
    <row r="490" spans="3:10" x14ac:dyDescent="0.35">
      <c r="C490" s="11">
        <f t="shared" si="7"/>
        <v>43285</v>
      </c>
      <c r="D490" s="8">
        <f>1+INT(MIN(MOD(Tableau1[[#This Row],[Date]]-DATE(YEAR(Tableau1[[#This Row],[Date]])+{-1;0;1},1,5)+WEEKDAY(DATE(YEAR(Tableau1[[#This Row],[Date]])+{-1;0;1},1,3)),734))/7)</f>
        <v>27</v>
      </c>
      <c r="E490" s="8" t="str">
        <f ca="1">OFFSET(Tableau4[[#Headers],[Rythme]],1+MOD(ROW()-2,35),)</f>
        <v>R</v>
      </c>
      <c r="F490" s="4">
        <f ca="1">IFERROR(VLOOKUP(Tableau1[[#This Row],[Rythme]],Tableau3[#All],2,0),0)</f>
        <v>0</v>
      </c>
      <c r="G490" s="4">
        <f ca="1">IFERROR(VLOOKUP(Tableau1[[#This Row],[Rythme]],Tableau3[#All],3,0),0)</f>
        <v>0</v>
      </c>
      <c r="H490" s="4">
        <f ca="1">IF(Tableau1[[#This Row],[Début]]=0,0,Tableau1[[#This Row],[Date]]+Tableau1[[#This Row],[Début]])</f>
        <v>0</v>
      </c>
      <c r="I490" s="4">
        <f ca="1">IF(Tableau1[[#This Row],[Fin]]=0,0,Tableau1[[#This Row],[Date]]+Tableau1[[#This Row],[Fin]])</f>
        <v>0</v>
      </c>
      <c r="J490" s="5">
        <f ca="1">IF(MOD(I490,1)=0,0,H490-MAX(I$2:I489))</f>
        <v>0</v>
      </c>
    </row>
    <row r="491" spans="3:10" x14ac:dyDescent="0.35">
      <c r="C491" s="11">
        <f t="shared" si="7"/>
        <v>43286</v>
      </c>
      <c r="D491" s="8">
        <f>1+INT(MIN(MOD(Tableau1[[#This Row],[Date]]-DATE(YEAR(Tableau1[[#This Row],[Date]])+{-1;0;1},1,5)+WEEKDAY(DATE(YEAR(Tableau1[[#This Row],[Date]])+{-1;0;1},1,3)),734))/7)</f>
        <v>27</v>
      </c>
      <c r="E491" s="8" t="str">
        <f ca="1">OFFSET(Tableau4[[#Headers],[Rythme]],1+MOD(ROW()-2,35),)</f>
        <v>R</v>
      </c>
      <c r="F491" s="4">
        <f ca="1">IFERROR(VLOOKUP(Tableau1[[#This Row],[Rythme]],Tableau3[#All],2,0),0)</f>
        <v>0</v>
      </c>
      <c r="G491" s="4">
        <f ca="1">IFERROR(VLOOKUP(Tableau1[[#This Row],[Rythme]],Tableau3[#All],3,0),0)</f>
        <v>0</v>
      </c>
      <c r="H491" s="4">
        <f ca="1">IF(Tableau1[[#This Row],[Début]]=0,0,Tableau1[[#This Row],[Date]]+Tableau1[[#This Row],[Début]])</f>
        <v>0</v>
      </c>
      <c r="I491" s="4">
        <f ca="1">IF(Tableau1[[#This Row],[Fin]]=0,0,Tableau1[[#This Row],[Date]]+Tableau1[[#This Row],[Fin]])</f>
        <v>0</v>
      </c>
      <c r="J491" s="5">
        <f ca="1">IF(MOD(I491,1)=0,0,H491-MAX(I$2:I490))</f>
        <v>0</v>
      </c>
    </row>
    <row r="492" spans="3:10" x14ac:dyDescent="0.35">
      <c r="C492" s="11">
        <f t="shared" si="7"/>
        <v>43287</v>
      </c>
      <c r="D492" s="8">
        <f>1+INT(MIN(MOD(Tableau1[[#This Row],[Date]]-DATE(YEAR(Tableau1[[#This Row],[Date]])+{-1;0;1},1,5)+WEEKDAY(DATE(YEAR(Tableau1[[#This Row],[Date]])+{-1;0;1},1,3)),734))/7)</f>
        <v>27</v>
      </c>
      <c r="E492" s="8" t="str">
        <f ca="1">OFFSET(Tableau4[[#Headers],[Rythme]],1+MOD(ROW()-2,35),)</f>
        <v>M</v>
      </c>
      <c r="F492" s="4">
        <f ca="1">IFERROR(VLOOKUP(Tableau1[[#This Row],[Rythme]],Tableau3[#All],2,0),0)</f>
        <v>0.23958333333333334</v>
      </c>
      <c r="G492" s="4">
        <f ca="1">IFERROR(VLOOKUP(Tableau1[[#This Row],[Rythme]],Tableau3[#All],3,0),0)</f>
        <v>0.5625</v>
      </c>
      <c r="H492" s="4">
        <f ca="1">IF(Tableau1[[#This Row],[Début]]=0,0,Tableau1[[#This Row],[Date]]+Tableau1[[#This Row],[Début]])</f>
        <v>43287.239583333336</v>
      </c>
      <c r="I492" s="4">
        <f ca="1">IF(Tableau1[[#This Row],[Fin]]=0,0,Tableau1[[#This Row],[Date]]+Tableau1[[#This Row],[Fin]])</f>
        <v>43287.5625</v>
      </c>
      <c r="J492" s="5">
        <f ca="1">IF(MOD(I492,1)=0,0,H492-MAX(I$2:I491))</f>
        <v>3.9895833333357587</v>
      </c>
    </row>
    <row r="493" spans="3:10" x14ac:dyDescent="0.35">
      <c r="C493" s="11">
        <f t="shared" si="7"/>
        <v>43288</v>
      </c>
      <c r="D493" s="8">
        <f>1+INT(MIN(MOD(Tableau1[[#This Row],[Date]]-DATE(YEAR(Tableau1[[#This Row],[Date]])+{-1;0;1},1,5)+WEEKDAY(DATE(YEAR(Tableau1[[#This Row],[Date]])+{-1;0;1},1,3)),734))/7)</f>
        <v>27</v>
      </c>
      <c r="E493" s="8" t="str">
        <f ca="1">OFFSET(Tableau4[[#Headers],[Rythme]],1+MOD(ROW()-2,35),)</f>
        <v>M</v>
      </c>
      <c r="F493" s="4">
        <f ca="1">IFERROR(VLOOKUP(Tableau1[[#This Row],[Rythme]],Tableau3[#All],2,0),0)</f>
        <v>0.23958333333333334</v>
      </c>
      <c r="G493" s="4">
        <f ca="1">IFERROR(VLOOKUP(Tableau1[[#This Row],[Rythme]],Tableau3[#All],3,0),0)</f>
        <v>0.5625</v>
      </c>
      <c r="H493" s="4">
        <f ca="1">IF(Tableau1[[#This Row],[Début]]=0,0,Tableau1[[#This Row],[Date]]+Tableau1[[#This Row],[Début]])</f>
        <v>43288.239583333336</v>
      </c>
      <c r="I493" s="4">
        <f ca="1">IF(Tableau1[[#This Row],[Fin]]=0,0,Tableau1[[#This Row],[Date]]+Tableau1[[#This Row],[Fin]])</f>
        <v>43288.5625</v>
      </c>
      <c r="J493" s="5">
        <f ca="1">IF(MOD(I493,1)=0,0,H493-MAX(I$2:I492))</f>
        <v>0.67708333333575865</v>
      </c>
    </row>
    <row r="494" spans="3:10" x14ac:dyDescent="0.35">
      <c r="C494" s="11">
        <f t="shared" si="7"/>
        <v>43289</v>
      </c>
      <c r="D494" s="8">
        <f>1+INT(MIN(MOD(Tableau1[[#This Row],[Date]]-DATE(YEAR(Tableau1[[#This Row],[Date]])+{-1;0;1},1,5)+WEEKDAY(DATE(YEAR(Tableau1[[#This Row],[Date]])+{-1;0;1},1,3)),734))/7)</f>
        <v>27</v>
      </c>
      <c r="E494" s="8" t="str">
        <f ca="1">OFFSET(Tableau4[[#Headers],[Rythme]],1+MOD(ROW()-2,35),)</f>
        <v>M</v>
      </c>
      <c r="F494" s="4">
        <f ca="1">IFERROR(VLOOKUP(Tableau1[[#This Row],[Rythme]],Tableau3[#All],2,0),0)</f>
        <v>0.23958333333333334</v>
      </c>
      <c r="G494" s="4">
        <f ca="1">IFERROR(VLOOKUP(Tableau1[[#This Row],[Rythme]],Tableau3[#All],3,0),0)</f>
        <v>0.5625</v>
      </c>
      <c r="H494" s="4">
        <f ca="1">IF(Tableau1[[#This Row],[Début]]=0,0,Tableau1[[#This Row],[Date]]+Tableau1[[#This Row],[Début]])</f>
        <v>43289.239583333336</v>
      </c>
      <c r="I494" s="4">
        <f ca="1">IF(Tableau1[[#This Row],[Fin]]=0,0,Tableau1[[#This Row],[Date]]+Tableau1[[#This Row],[Fin]])</f>
        <v>43289.5625</v>
      </c>
      <c r="J494" s="5">
        <f ca="1">IF(MOD(I494,1)=0,0,H494-MAX(I$2:I493))</f>
        <v>0.67708333333575865</v>
      </c>
    </row>
    <row r="495" spans="3:10" x14ac:dyDescent="0.35">
      <c r="C495" s="11">
        <f t="shared" si="7"/>
        <v>43290</v>
      </c>
      <c r="D495" s="8">
        <f>1+INT(MIN(MOD(Tableau1[[#This Row],[Date]]-DATE(YEAR(Tableau1[[#This Row],[Date]])+{-1;0;1},1,5)+WEEKDAY(DATE(YEAR(Tableau1[[#This Row],[Date]])+{-1;0;1},1,3)),734))/7)</f>
        <v>28</v>
      </c>
      <c r="E495" s="8" t="str">
        <f ca="1">OFFSET(Tableau4[[#Headers],[Rythme]],1+MOD(ROW()-2,35),)</f>
        <v>A</v>
      </c>
      <c r="F495" s="4">
        <f ca="1">IFERROR(VLOOKUP(Tableau1[[#This Row],[Rythme]],Tableau3[#All],2,0),0)</f>
        <v>0.55208333333333337</v>
      </c>
      <c r="G495" s="4">
        <f ca="1">IFERROR(VLOOKUP(Tableau1[[#This Row],[Rythme]],Tableau3[#All],3,0),0)</f>
        <v>0.875</v>
      </c>
      <c r="H495" s="4">
        <f ca="1">IF(Tableau1[[#This Row],[Début]]=0,0,Tableau1[[#This Row],[Date]]+Tableau1[[#This Row],[Début]])</f>
        <v>43290.552083333336</v>
      </c>
      <c r="I495" s="4">
        <f ca="1">IF(Tableau1[[#This Row],[Fin]]=0,0,Tableau1[[#This Row],[Date]]+Tableau1[[#This Row],[Fin]])</f>
        <v>43290.875</v>
      </c>
      <c r="J495" s="5">
        <f ca="1">IF(MOD(I495,1)=0,0,H495-MAX(I$2:I494))</f>
        <v>0.98958333333575865</v>
      </c>
    </row>
    <row r="496" spans="3:10" x14ac:dyDescent="0.35">
      <c r="C496" s="11">
        <f t="shared" si="7"/>
        <v>43291</v>
      </c>
      <c r="D496" s="8">
        <f>1+INT(MIN(MOD(Tableau1[[#This Row],[Date]]-DATE(YEAR(Tableau1[[#This Row],[Date]])+{-1;0;1},1,5)+WEEKDAY(DATE(YEAR(Tableau1[[#This Row],[Date]])+{-1;0;1},1,3)),734))/7)</f>
        <v>28</v>
      </c>
      <c r="E496" s="8" t="str">
        <f ca="1">OFFSET(Tableau4[[#Headers],[Rythme]],1+MOD(ROW()-2,35),)</f>
        <v>A</v>
      </c>
      <c r="F496" s="4">
        <f ca="1">IFERROR(VLOOKUP(Tableau1[[#This Row],[Rythme]],Tableau3[#All],2,0),0)</f>
        <v>0.55208333333333337</v>
      </c>
      <c r="G496" s="4">
        <f ca="1">IFERROR(VLOOKUP(Tableau1[[#This Row],[Rythme]],Tableau3[#All],3,0),0)</f>
        <v>0.875</v>
      </c>
      <c r="H496" s="4">
        <f ca="1">IF(Tableau1[[#This Row],[Début]]=0,0,Tableau1[[#This Row],[Date]]+Tableau1[[#This Row],[Début]])</f>
        <v>43291.552083333336</v>
      </c>
      <c r="I496" s="4">
        <f ca="1">IF(Tableau1[[#This Row],[Fin]]=0,0,Tableau1[[#This Row],[Date]]+Tableau1[[#This Row],[Fin]])</f>
        <v>43291.875</v>
      </c>
      <c r="J496" s="5">
        <f ca="1">IF(MOD(I496,1)=0,0,H496-MAX(I$2:I495))</f>
        <v>0.67708333333575865</v>
      </c>
    </row>
    <row r="497" spans="3:10" x14ac:dyDescent="0.35">
      <c r="C497" s="11">
        <f t="shared" si="7"/>
        <v>43292</v>
      </c>
      <c r="D497" s="8">
        <f>1+INT(MIN(MOD(Tableau1[[#This Row],[Date]]-DATE(YEAR(Tableau1[[#This Row],[Date]])+{-1;0;1},1,5)+WEEKDAY(DATE(YEAR(Tableau1[[#This Row],[Date]])+{-1;0;1},1,3)),734))/7)</f>
        <v>28</v>
      </c>
      <c r="E497" s="8" t="str">
        <f ca="1">OFFSET(Tableau4[[#Headers],[Rythme]],1+MOD(ROW()-2,35),)</f>
        <v>N</v>
      </c>
      <c r="F497" s="4">
        <f ca="1">IFERROR(VLOOKUP(Tableau1[[#This Row],[Rythme]],Tableau3[#All],2,0),0)</f>
        <v>0.86458333333333337</v>
      </c>
      <c r="G497" s="4">
        <f ca="1">IFERROR(VLOOKUP(Tableau1[[#This Row],[Rythme]],Tableau3[#All],3,0),0)</f>
        <v>1.25</v>
      </c>
      <c r="H497" s="4">
        <f ca="1">IF(Tableau1[[#This Row],[Début]]=0,0,Tableau1[[#This Row],[Date]]+Tableau1[[#This Row],[Début]])</f>
        <v>43292.864583333336</v>
      </c>
      <c r="I497" s="4">
        <f ca="1">IF(Tableau1[[#This Row],[Fin]]=0,0,Tableau1[[#This Row],[Date]]+Tableau1[[#This Row],[Fin]])</f>
        <v>43293.25</v>
      </c>
      <c r="J497" s="5">
        <f ca="1">IF(MOD(I497,1)=0,0,H497-MAX(I$2:I496))</f>
        <v>0.98958333333575865</v>
      </c>
    </row>
    <row r="498" spans="3:10" x14ac:dyDescent="0.35">
      <c r="C498" s="11">
        <f t="shared" si="7"/>
        <v>43293</v>
      </c>
      <c r="D498" s="8">
        <f>1+INT(MIN(MOD(Tableau1[[#This Row],[Date]]-DATE(YEAR(Tableau1[[#This Row],[Date]])+{-1;0;1},1,5)+WEEKDAY(DATE(YEAR(Tableau1[[#This Row],[Date]])+{-1;0;1},1,3)),734))/7)</f>
        <v>28</v>
      </c>
      <c r="E498" s="8" t="str">
        <f ca="1">OFFSET(Tableau4[[#Headers],[Rythme]],1+MOD(ROW()-2,35),)</f>
        <v>N</v>
      </c>
      <c r="F498" s="4">
        <f ca="1">IFERROR(VLOOKUP(Tableau1[[#This Row],[Rythme]],Tableau3[#All],2,0),0)</f>
        <v>0.86458333333333337</v>
      </c>
      <c r="G498" s="4">
        <f ca="1">IFERROR(VLOOKUP(Tableau1[[#This Row],[Rythme]],Tableau3[#All],3,0),0)</f>
        <v>1.25</v>
      </c>
      <c r="H498" s="4">
        <f ca="1">IF(Tableau1[[#This Row],[Début]]=0,0,Tableau1[[#This Row],[Date]]+Tableau1[[#This Row],[Début]])</f>
        <v>43293.864583333336</v>
      </c>
      <c r="I498" s="4">
        <f ca="1">IF(Tableau1[[#This Row],[Fin]]=0,0,Tableau1[[#This Row],[Date]]+Tableau1[[#This Row],[Fin]])</f>
        <v>43294.25</v>
      </c>
      <c r="J498" s="5">
        <f ca="1">IF(MOD(I498,1)=0,0,H498-MAX(I$2:I497))</f>
        <v>0.61458333333575865</v>
      </c>
    </row>
    <row r="499" spans="3:10" x14ac:dyDescent="0.35">
      <c r="C499" s="11">
        <f t="shared" si="7"/>
        <v>43294</v>
      </c>
      <c r="D499" s="8">
        <f>1+INT(MIN(MOD(Tableau1[[#This Row],[Date]]-DATE(YEAR(Tableau1[[#This Row],[Date]])+{-1;0;1},1,5)+WEEKDAY(DATE(YEAR(Tableau1[[#This Row],[Date]])+{-1;0;1},1,3)),734))/7)</f>
        <v>28</v>
      </c>
      <c r="E499" s="8" t="str">
        <f ca="1">OFFSET(Tableau4[[#Headers],[Rythme]],1+MOD(ROW()-2,35),)</f>
        <v>R</v>
      </c>
      <c r="F499" s="4">
        <f ca="1">IFERROR(VLOOKUP(Tableau1[[#This Row],[Rythme]],Tableau3[#All],2,0),0)</f>
        <v>0</v>
      </c>
      <c r="G499" s="4">
        <f ca="1">IFERROR(VLOOKUP(Tableau1[[#This Row],[Rythme]],Tableau3[#All],3,0),0)</f>
        <v>0</v>
      </c>
      <c r="H499" s="4">
        <f ca="1">IF(Tableau1[[#This Row],[Début]]=0,0,Tableau1[[#This Row],[Date]]+Tableau1[[#This Row],[Début]])</f>
        <v>0</v>
      </c>
      <c r="I499" s="4">
        <f ca="1">IF(Tableau1[[#This Row],[Fin]]=0,0,Tableau1[[#This Row],[Date]]+Tableau1[[#This Row],[Fin]])</f>
        <v>0</v>
      </c>
      <c r="J499" s="5">
        <f ca="1">IF(MOD(I499,1)=0,0,H499-MAX(I$2:I498))</f>
        <v>0</v>
      </c>
    </row>
    <row r="500" spans="3:10" x14ac:dyDescent="0.35">
      <c r="C500" s="11">
        <f t="shared" si="7"/>
        <v>43295</v>
      </c>
      <c r="D500" s="8">
        <f>1+INT(MIN(MOD(Tableau1[[#This Row],[Date]]-DATE(YEAR(Tableau1[[#This Row],[Date]])+{-1;0;1},1,5)+WEEKDAY(DATE(YEAR(Tableau1[[#This Row],[Date]])+{-1;0;1},1,3)),734))/7)</f>
        <v>28</v>
      </c>
      <c r="E500" s="8" t="str">
        <f ca="1">OFFSET(Tableau4[[#Headers],[Rythme]],1+MOD(ROW()-2,35),)</f>
        <v>R</v>
      </c>
      <c r="F500" s="4">
        <f ca="1">IFERROR(VLOOKUP(Tableau1[[#This Row],[Rythme]],Tableau3[#All],2,0),0)</f>
        <v>0</v>
      </c>
      <c r="G500" s="4">
        <f ca="1">IFERROR(VLOOKUP(Tableau1[[#This Row],[Rythme]],Tableau3[#All],3,0),0)</f>
        <v>0</v>
      </c>
      <c r="H500" s="4">
        <f ca="1">IF(Tableau1[[#This Row],[Début]]=0,0,Tableau1[[#This Row],[Date]]+Tableau1[[#This Row],[Début]])</f>
        <v>0</v>
      </c>
      <c r="I500" s="4">
        <f ca="1">IF(Tableau1[[#This Row],[Fin]]=0,0,Tableau1[[#This Row],[Date]]+Tableau1[[#This Row],[Fin]])</f>
        <v>0</v>
      </c>
      <c r="J500" s="5">
        <f ca="1">IF(MOD(I500,1)=0,0,H500-MAX(I$2:I499))</f>
        <v>0</v>
      </c>
    </row>
    <row r="501" spans="3:10" x14ac:dyDescent="0.35">
      <c r="C501" s="11">
        <f t="shared" si="7"/>
        <v>43296</v>
      </c>
      <c r="D501" s="8">
        <f>1+INT(MIN(MOD(Tableau1[[#This Row],[Date]]-DATE(YEAR(Tableau1[[#This Row],[Date]])+{-1;0;1},1,5)+WEEKDAY(DATE(YEAR(Tableau1[[#This Row],[Date]])+{-1;0;1},1,3)),734))/7)</f>
        <v>28</v>
      </c>
      <c r="E501" s="8" t="str">
        <f ca="1">OFFSET(Tableau4[[#Headers],[Rythme]],1+MOD(ROW()-2,35),)</f>
        <v>H</v>
      </c>
      <c r="F501" s="4">
        <f ca="1">IFERROR(VLOOKUP(Tableau1[[#This Row],[Rythme]],Tableau3[#All],2,0),0)</f>
        <v>0</v>
      </c>
      <c r="G501" s="4">
        <f ca="1">IFERROR(VLOOKUP(Tableau1[[#This Row],[Rythme]],Tableau3[#All],3,0),0)</f>
        <v>0</v>
      </c>
      <c r="H501" s="4">
        <f ca="1">IF(Tableau1[[#This Row],[Début]]=0,0,Tableau1[[#This Row],[Date]]+Tableau1[[#This Row],[Début]])</f>
        <v>0</v>
      </c>
      <c r="I501" s="4">
        <f ca="1">IF(Tableau1[[#This Row],[Fin]]=0,0,Tableau1[[#This Row],[Date]]+Tableau1[[#This Row],[Fin]])</f>
        <v>0</v>
      </c>
      <c r="J501" s="5">
        <f ca="1">IF(MOD(I501,1)=0,0,H501-MAX(I$2:I500))</f>
        <v>0</v>
      </c>
    </row>
    <row r="502" spans="3:10" x14ac:dyDescent="0.35">
      <c r="C502" s="11">
        <f t="shared" si="7"/>
        <v>43297</v>
      </c>
      <c r="D502" s="8">
        <f>1+INT(MIN(MOD(Tableau1[[#This Row],[Date]]-DATE(YEAR(Tableau1[[#This Row],[Date]])+{-1;0;1},1,5)+WEEKDAY(DATE(YEAR(Tableau1[[#This Row],[Date]])+{-1;0;1},1,3)),734))/7)</f>
        <v>29</v>
      </c>
      <c r="E502" s="8" t="str">
        <f ca="1">OFFSET(Tableau4[[#Headers],[Rythme]],1+MOD(ROW()-2,35),)</f>
        <v>R</v>
      </c>
      <c r="F502" s="4">
        <f ca="1">IFERROR(VLOOKUP(Tableau1[[#This Row],[Rythme]],Tableau3[#All],2,0),0)</f>
        <v>0</v>
      </c>
      <c r="G502" s="4">
        <f ca="1">IFERROR(VLOOKUP(Tableau1[[#This Row],[Rythme]],Tableau3[#All],3,0),0)</f>
        <v>0</v>
      </c>
      <c r="H502" s="4">
        <f ca="1">IF(Tableau1[[#This Row],[Début]]=0,0,Tableau1[[#This Row],[Date]]+Tableau1[[#This Row],[Début]])</f>
        <v>0</v>
      </c>
      <c r="I502" s="4">
        <f ca="1">IF(Tableau1[[#This Row],[Fin]]=0,0,Tableau1[[#This Row],[Date]]+Tableau1[[#This Row],[Fin]])</f>
        <v>0</v>
      </c>
      <c r="J502" s="5">
        <f ca="1">IF(MOD(I502,1)=0,0,H502-MAX(I$2:I501))</f>
        <v>0</v>
      </c>
    </row>
    <row r="503" spans="3:10" x14ac:dyDescent="0.35">
      <c r="C503" s="11">
        <f t="shared" si="7"/>
        <v>43298</v>
      </c>
      <c r="D503" s="8">
        <f>1+INT(MIN(MOD(Tableau1[[#This Row],[Date]]-DATE(YEAR(Tableau1[[#This Row],[Date]])+{-1;0;1},1,5)+WEEKDAY(DATE(YEAR(Tableau1[[#This Row],[Date]])+{-1;0;1},1,3)),734))/7)</f>
        <v>29</v>
      </c>
      <c r="E503" s="8" t="str">
        <f ca="1">OFFSET(Tableau4[[#Headers],[Rythme]],1+MOD(ROW()-2,35),)</f>
        <v>H</v>
      </c>
      <c r="F503" s="4">
        <f ca="1">IFERROR(VLOOKUP(Tableau1[[#This Row],[Rythme]],Tableau3[#All],2,0),0)</f>
        <v>0</v>
      </c>
      <c r="G503" s="4">
        <f ca="1">IFERROR(VLOOKUP(Tableau1[[#This Row],[Rythme]],Tableau3[#All],3,0),0)</f>
        <v>0</v>
      </c>
      <c r="H503" s="4">
        <f ca="1">IF(Tableau1[[#This Row],[Début]]=0,0,Tableau1[[#This Row],[Date]]+Tableau1[[#This Row],[Début]])</f>
        <v>0</v>
      </c>
      <c r="I503" s="4">
        <f ca="1">IF(Tableau1[[#This Row],[Fin]]=0,0,Tableau1[[#This Row],[Date]]+Tableau1[[#This Row],[Fin]])</f>
        <v>0</v>
      </c>
      <c r="J503" s="5">
        <f ca="1">IF(MOD(I503,1)=0,0,H503-MAX(I$2:I502))</f>
        <v>0</v>
      </c>
    </row>
    <row r="504" spans="3:10" x14ac:dyDescent="0.35">
      <c r="C504" s="11">
        <f t="shared" si="7"/>
        <v>43299</v>
      </c>
      <c r="D504" s="8">
        <f>1+INT(MIN(MOD(Tableau1[[#This Row],[Date]]-DATE(YEAR(Tableau1[[#This Row],[Date]])+{-1;0;1},1,5)+WEEKDAY(DATE(YEAR(Tableau1[[#This Row],[Date]])+{-1;0;1},1,3)),734))/7)</f>
        <v>29</v>
      </c>
      <c r="E504" s="8" t="str">
        <f ca="1">OFFSET(Tableau4[[#Headers],[Rythme]],1+MOD(ROW()-2,35),)</f>
        <v>M</v>
      </c>
      <c r="F504" s="4">
        <f ca="1">IFERROR(VLOOKUP(Tableau1[[#This Row],[Rythme]],Tableau3[#All],2,0),0)</f>
        <v>0.23958333333333334</v>
      </c>
      <c r="G504" s="4">
        <f ca="1">IFERROR(VLOOKUP(Tableau1[[#This Row],[Rythme]],Tableau3[#All],3,0),0)</f>
        <v>0.5625</v>
      </c>
      <c r="H504" s="4">
        <f ca="1">IF(Tableau1[[#This Row],[Début]]=0,0,Tableau1[[#This Row],[Date]]+Tableau1[[#This Row],[Début]])</f>
        <v>43299.239583333336</v>
      </c>
      <c r="I504" s="4">
        <f ca="1">IF(Tableau1[[#This Row],[Fin]]=0,0,Tableau1[[#This Row],[Date]]+Tableau1[[#This Row],[Fin]])</f>
        <v>43299.5625</v>
      </c>
      <c r="J504" s="5">
        <f ca="1">IF(MOD(I504,1)=0,0,H504-MAX(I$2:I503))</f>
        <v>4.9895833333357587</v>
      </c>
    </row>
    <row r="505" spans="3:10" x14ac:dyDescent="0.35">
      <c r="C505" s="11">
        <f t="shared" si="7"/>
        <v>43300</v>
      </c>
      <c r="D505" s="8">
        <f>1+INT(MIN(MOD(Tableau1[[#This Row],[Date]]-DATE(YEAR(Tableau1[[#This Row],[Date]])+{-1;0;1},1,5)+WEEKDAY(DATE(YEAR(Tableau1[[#This Row],[Date]])+{-1;0;1},1,3)),734))/7)</f>
        <v>29</v>
      </c>
      <c r="E505" s="8" t="str">
        <f ca="1">OFFSET(Tableau4[[#Headers],[Rythme]],1+MOD(ROW()-2,35),)</f>
        <v>M</v>
      </c>
      <c r="F505" s="4">
        <f ca="1">IFERROR(VLOOKUP(Tableau1[[#This Row],[Rythme]],Tableau3[#All],2,0),0)</f>
        <v>0.23958333333333334</v>
      </c>
      <c r="G505" s="4">
        <f ca="1">IFERROR(VLOOKUP(Tableau1[[#This Row],[Rythme]],Tableau3[#All],3,0),0)</f>
        <v>0.5625</v>
      </c>
      <c r="H505" s="4">
        <f ca="1">IF(Tableau1[[#This Row],[Début]]=0,0,Tableau1[[#This Row],[Date]]+Tableau1[[#This Row],[Début]])</f>
        <v>43300.239583333336</v>
      </c>
      <c r="I505" s="4">
        <f ca="1">IF(Tableau1[[#This Row],[Fin]]=0,0,Tableau1[[#This Row],[Date]]+Tableau1[[#This Row],[Fin]])</f>
        <v>43300.5625</v>
      </c>
      <c r="J505" s="5">
        <f ca="1">IF(MOD(I505,1)=0,0,H505-MAX(I$2:I504))</f>
        <v>0.67708333333575865</v>
      </c>
    </row>
    <row r="506" spans="3:10" x14ac:dyDescent="0.35">
      <c r="C506" s="11">
        <f t="shared" si="7"/>
        <v>43301</v>
      </c>
      <c r="D506" s="8">
        <f>1+INT(MIN(MOD(Tableau1[[#This Row],[Date]]-DATE(YEAR(Tableau1[[#This Row],[Date]])+{-1;0;1},1,5)+WEEKDAY(DATE(YEAR(Tableau1[[#This Row],[Date]])+{-1;0;1},1,3)),734))/7)</f>
        <v>29</v>
      </c>
      <c r="E506" s="8" t="str">
        <f ca="1">OFFSET(Tableau4[[#Headers],[Rythme]],1+MOD(ROW()-2,35),)</f>
        <v>A</v>
      </c>
      <c r="F506" s="4">
        <f ca="1">IFERROR(VLOOKUP(Tableau1[[#This Row],[Rythme]],Tableau3[#All],2,0),0)</f>
        <v>0.55208333333333337</v>
      </c>
      <c r="G506" s="4">
        <f ca="1">IFERROR(VLOOKUP(Tableau1[[#This Row],[Rythme]],Tableau3[#All],3,0),0)</f>
        <v>0.875</v>
      </c>
      <c r="H506" s="4">
        <f ca="1">IF(Tableau1[[#This Row],[Début]]=0,0,Tableau1[[#This Row],[Date]]+Tableau1[[#This Row],[Début]])</f>
        <v>43301.552083333336</v>
      </c>
      <c r="I506" s="4">
        <f ca="1">IF(Tableau1[[#This Row],[Fin]]=0,0,Tableau1[[#This Row],[Date]]+Tableau1[[#This Row],[Fin]])</f>
        <v>43301.875</v>
      </c>
      <c r="J506" s="5">
        <f ca="1">IF(MOD(I506,1)=0,0,H506-MAX(I$2:I505))</f>
        <v>0.98958333333575865</v>
      </c>
    </row>
    <row r="507" spans="3:10" x14ac:dyDescent="0.35">
      <c r="C507" s="11">
        <f t="shared" si="7"/>
        <v>43302</v>
      </c>
      <c r="D507" s="8">
        <f>1+INT(MIN(MOD(Tableau1[[#This Row],[Date]]-DATE(YEAR(Tableau1[[#This Row],[Date]])+{-1;0;1},1,5)+WEEKDAY(DATE(YEAR(Tableau1[[#This Row],[Date]])+{-1;0;1},1,3)),734))/7)</f>
        <v>29</v>
      </c>
      <c r="E507" s="8" t="str">
        <f ca="1">OFFSET(Tableau4[[#Headers],[Rythme]],1+MOD(ROW()-2,35),)</f>
        <v>A</v>
      </c>
      <c r="F507" s="4">
        <f ca="1">IFERROR(VLOOKUP(Tableau1[[#This Row],[Rythme]],Tableau3[#All],2,0),0)</f>
        <v>0.55208333333333337</v>
      </c>
      <c r="G507" s="4">
        <f ca="1">IFERROR(VLOOKUP(Tableau1[[#This Row],[Rythme]],Tableau3[#All],3,0),0)</f>
        <v>0.875</v>
      </c>
      <c r="H507" s="4">
        <f ca="1">IF(Tableau1[[#This Row],[Début]]=0,0,Tableau1[[#This Row],[Date]]+Tableau1[[#This Row],[Début]])</f>
        <v>43302.552083333336</v>
      </c>
      <c r="I507" s="4">
        <f ca="1">IF(Tableau1[[#This Row],[Fin]]=0,0,Tableau1[[#This Row],[Date]]+Tableau1[[#This Row],[Fin]])</f>
        <v>43302.875</v>
      </c>
      <c r="J507" s="5">
        <f ca="1">IF(MOD(I507,1)=0,0,H507-MAX(I$2:I506))</f>
        <v>0.67708333333575865</v>
      </c>
    </row>
    <row r="508" spans="3:10" x14ac:dyDescent="0.35">
      <c r="C508" s="11">
        <f t="shared" si="7"/>
        <v>43303</v>
      </c>
      <c r="D508" s="8">
        <f>1+INT(MIN(MOD(Tableau1[[#This Row],[Date]]-DATE(YEAR(Tableau1[[#This Row],[Date]])+{-1;0;1},1,5)+WEEKDAY(DATE(YEAR(Tableau1[[#This Row],[Date]])+{-1;0;1},1,3)),734))/7)</f>
        <v>29</v>
      </c>
      <c r="E508" s="8" t="str">
        <f ca="1">OFFSET(Tableau4[[#Headers],[Rythme]],1+MOD(ROW()-2,35),)</f>
        <v>A</v>
      </c>
      <c r="F508" s="4">
        <f ca="1">IFERROR(VLOOKUP(Tableau1[[#This Row],[Rythme]],Tableau3[#All],2,0),0)</f>
        <v>0.55208333333333337</v>
      </c>
      <c r="G508" s="4">
        <f ca="1">IFERROR(VLOOKUP(Tableau1[[#This Row],[Rythme]],Tableau3[#All],3,0),0)</f>
        <v>0.875</v>
      </c>
      <c r="H508" s="4">
        <f ca="1">IF(Tableau1[[#This Row],[Début]]=0,0,Tableau1[[#This Row],[Date]]+Tableau1[[#This Row],[Début]])</f>
        <v>43303.552083333336</v>
      </c>
      <c r="I508" s="4">
        <f ca="1">IF(Tableau1[[#This Row],[Fin]]=0,0,Tableau1[[#This Row],[Date]]+Tableau1[[#This Row],[Fin]])</f>
        <v>43303.875</v>
      </c>
      <c r="J508" s="5">
        <f ca="1">IF(MOD(I508,1)=0,0,H508-MAX(I$2:I507))</f>
        <v>0.67708333333575865</v>
      </c>
    </row>
    <row r="509" spans="3:10" x14ac:dyDescent="0.35">
      <c r="C509" s="11">
        <f t="shared" si="7"/>
        <v>43304</v>
      </c>
      <c r="D509" s="8">
        <f>1+INT(MIN(MOD(Tableau1[[#This Row],[Date]]-DATE(YEAR(Tableau1[[#This Row],[Date]])+{-1;0;1},1,5)+WEEKDAY(DATE(YEAR(Tableau1[[#This Row],[Date]])+{-1;0;1},1,3)),734))/7)</f>
        <v>30</v>
      </c>
      <c r="E509" s="8" t="str">
        <f ca="1">OFFSET(Tableau4[[#Headers],[Rythme]],1+MOD(ROW()-2,35),)</f>
        <v>N</v>
      </c>
      <c r="F509" s="4">
        <f ca="1">IFERROR(VLOOKUP(Tableau1[[#This Row],[Rythme]],Tableau3[#All],2,0),0)</f>
        <v>0.86458333333333337</v>
      </c>
      <c r="G509" s="4">
        <f ca="1">IFERROR(VLOOKUP(Tableau1[[#This Row],[Rythme]],Tableau3[#All],3,0),0)</f>
        <v>1.25</v>
      </c>
      <c r="H509" s="4">
        <f ca="1">IF(Tableau1[[#This Row],[Début]]=0,0,Tableau1[[#This Row],[Date]]+Tableau1[[#This Row],[Début]])</f>
        <v>43304.864583333336</v>
      </c>
      <c r="I509" s="4">
        <f ca="1">IF(Tableau1[[#This Row],[Fin]]=0,0,Tableau1[[#This Row],[Date]]+Tableau1[[#This Row],[Fin]])</f>
        <v>43305.25</v>
      </c>
      <c r="J509" s="5">
        <f ca="1">IF(MOD(I509,1)=0,0,H509-MAX(I$2:I508))</f>
        <v>0.98958333333575865</v>
      </c>
    </row>
    <row r="510" spans="3:10" x14ac:dyDescent="0.35">
      <c r="C510" s="11">
        <f t="shared" si="7"/>
        <v>43305</v>
      </c>
      <c r="D510" s="8">
        <f>1+INT(MIN(MOD(Tableau1[[#This Row],[Date]]-DATE(YEAR(Tableau1[[#This Row],[Date]])+{-1;0;1},1,5)+WEEKDAY(DATE(YEAR(Tableau1[[#This Row],[Date]])+{-1;0;1},1,3)),734))/7)</f>
        <v>30</v>
      </c>
      <c r="E510" s="8" t="str">
        <f ca="1">OFFSET(Tableau4[[#Headers],[Rythme]],1+MOD(ROW()-2,35),)</f>
        <v>N</v>
      </c>
      <c r="F510" s="4">
        <f ca="1">IFERROR(VLOOKUP(Tableau1[[#This Row],[Rythme]],Tableau3[#All],2,0),0)</f>
        <v>0.86458333333333337</v>
      </c>
      <c r="G510" s="4">
        <f ca="1">IFERROR(VLOOKUP(Tableau1[[#This Row],[Rythme]],Tableau3[#All],3,0),0)</f>
        <v>1.25</v>
      </c>
      <c r="H510" s="4">
        <f ca="1">IF(Tableau1[[#This Row],[Début]]=0,0,Tableau1[[#This Row],[Date]]+Tableau1[[#This Row],[Début]])</f>
        <v>43305.864583333336</v>
      </c>
      <c r="I510" s="4">
        <f ca="1">IF(Tableau1[[#This Row],[Fin]]=0,0,Tableau1[[#This Row],[Date]]+Tableau1[[#This Row],[Fin]])</f>
        <v>43306.25</v>
      </c>
      <c r="J510" s="5">
        <f ca="1">IF(MOD(I510,1)=0,0,H510-MAX(I$2:I509))</f>
        <v>0.61458333333575865</v>
      </c>
    </row>
    <row r="511" spans="3:10" x14ac:dyDescent="0.35">
      <c r="C511" s="11">
        <f t="shared" si="7"/>
        <v>43306</v>
      </c>
      <c r="D511" s="8">
        <f>1+INT(MIN(MOD(Tableau1[[#This Row],[Date]]-DATE(YEAR(Tableau1[[#This Row],[Date]])+{-1;0;1},1,5)+WEEKDAY(DATE(YEAR(Tableau1[[#This Row],[Date]])+{-1;0;1},1,3)),734))/7)</f>
        <v>30</v>
      </c>
      <c r="E511" s="8" t="str">
        <f ca="1">OFFSET(Tableau4[[#Headers],[Rythme]],1+MOD(ROW()-2,35),)</f>
        <v>R</v>
      </c>
      <c r="F511" s="4">
        <f ca="1">IFERROR(VLOOKUP(Tableau1[[#This Row],[Rythme]],Tableau3[#All],2,0),0)</f>
        <v>0</v>
      </c>
      <c r="G511" s="4">
        <f ca="1">IFERROR(VLOOKUP(Tableau1[[#This Row],[Rythme]],Tableau3[#All],3,0),0)</f>
        <v>0</v>
      </c>
      <c r="H511" s="4">
        <f ca="1">IF(Tableau1[[#This Row],[Début]]=0,0,Tableau1[[#This Row],[Date]]+Tableau1[[#This Row],[Début]])</f>
        <v>0</v>
      </c>
      <c r="I511" s="4">
        <f ca="1">IF(Tableau1[[#This Row],[Fin]]=0,0,Tableau1[[#This Row],[Date]]+Tableau1[[#This Row],[Fin]])</f>
        <v>0</v>
      </c>
      <c r="J511" s="5">
        <f ca="1">IF(MOD(I511,1)=0,0,H511-MAX(I$2:I510))</f>
        <v>0</v>
      </c>
    </row>
    <row r="512" spans="3:10" x14ac:dyDescent="0.35">
      <c r="C512" s="11">
        <f t="shared" si="7"/>
        <v>43307</v>
      </c>
      <c r="D512" s="8">
        <f>1+INT(MIN(MOD(Tableau1[[#This Row],[Date]]-DATE(YEAR(Tableau1[[#This Row],[Date]])+{-1;0;1},1,5)+WEEKDAY(DATE(YEAR(Tableau1[[#This Row],[Date]])+{-1;0;1},1,3)),734))/7)</f>
        <v>30</v>
      </c>
      <c r="E512" s="8" t="str">
        <f ca="1">OFFSET(Tableau4[[#Headers],[Rythme]],1+MOD(ROW()-2,35),)</f>
        <v>R</v>
      </c>
      <c r="F512" s="4">
        <f ca="1">IFERROR(VLOOKUP(Tableau1[[#This Row],[Rythme]],Tableau3[#All],2,0),0)</f>
        <v>0</v>
      </c>
      <c r="G512" s="4">
        <f ca="1">IFERROR(VLOOKUP(Tableau1[[#This Row],[Rythme]],Tableau3[#All],3,0),0)</f>
        <v>0</v>
      </c>
      <c r="H512" s="4">
        <f ca="1">IF(Tableau1[[#This Row],[Début]]=0,0,Tableau1[[#This Row],[Date]]+Tableau1[[#This Row],[Début]])</f>
        <v>0</v>
      </c>
      <c r="I512" s="4">
        <f ca="1">IF(Tableau1[[#This Row],[Fin]]=0,0,Tableau1[[#This Row],[Date]]+Tableau1[[#This Row],[Fin]])</f>
        <v>0</v>
      </c>
      <c r="J512" s="5">
        <f ca="1">IF(MOD(I512,1)=0,0,H512-MAX(I$2:I511))</f>
        <v>0</v>
      </c>
    </row>
    <row r="513" spans="3:10" x14ac:dyDescent="0.35">
      <c r="C513" s="11">
        <f t="shared" ref="C513:C576" si="8">C512+1</f>
        <v>43308</v>
      </c>
      <c r="D513" s="8">
        <f>1+INT(MIN(MOD(Tableau1[[#This Row],[Date]]-DATE(YEAR(Tableau1[[#This Row],[Date]])+{-1;0;1},1,5)+WEEKDAY(DATE(YEAR(Tableau1[[#This Row],[Date]])+{-1;0;1},1,3)),734))/7)</f>
        <v>30</v>
      </c>
      <c r="E513" s="8" t="str">
        <f ca="1">OFFSET(Tableau4[[#Headers],[Rythme]],1+MOD(ROW()-2,35),)</f>
        <v>R</v>
      </c>
      <c r="F513" s="4">
        <f ca="1">IFERROR(VLOOKUP(Tableau1[[#This Row],[Rythme]],Tableau3[#All],2,0),0)</f>
        <v>0</v>
      </c>
      <c r="G513" s="4">
        <f ca="1">IFERROR(VLOOKUP(Tableau1[[#This Row],[Rythme]],Tableau3[#All],3,0),0)</f>
        <v>0</v>
      </c>
      <c r="H513" s="4">
        <f ca="1">IF(Tableau1[[#This Row],[Début]]=0,0,Tableau1[[#This Row],[Date]]+Tableau1[[#This Row],[Début]])</f>
        <v>0</v>
      </c>
      <c r="I513" s="4">
        <f ca="1">IF(Tableau1[[#This Row],[Fin]]=0,0,Tableau1[[#This Row],[Date]]+Tableau1[[#This Row],[Fin]])</f>
        <v>0</v>
      </c>
      <c r="J513" s="5">
        <f ca="1">IF(MOD(I513,1)=0,0,H513-MAX(I$2:I512))</f>
        <v>0</v>
      </c>
    </row>
    <row r="514" spans="3:10" x14ac:dyDescent="0.35">
      <c r="C514" s="11">
        <f t="shared" si="8"/>
        <v>43309</v>
      </c>
      <c r="D514" s="8">
        <f>1+INT(MIN(MOD(Tableau1[[#This Row],[Date]]-DATE(YEAR(Tableau1[[#This Row],[Date]])+{-1;0;1},1,5)+WEEKDAY(DATE(YEAR(Tableau1[[#This Row],[Date]])+{-1;0;1},1,3)),734))/7)</f>
        <v>30</v>
      </c>
      <c r="E514" s="8" t="str">
        <f ca="1">OFFSET(Tableau4[[#Headers],[Rythme]],1+MOD(ROW()-2,35),)</f>
        <v>H</v>
      </c>
      <c r="F514" s="4">
        <f ca="1">IFERROR(VLOOKUP(Tableau1[[#This Row],[Rythme]],Tableau3[#All],2,0),0)</f>
        <v>0</v>
      </c>
      <c r="G514" s="4">
        <f ca="1">IFERROR(VLOOKUP(Tableau1[[#This Row],[Rythme]],Tableau3[#All],3,0),0)</f>
        <v>0</v>
      </c>
      <c r="H514" s="4">
        <f ca="1">IF(Tableau1[[#This Row],[Début]]=0,0,Tableau1[[#This Row],[Date]]+Tableau1[[#This Row],[Début]])</f>
        <v>0</v>
      </c>
      <c r="I514" s="4">
        <f ca="1">IF(Tableau1[[#This Row],[Fin]]=0,0,Tableau1[[#This Row],[Date]]+Tableau1[[#This Row],[Fin]])</f>
        <v>0</v>
      </c>
      <c r="J514" s="5">
        <f ca="1">IF(MOD(I514,1)=0,0,H514-MAX(I$2:I513))</f>
        <v>0</v>
      </c>
    </row>
    <row r="515" spans="3:10" x14ac:dyDescent="0.35">
      <c r="C515" s="11">
        <f t="shared" si="8"/>
        <v>43310</v>
      </c>
      <c r="D515" s="8">
        <f>1+INT(MIN(MOD(Tableau1[[#This Row],[Date]]-DATE(YEAR(Tableau1[[#This Row],[Date]])+{-1;0;1},1,5)+WEEKDAY(DATE(YEAR(Tableau1[[#This Row],[Date]])+{-1;0;1},1,3)),734))/7)</f>
        <v>30</v>
      </c>
      <c r="E515" s="8" t="str">
        <f ca="1">OFFSET(Tableau4[[#Headers],[Rythme]],1+MOD(ROW()-2,35),)</f>
        <v>H</v>
      </c>
      <c r="F515" s="4">
        <f ca="1">IFERROR(VLOOKUP(Tableau1[[#This Row],[Rythme]],Tableau3[#All],2,0),0)</f>
        <v>0</v>
      </c>
      <c r="G515" s="4">
        <f ca="1">IFERROR(VLOOKUP(Tableau1[[#This Row],[Rythme]],Tableau3[#All],3,0),0)</f>
        <v>0</v>
      </c>
      <c r="H515" s="4">
        <f ca="1">IF(Tableau1[[#This Row],[Début]]=0,0,Tableau1[[#This Row],[Date]]+Tableau1[[#This Row],[Début]])</f>
        <v>0</v>
      </c>
      <c r="I515" s="4">
        <f ca="1">IF(Tableau1[[#This Row],[Fin]]=0,0,Tableau1[[#This Row],[Date]]+Tableau1[[#This Row],[Fin]])</f>
        <v>0</v>
      </c>
      <c r="J515" s="5">
        <f ca="1">IF(MOD(I515,1)=0,0,H515-MAX(I$2:I514))</f>
        <v>0</v>
      </c>
    </row>
    <row r="516" spans="3:10" x14ac:dyDescent="0.35">
      <c r="C516" s="11">
        <f t="shared" si="8"/>
        <v>43311</v>
      </c>
      <c r="D516" s="8">
        <f>1+INT(MIN(MOD(Tableau1[[#This Row],[Date]]-DATE(YEAR(Tableau1[[#This Row],[Date]])+{-1;0;1},1,5)+WEEKDAY(DATE(YEAR(Tableau1[[#This Row],[Date]])+{-1;0;1},1,3)),734))/7)</f>
        <v>31</v>
      </c>
      <c r="E516" s="8" t="str">
        <f ca="1">OFFSET(Tableau4[[#Headers],[Rythme]],1+MOD(ROW()-2,35),)</f>
        <v>M</v>
      </c>
      <c r="F516" s="4">
        <f ca="1">IFERROR(VLOOKUP(Tableau1[[#This Row],[Rythme]],Tableau3[#All],2,0),0)</f>
        <v>0.23958333333333334</v>
      </c>
      <c r="G516" s="4">
        <f ca="1">IFERROR(VLOOKUP(Tableau1[[#This Row],[Rythme]],Tableau3[#All],3,0),0)</f>
        <v>0.5625</v>
      </c>
      <c r="H516" s="4">
        <f ca="1">IF(Tableau1[[#This Row],[Début]]=0,0,Tableau1[[#This Row],[Date]]+Tableau1[[#This Row],[Début]])</f>
        <v>43311.239583333336</v>
      </c>
      <c r="I516" s="4">
        <f ca="1">IF(Tableau1[[#This Row],[Fin]]=0,0,Tableau1[[#This Row],[Date]]+Tableau1[[#This Row],[Fin]])</f>
        <v>43311.5625</v>
      </c>
      <c r="J516" s="5">
        <f ca="1">IF(MOD(I516,1)=0,0,H516-MAX(I$2:I515))</f>
        <v>4.9895833333357587</v>
      </c>
    </row>
    <row r="517" spans="3:10" x14ac:dyDescent="0.35">
      <c r="C517" s="11">
        <f t="shared" si="8"/>
        <v>43312</v>
      </c>
      <c r="D517" s="8">
        <f>1+INT(MIN(MOD(Tableau1[[#This Row],[Date]]-DATE(YEAR(Tableau1[[#This Row],[Date]])+{-1;0;1},1,5)+WEEKDAY(DATE(YEAR(Tableau1[[#This Row],[Date]])+{-1;0;1},1,3)),734))/7)</f>
        <v>31</v>
      </c>
      <c r="E517" s="8" t="str">
        <f ca="1">OFFSET(Tableau4[[#Headers],[Rythme]],1+MOD(ROW()-2,35),)</f>
        <v>M</v>
      </c>
      <c r="F517" s="4">
        <f ca="1">IFERROR(VLOOKUP(Tableau1[[#This Row],[Rythme]],Tableau3[#All],2,0),0)</f>
        <v>0.23958333333333334</v>
      </c>
      <c r="G517" s="4">
        <f ca="1">IFERROR(VLOOKUP(Tableau1[[#This Row],[Rythme]],Tableau3[#All],3,0),0)</f>
        <v>0.5625</v>
      </c>
      <c r="H517" s="4">
        <f ca="1">IF(Tableau1[[#This Row],[Début]]=0,0,Tableau1[[#This Row],[Date]]+Tableau1[[#This Row],[Début]])</f>
        <v>43312.239583333336</v>
      </c>
      <c r="I517" s="4">
        <f ca="1">IF(Tableau1[[#This Row],[Fin]]=0,0,Tableau1[[#This Row],[Date]]+Tableau1[[#This Row],[Fin]])</f>
        <v>43312.5625</v>
      </c>
      <c r="J517" s="5">
        <f ca="1">IF(MOD(I517,1)=0,0,H517-MAX(I$2:I516))</f>
        <v>0.67708333333575865</v>
      </c>
    </row>
    <row r="518" spans="3:10" x14ac:dyDescent="0.35">
      <c r="C518" s="11">
        <f t="shared" si="8"/>
        <v>43313</v>
      </c>
      <c r="D518" s="8">
        <f>1+INT(MIN(MOD(Tableau1[[#This Row],[Date]]-DATE(YEAR(Tableau1[[#This Row],[Date]])+{-1;0;1},1,5)+WEEKDAY(DATE(YEAR(Tableau1[[#This Row],[Date]])+{-1;0;1},1,3)),734))/7)</f>
        <v>31</v>
      </c>
      <c r="E518" s="8" t="str">
        <f ca="1">OFFSET(Tableau4[[#Headers],[Rythme]],1+MOD(ROW()-2,35),)</f>
        <v>A</v>
      </c>
      <c r="F518" s="4">
        <f ca="1">IFERROR(VLOOKUP(Tableau1[[#This Row],[Rythme]],Tableau3[#All],2,0),0)</f>
        <v>0.55208333333333337</v>
      </c>
      <c r="G518" s="4">
        <f ca="1">IFERROR(VLOOKUP(Tableau1[[#This Row],[Rythme]],Tableau3[#All],3,0),0)</f>
        <v>0.875</v>
      </c>
      <c r="H518" s="4">
        <f ca="1">IF(Tableau1[[#This Row],[Début]]=0,0,Tableau1[[#This Row],[Date]]+Tableau1[[#This Row],[Début]])</f>
        <v>43313.552083333336</v>
      </c>
      <c r="I518" s="4">
        <f ca="1">IF(Tableau1[[#This Row],[Fin]]=0,0,Tableau1[[#This Row],[Date]]+Tableau1[[#This Row],[Fin]])</f>
        <v>43313.875</v>
      </c>
      <c r="J518" s="5">
        <f ca="1">IF(MOD(I518,1)=0,0,H518-MAX(I$2:I517))</f>
        <v>0.98958333333575865</v>
      </c>
    </row>
    <row r="519" spans="3:10" x14ac:dyDescent="0.35">
      <c r="C519" s="11">
        <f t="shared" si="8"/>
        <v>43314</v>
      </c>
      <c r="D519" s="8">
        <f>1+INT(MIN(MOD(Tableau1[[#This Row],[Date]]-DATE(YEAR(Tableau1[[#This Row],[Date]])+{-1;0;1},1,5)+WEEKDAY(DATE(YEAR(Tableau1[[#This Row],[Date]])+{-1;0;1},1,3)),734))/7)</f>
        <v>31</v>
      </c>
      <c r="E519" s="8" t="str">
        <f ca="1">OFFSET(Tableau4[[#Headers],[Rythme]],1+MOD(ROW()-2,35),)</f>
        <v>A</v>
      </c>
      <c r="F519" s="4">
        <f ca="1">IFERROR(VLOOKUP(Tableau1[[#This Row],[Rythme]],Tableau3[#All],2,0),0)</f>
        <v>0.55208333333333337</v>
      </c>
      <c r="G519" s="4">
        <f ca="1">IFERROR(VLOOKUP(Tableau1[[#This Row],[Rythme]],Tableau3[#All],3,0),0)</f>
        <v>0.875</v>
      </c>
      <c r="H519" s="4">
        <f ca="1">IF(Tableau1[[#This Row],[Début]]=0,0,Tableau1[[#This Row],[Date]]+Tableau1[[#This Row],[Début]])</f>
        <v>43314.552083333336</v>
      </c>
      <c r="I519" s="4">
        <f ca="1">IF(Tableau1[[#This Row],[Fin]]=0,0,Tableau1[[#This Row],[Date]]+Tableau1[[#This Row],[Fin]])</f>
        <v>43314.875</v>
      </c>
      <c r="J519" s="5">
        <f ca="1">IF(MOD(I519,1)=0,0,H519-MAX(I$2:I518))</f>
        <v>0.67708333333575865</v>
      </c>
    </row>
    <row r="520" spans="3:10" x14ac:dyDescent="0.35">
      <c r="C520" s="11">
        <f t="shared" si="8"/>
        <v>43315</v>
      </c>
      <c r="D520" s="8">
        <f>1+INT(MIN(MOD(Tableau1[[#This Row],[Date]]-DATE(YEAR(Tableau1[[#This Row],[Date]])+{-1;0;1},1,5)+WEEKDAY(DATE(YEAR(Tableau1[[#This Row],[Date]])+{-1;0;1},1,3)),734))/7)</f>
        <v>31</v>
      </c>
      <c r="E520" s="8" t="str">
        <f ca="1">OFFSET(Tableau4[[#Headers],[Rythme]],1+MOD(ROW()-2,35),)</f>
        <v>N</v>
      </c>
      <c r="F520" s="4">
        <f ca="1">IFERROR(VLOOKUP(Tableau1[[#This Row],[Rythme]],Tableau3[#All],2,0),0)</f>
        <v>0.86458333333333337</v>
      </c>
      <c r="G520" s="4">
        <f ca="1">IFERROR(VLOOKUP(Tableau1[[#This Row],[Rythme]],Tableau3[#All],3,0),0)</f>
        <v>1.25</v>
      </c>
      <c r="H520" s="4">
        <f ca="1">IF(Tableau1[[#This Row],[Début]]=0,0,Tableau1[[#This Row],[Date]]+Tableau1[[#This Row],[Début]])</f>
        <v>43315.864583333336</v>
      </c>
      <c r="I520" s="4">
        <f ca="1">IF(Tableau1[[#This Row],[Fin]]=0,0,Tableau1[[#This Row],[Date]]+Tableau1[[#This Row],[Fin]])</f>
        <v>43316.25</v>
      </c>
      <c r="J520" s="5">
        <f ca="1">IF(MOD(I520,1)=0,0,H520-MAX(I$2:I519))</f>
        <v>0.98958333333575865</v>
      </c>
    </row>
    <row r="521" spans="3:10" x14ac:dyDescent="0.35">
      <c r="C521" s="11">
        <f t="shared" si="8"/>
        <v>43316</v>
      </c>
      <c r="D521" s="8">
        <f>1+INT(MIN(MOD(Tableau1[[#This Row],[Date]]-DATE(YEAR(Tableau1[[#This Row],[Date]])+{-1;0;1},1,5)+WEEKDAY(DATE(YEAR(Tableau1[[#This Row],[Date]])+{-1;0;1},1,3)),734))/7)</f>
        <v>31</v>
      </c>
      <c r="E521" s="8" t="str">
        <f ca="1">OFFSET(Tableau4[[#Headers],[Rythme]],1+MOD(ROW()-2,35),)</f>
        <v>N</v>
      </c>
      <c r="F521" s="4">
        <f ca="1">IFERROR(VLOOKUP(Tableau1[[#This Row],[Rythme]],Tableau3[#All],2,0),0)</f>
        <v>0.86458333333333337</v>
      </c>
      <c r="G521" s="4">
        <f ca="1">IFERROR(VLOOKUP(Tableau1[[#This Row],[Rythme]],Tableau3[#All],3,0),0)</f>
        <v>1.25</v>
      </c>
      <c r="H521" s="4">
        <f ca="1">IF(Tableau1[[#This Row],[Début]]=0,0,Tableau1[[#This Row],[Date]]+Tableau1[[#This Row],[Début]])</f>
        <v>43316.864583333336</v>
      </c>
      <c r="I521" s="4">
        <f ca="1">IF(Tableau1[[#This Row],[Fin]]=0,0,Tableau1[[#This Row],[Date]]+Tableau1[[#This Row],[Fin]])</f>
        <v>43317.25</v>
      </c>
      <c r="J521" s="5">
        <f ca="1">IF(MOD(I521,1)=0,0,H521-MAX(I$2:I520))</f>
        <v>0.61458333333575865</v>
      </c>
    </row>
    <row r="522" spans="3:10" x14ac:dyDescent="0.35">
      <c r="C522" s="11">
        <f t="shared" si="8"/>
        <v>43317</v>
      </c>
      <c r="D522" s="8">
        <f>1+INT(MIN(MOD(Tableau1[[#This Row],[Date]]-DATE(YEAR(Tableau1[[#This Row],[Date]])+{-1;0;1},1,5)+WEEKDAY(DATE(YEAR(Tableau1[[#This Row],[Date]])+{-1;0;1},1,3)),734))/7)</f>
        <v>31</v>
      </c>
      <c r="E522" s="8" t="str">
        <f ca="1">OFFSET(Tableau4[[#Headers],[Rythme]],1+MOD(ROW()-2,35),)</f>
        <v>N</v>
      </c>
      <c r="F522" s="4">
        <f ca="1">IFERROR(VLOOKUP(Tableau1[[#This Row],[Rythme]],Tableau3[#All],2,0),0)</f>
        <v>0.86458333333333337</v>
      </c>
      <c r="G522" s="4">
        <f ca="1">IFERROR(VLOOKUP(Tableau1[[#This Row],[Rythme]],Tableau3[#All],3,0),0)</f>
        <v>1.25</v>
      </c>
      <c r="H522" s="4">
        <f ca="1">IF(Tableau1[[#This Row],[Début]]=0,0,Tableau1[[#This Row],[Date]]+Tableau1[[#This Row],[Début]])</f>
        <v>43317.864583333336</v>
      </c>
      <c r="I522" s="4">
        <f ca="1">IF(Tableau1[[#This Row],[Fin]]=0,0,Tableau1[[#This Row],[Date]]+Tableau1[[#This Row],[Fin]])</f>
        <v>43318.25</v>
      </c>
      <c r="J522" s="5">
        <f ca="1">IF(MOD(I522,1)=0,0,H522-MAX(I$2:I521))</f>
        <v>0.61458333333575865</v>
      </c>
    </row>
    <row r="523" spans="3:10" x14ac:dyDescent="0.35">
      <c r="C523" s="11">
        <f t="shared" si="8"/>
        <v>43318</v>
      </c>
      <c r="D523" s="8">
        <f>1+INT(MIN(MOD(Tableau1[[#This Row],[Date]]-DATE(YEAR(Tableau1[[#This Row],[Date]])+{-1;0;1},1,5)+WEEKDAY(DATE(YEAR(Tableau1[[#This Row],[Date]])+{-1;0;1},1,3)),734))/7)</f>
        <v>32</v>
      </c>
      <c r="E523" s="8" t="str">
        <f ca="1">OFFSET(Tableau4[[#Headers],[Rythme]],1+MOD(ROW()-2,35),)</f>
        <v>R</v>
      </c>
      <c r="F523" s="4">
        <f ca="1">IFERROR(VLOOKUP(Tableau1[[#This Row],[Rythme]],Tableau3[#All],2,0),0)</f>
        <v>0</v>
      </c>
      <c r="G523" s="4">
        <f ca="1">IFERROR(VLOOKUP(Tableau1[[#This Row],[Rythme]],Tableau3[#All],3,0),0)</f>
        <v>0</v>
      </c>
      <c r="H523" s="4">
        <f ca="1">IF(Tableau1[[#This Row],[Début]]=0,0,Tableau1[[#This Row],[Date]]+Tableau1[[#This Row],[Début]])</f>
        <v>0</v>
      </c>
      <c r="I523" s="4">
        <f ca="1">IF(Tableau1[[#This Row],[Fin]]=0,0,Tableau1[[#This Row],[Date]]+Tableau1[[#This Row],[Fin]])</f>
        <v>0</v>
      </c>
      <c r="J523" s="5">
        <f ca="1">IF(MOD(I523,1)=0,0,H523-MAX(I$2:I522))</f>
        <v>0</v>
      </c>
    </row>
    <row r="524" spans="3:10" x14ac:dyDescent="0.35">
      <c r="C524" s="11">
        <f t="shared" si="8"/>
        <v>43319</v>
      </c>
      <c r="D524" s="8">
        <f>1+INT(MIN(MOD(Tableau1[[#This Row],[Date]]-DATE(YEAR(Tableau1[[#This Row],[Date]])+{-1;0;1},1,5)+WEEKDAY(DATE(YEAR(Tableau1[[#This Row],[Date]])+{-1;0;1},1,3)),734))/7)</f>
        <v>32</v>
      </c>
      <c r="E524" s="8" t="str">
        <f ca="1">OFFSET(Tableau4[[#Headers],[Rythme]],1+MOD(ROW()-2,35),)</f>
        <v>H</v>
      </c>
      <c r="F524" s="4">
        <f ca="1">IFERROR(VLOOKUP(Tableau1[[#This Row],[Rythme]],Tableau3[#All],2,0),0)</f>
        <v>0</v>
      </c>
      <c r="G524" s="4">
        <f ca="1">IFERROR(VLOOKUP(Tableau1[[#This Row],[Rythme]],Tableau3[#All],3,0),0)</f>
        <v>0</v>
      </c>
      <c r="H524" s="4">
        <f ca="1">IF(Tableau1[[#This Row],[Début]]=0,0,Tableau1[[#This Row],[Date]]+Tableau1[[#This Row],[Début]])</f>
        <v>0</v>
      </c>
      <c r="I524" s="4">
        <f ca="1">IF(Tableau1[[#This Row],[Fin]]=0,0,Tableau1[[#This Row],[Date]]+Tableau1[[#This Row],[Fin]])</f>
        <v>0</v>
      </c>
      <c r="J524" s="5">
        <f ca="1">IF(MOD(I524,1)=0,0,H524-MAX(I$2:I523))</f>
        <v>0</v>
      </c>
    </row>
    <row r="525" spans="3:10" x14ac:dyDescent="0.35">
      <c r="C525" s="11">
        <f t="shared" si="8"/>
        <v>43320</v>
      </c>
      <c r="D525" s="8">
        <f>1+INT(MIN(MOD(Tableau1[[#This Row],[Date]]-DATE(YEAR(Tableau1[[#This Row],[Date]])+{-1;0;1},1,5)+WEEKDAY(DATE(YEAR(Tableau1[[#This Row],[Date]])+{-1;0;1},1,3)),734))/7)</f>
        <v>32</v>
      </c>
      <c r="E525" s="8" t="str">
        <f ca="1">OFFSET(Tableau4[[#Headers],[Rythme]],1+MOD(ROW()-2,35),)</f>
        <v>R</v>
      </c>
      <c r="F525" s="4">
        <f ca="1">IFERROR(VLOOKUP(Tableau1[[#This Row],[Rythme]],Tableau3[#All],2,0),0)</f>
        <v>0</v>
      </c>
      <c r="G525" s="4">
        <f ca="1">IFERROR(VLOOKUP(Tableau1[[#This Row],[Rythme]],Tableau3[#All],3,0),0)</f>
        <v>0</v>
      </c>
      <c r="H525" s="4">
        <f ca="1">IF(Tableau1[[#This Row],[Début]]=0,0,Tableau1[[#This Row],[Date]]+Tableau1[[#This Row],[Début]])</f>
        <v>0</v>
      </c>
      <c r="I525" s="4">
        <f ca="1">IF(Tableau1[[#This Row],[Fin]]=0,0,Tableau1[[#This Row],[Date]]+Tableau1[[#This Row],[Fin]])</f>
        <v>0</v>
      </c>
      <c r="J525" s="5">
        <f ca="1">IF(MOD(I525,1)=0,0,H525-MAX(I$2:I524))</f>
        <v>0</v>
      </c>
    </row>
    <row r="526" spans="3:10" x14ac:dyDescent="0.35">
      <c r="C526" s="11">
        <f t="shared" si="8"/>
        <v>43321</v>
      </c>
      <c r="D526" s="8">
        <f>1+INT(MIN(MOD(Tableau1[[#This Row],[Date]]-DATE(YEAR(Tableau1[[#This Row],[Date]])+{-1;0;1},1,5)+WEEKDAY(DATE(YEAR(Tableau1[[#This Row],[Date]])+{-1;0;1},1,3)),734))/7)</f>
        <v>32</v>
      </c>
      <c r="E526" s="8" t="str">
        <f ca="1">OFFSET(Tableau4[[#Headers],[Rythme]],1+MOD(ROW()-2,35),)</f>
        <v>R</v>
      </c>
      <c r="F526" s="4">
        <f ca="1">IFERROR(VLOOKUP(Tableau1[[#This Row],[Rythme]],Tableau3[#All],2,0),0)</f>
        <v>0</v>
      </c>
      <c r="G526" s="4">
        <f ca="1">IFERROR(VLOOKUP(Tableau1[[#This Row],[Rythme]],Tableau3[#All],3,0),0)</f>
        <v>0</v>
      </c>
      <c r="H526" s="4">
        <f ca="1">IF(Tableau1[[#This Row],[Début]]=0,0,Tableau1[[#This Row],[Date]]+Tableau1[[#This Row],[Début]])</f>
        <v>0</v>
      </c>
      <c r="I526" s="4">
        <f ca="1">IF(Tableau1[[#This Row],[Fin]]=0,0,Tableau1[[#This Row],[Date]]+Tableau1[[#This Row],[Fin]])</f>
        <v>0</v>
      </c>
      <c r="J526" s="5">
        <f ca="1">IF(MOD(I526,1)=0,0,H526-MAX(I$2:I525))</f>
        <v>0</v>
      </c>
    </row>
    <row r="527" spans="3:10" x14ac:dyDescent="0.35">
      <c r="C527" s="11">
        <f t="shared" si="8"/>
        <v>43322</v>
      </c>
      <c r="D527" s="8">
        <f>1+INT(MIN(MOD(Tableau1[[#This Row],[Date]]-DATE(YEAR(Tableau1[[#This Row],[Date]])+{-1;0;1},1,5)+WEEKDAY(DATE(YEAR(Tableau1[[#This Row],[Date]])+{-1;0;1},1,3)),734))/7)</f>
        <v>32</v>
      </c>
      <c r="E527" s="8" t="str">
        <f ca="1">OFFSET(Tableau4[[#Headers],[Rythme]],1+MOD(ROW()-2,35),)</f>
        <v>M</v>
      </c>
      <c r="F527" s="4">
        <f ca="1">IFERROR(VLOOKUP(Tableau1[[#This Row],[Rythme]],Tableau3[#All],2,0),0)</f>
        <v>0.23958333333333334</v>
      </c>
      <c r="G527" s="4">
        <f ca="1">IFERROR(VLOOKUP(Tableau1[[#This Row],[Rythme]],Tableau3[#All],3,0),0)</f>
        <v>0.5625</v>
      </c>
      <c r="H527" s="4">
        <f ca="1">IF(Tableau1[[#This Row],[Début]]=0,0,Tableau1[[#This Row],[Date]]+Tableau1[[#This Row],[Début]])</f>
        <v>43322.239583333336</v>
      </c>
      <c r="I527" s="4">
        <f ca="1">IF(Tableau1[[#This Row],[Fin]]=0,0,Tableau1[[#This Row],[Date]]+Tableau1[[#This Row],[Fin]])</f>
        <v>43322.5625</v>
      </c>
      <c r="J527" s="5">
        <f ca="1">IF(MOD(I527,1)=0,0,H527-MAX(I$2:I526))</f>
        <v>3.9895833333357587</v>
      </c>
    </row>
    <row r="528" spans="3:10" x14ac:dyDescent="0.35">
      <c r="C528" s="11">
        <f t="shared" si="8"/>
        <v>43323</v>
      </c>
      <c r="D528" s="8">
        <f>1+INT(MIN(MOD(Tableau1[[#This Row],[Date]]-DATE(YEAR(Tableau1[[#This Row],[Date]])+{-1;0;1},1,5)+WEEKDAY(DATE(YEAR(Tableau1[[#This Row],[Date]])+{-1;0;1},1,3)),734))/7)</f>
        <v>32</v>
      </c>
      <c r="E528" s="8" t="str">
        <f ca="1">OFFSET(Tableau4[[#Headers],[Rythme]],1+MOD(ROW()-2,35),)</f>
        <v>M</v>
      </c>
      <c r="F528" s="4">
        <f ca="1">IFERROR(VLOOKUP(Tableau1[[#This Row],[Rythme]],Tableau3[#All],2,0),0)</f>
        <v>0.23958333333333334</v>
      </c>
      <c r="G528" s="4">
        <f ca="1">IFERROR(VLOOKUP(Tableau1[[#This Row],[Rythme]],Tableau3[#All],3,0),0)</f>
        <v>0.5625</v>
      </c>
      <c r="H528" s="4">
        <f ca="1">IF(Tableau1[[#This Row],[Début]]=0,0,Tableau1[[#This Row],[Date]]+Tableau1[[#This Row],[Début]])</f>
        <v>43323.239583333336</v>
      </c>
      <c r="I528" s="4">
        <f ca="1">IF(Tableau1[[#This Row],[Fin]]=0,0,Tableau1[[#This Row],[Date]]+Tableau1[[#This Row],[Fin]])</f>
        <v>43323.5625</v>
      </c>
      <c r="J528" s="5">
        <f ca="1">IF(MOD(I528,1)=0,0,H528-MAX(I$2:I527))</f>
        <v>0.67708333333575865</v>
      </c>
    </row>
    <row r="529" spans="3:10" x14ac:dyDescent="0.35">
      <c r="C529" s="11">
        <f t="shared" si="8"/>
        <v>43324</v>
      </c>
      <c r="D529" s="8">
        <f>1+INT(MIN(MOD(Tableau1[[#This Row],[Date]]-DATE(YEAR(Tableau1[[#This Row],[Date]])+{-1;0;1},1,5)+WEEKDAY(DATE(YEAR(Tableau1[[#This Row],[Date]])+{-1;0;1},1,3)),734))/7)</f>
        <v>32</v>
      </c>
      <c r="E529" s="8" t="str">
        <f ca="1">OFFSET(Tableau4[[#Headers],[Rythme]],1+MOD(ROW()-2,35),)</f>
        <v>M</v>
      </c>
      <c r="F529" s="4">
        <f ca="1">IFERROR(VLOOKUP(Tableau1[[#This Row],[Rythme]],Tableau3[#All],2,0),0)</f>
        <v>0.23958333333333334</v>
      </c>
      <c r="G529" s="4">
        <f ca="1">IFERROR(VLOOKUP(Tableau1[[#This Row],[Rythme]],Tableau3[#All],3,0),0)</f>
        <v>0.5625</v>
      </c>
      <c r="H529" s="4">
        <f ca="1">IF(Tableau1[[#This Row],[Début]]=0,0,Tableau1[[#This Row],[Date]]+Tableau1[[#This Row],[Début]])</f>
        <v>43324.239583333336</v>
      </c>
      <c r="I529" s="4">
        <f ca="1">IF(Tableau1[[#This Row],[Fin]]=0,0,Tableau1[[#This Row],[Date]]+Tableau1[[#This Row],[Fin]])</f>
        <v>43324.5625</v>
      </c>
      <c r="J529" s="5">
        <f ca="1">IF(MOD(I529,1)=0,0,H529-MAX(I$2:I528))</f>
        <v>0.67708333333575865</v>
      </c>
    </row>
    <row r="530" spans="3:10" x14ac:dyDescent="0.35">
      <c r="C530" s="11">
        <f t="shared" si="8"/>
        <v>43325</v>
      </c>
      <c r="D530" s="8">
        <f>1+INT(MIN(MOD(Tableau1[[#This Row],[Date]]-DATE(YEAR(Tableau1[[#This Row],[Date]])+{-1;0;1},1,5)+WEEKDAY(DATE(YEAR(Tableau1[[#This Row],[Date]])+{-1;0;1},1,3)),734))/7)</f>
        <v>33</v>
      </c>
      <c r="E530" s="8" t="str">
        <f ca="1">OFFSET(Tableau4[[#Headers],[Rythme]],1+MOD(ROW()-2,35),)</f>
        <v>A</v>
      </c>
      <c r="F530" s="4">
        <f ca="1">IFERROR(VLOOKUP(Tableau1[[#This Row],[Rythme]],Tableau3[#All],2,0),0)</f>
        <v>0.55208333333333337</v>
      </c>
      <c r="G530" s="4">
        <f ca="1">IFERROR(VLOOKUP(Tableau1[[#This Row],[Rythme]],Tableau3[#All],3,0),0)</f>
        <v>0.875</v>
      </c>
      <c r="H530" s="4">
        <f ca="1">IF(Tableau1[[#This Row],[Début]]=0,0,Tableau1[[#This Row],[Date]]+Tableau1[[#This Row],[Début]])</f>
        <v>43325.552083333336</v>
      </c>
      <c r="I530" s="4">
        <f ca="1">IF(Tableau1[[#This Row],[Fin]]=0,0,Tableau1[[#This Row],[Date]]+Tableau1[[#This Row],[Fin]])</f>
        <v>43325.875</v>
      </c>
      <c r="J530" s="5">
        <f ca="1">IF(MOD(I530,1)=0,0,H530-MAX(I$2:I529))</f>
        <v>0.98958333333575865</v>
      </c>
    </row>
    <row r="531" spans="3:10" x14ac:dyDescent="0.35">
      <c r="C531" s="11">
        <f t="shared" si="8"/>
        <v>43326</v>
      </c>
      <c r="D531" s="8">
        <f>1+INT(MIN(MOD(Tableau1[[#This Row],[Date]]-DATE(YEAR(Tableau1[[#This Row],[Date]])+{-1;0;1},1,5)+WEEKDAY(DATE(YEAR(Tableau1[[#This Row],[Date]])+{-1;0;1},1,3)),734))/7)</f>
        <v>33</v>
      </c>
      <c r="E531" s="8" t="str">
        <f ca="1">OFFSET(Tableau4[[#Headers],[Rythme]],1+MOD(ROW()-2,35),)</f>
        <v>A</v>
      </c>
      <c r="F531" s="4">
        <f ca="1">IFERROR(VLOOKUP(Tableau1[[#This Row],[Rythme]],Tableau3[#All],2,0),0)</f>
        <v>0.55208333333333337</v>
      </c>
      <c r="G531" s="4">
        <f ca="1">IFERROR(VLOOKUP(Tableau1[[#This Row],[Rythme]],Tableau3[#All],3,0),0)</f>
        <v>0.875</v>
      </c>
      <c r="H531" s="4">
        <f ca="1">IF(Tableau1[[#This Row],[Début]]=0,0,Tableau1[[#This Row],[Date]]+Tableau1[[#This Row],[Début]])</f>
        <v>43326.552083333336</v>
      </c>
      <c r="I531" s="4">
        <f ca="1">IF(Tableau1[[#This Row],[Fin]]=0,0,Tableau1[[#This Row],[Date]]+Tableau1[[#This Row],[Fin]])</f>
        <v>43326.875</v>
      </c>
      <c r="J531" s="5">
        <f ca="1">IF(MOD(I531,1)=0,0,H531-MAX(I$2:I530))</f>
        <v>0.67708333333575865</v>
      </c>
    </row>
    <row r="532" spans="3:10" x14ac:dyDescent="0.35">
      <c r="C532" s="11">
        <f t="shared" si="8"/>
        <v>43327</v>
      </c>
      <c r="D532" s="8">
        <f>1+INT(MIN(MOD(Tableau1[[#This Row],[Date]]-DATE(YEAR(Tableau1[[#This Row],[Date]])+{-1;0;1},1,5)+WEEKDAY(DATE(YEAR(Tableau1[[#This Row],[Date]])+{-1;0;1},1,3)),734))/7)</f>
        <v>33</v>
      </c>
      <c r="E532" s="8" t="str">
        <f ca="1">OFFSET(Tableau4[[#Headers],[Rythme]],1+MOD(ROW()-2,35),)</f>
        <v>N</v>
      </c>
      <c r="F532" s="4">
        <f ca="1">IFERROR(VLOOKUP(Tableau1[[#This Row],[Rythme]],Tableau3[#All],2,0),0)</f>
        <v>0.86458333333333337</v>
      </c>
      <c r="G532" s="4">
        <f ca="1">IFERROR(VLOOKUP(Tableau1[[#This Row],[Rythme]],Tableau3[#All],3,0),0)</f>
        <v>1.25</v>
      </c>
      <c r="H532" s="4">
        <f ca="1">IF(Tableau1[[#This Row],[Début]]=0,0,Tableau1[[#This Row],[Date]]+Tableau1[[#This Row],[Début]])</f>
        <v>43327.864583333336</v>
      </c>
      <c r="I532" s="4">
        <f ca="1">IF(Tableau1[[#This Row],[Fin]]=0,0,Tableau1[[#This Row],[Date]]+Tableau1[[#This Row],[Fin]])</f>
        <v>43328.25</v>
      </c>
      <c r="J532" s="5">
        <f ca="1">IF(MOD(I532,1)=0,0,H532-MAX(I$2:I531))</f>
        <v>0.98958333333575865</v>
      </c>
    </row>
    <row r="533" spans="3:10" x14ac:dyDescent="0.35">
      <c r="C533" s="11">
        <f t="shared" si="8"/>
        <v>43328</v>
      </c>
      <c r="D533" s="8">
        <f>1+INT(MIN(MOD(Tableau1[[#This Row],[Date]]-DATE(YEAR(Tableau1[[#This Row],[Date]])+{-1;0;1},1,5)+WEEKDAY(DATE(YEAR(Tableau1[[#This Row],[Date]])+{-1;0;1},1,3)),734))/7)</f>
        <v>33</v>
      </c>
      <c r="E533" s="8" t="str">
        <f ca="1">OFFSET(Tableau4[[#Headers],[Rythme]],1+MOD(ROW()-2,35),)</f>
        <v>N</v>
      </c>
      <c r="F533" s="4">
        <f ca="1">IFERROR(VLOOKUP(Tableau1[[#This Row],[Rythme]],Tableau3[#All],2,0),0)</f>
        <v>0.86458333333333337</v>
      </c>
      <c r="G533" s="4">
        <f ca="1">IFERROR(VLOOKUP(Tableau1[[#This Row],[Rythme]],Tableau3[#All],3,0),0)</f>
        <v>1.25</v>
      </c>
      <c r="H533" s="4">
        <f ca="1">IF(Tableau1[[#This Row],[Début]]=0,0,Tableau1[[#This Row],[Date]]+Tableau1[[#This Row],[Début]])</f>
        <v>43328.864583333336</v>
      </c>
      <c r="I533" s="4">
        <f ca="1">IF(Tableau1[[#This Row],[Fin]]=0,0,Tableau1[[#This Row],[Date]]+Tableau1[[#This Row],[Fin]])</f>
        <v>43329.25</v>
      </c>
      <c r="J533" s="5">
        <f ca="1">IF(MOD(I533,1)=0,0,H533-MAX(I$2:I532))</f>
        <v>0.61458333333575865</v>
      </c>
    </row>
    <row r="534" spans="3:10" x14ac:dyDescent="0.35">
      <c r="C534" s="11">
        <f t="shared" si="8"/>
        <v>43329</v>
      </c>
      <c r="D534" s="8">
        <f>1+INT(MIN(MOD(Tableau1[[#This Row],[Date]]-DATE(YEAR(Tableau1[[#This Row],[Date]])+{-1;0;1},1,5)+WEEKDAY(DATE(YEAR(Tableau1[[#This Row],[Date]])+{-1;0;1},1,3)),734))/7)</f>
        <v>33</v>
      </c>
      <c r="E534" s="8" t="str">
        <f ca="1">OFFSET(Tableau4[[#Headers],[Rythme]],1+MOD(ROW()-2,35),)</f>
        <v>R</v>
      </c>
      <c r="F534" s="4">
        <f ca="1">IFERROR(VLOOKUP(Tableau1[[#This Row],[Rythme]],Tableau3[#All],2,0),0)</f>
        <v>0</v>
      </c>
      <c r="G534" s="4">
        <f ca="1">IFERROR(VLOOKUP(Tableau1[[#This Row],[Rythme]],Tableau3[#All],3,0),0)</f>
        <v>0</v>
      </c>
      <c r="H534" s="4">
        <f ca="1">IF(Tableau1[[#This Row],[Début]]=0,0,Tableau1[[#This Row],[Date]]+Tableau1[[#This Row],[Début]])</f>
        <v>0</v>
      </c>
      <c r="I534" s="4">
        <f ca="1">IF(Tableau1[[#This Row],[Fin]]=0,0,Tableau1[[#This Row],[Date]]+Tableau1[[#This Row],[Fin]])</f>
        <v>0</v>
      </c>
      <c r="J534" s="5">
        <f ca="1">IF(MOD(I534,1)=0,0,H534-MAX(I$2:I533))</f>
        <v>0</v>
      </c>
    </row>
    <row r="535" spans="3:10" x14ac:dyDescent="0.35">
      <c r="C535" s="11">
        <f t="shared" si="8"/>
        <v>43330</v>
      </c>
      <c r="D535" s="8">
        <f>1+INT(MIN(MOD(Tableau1[[#This Row],[Date]]-DATE(YEAR(Tableau1[[#This Row],[Date]])+{-1;0;1},1,5)+WEEKDAY(DATE(YEAR(Tableau1[[#This Row],[Date]])+{-1;0;1},1,3)),734))/7)</f>
        <v>33</v>
      </c>
      <c r="E535" s="8" t="str">
        <f ca="1">OFFSET(Tableau4[[#Headers],[Rythme]],1+MOD(ROW()-2,35),)</f>
        <v>R</v>
      </c>
      <c r="F535" s="4">
        <f ca="1">IFERROR(VLOOKUP(Tableau1[[#This Row],[Rythme]],Tableau3[#All],2,0),0)</f>
        <v>0</v>
      </c>
      <c r="G535" s="4">
        <f ca="1">IFERROR(VLOOKUP(Tableau1[[#This Row],[Rythme]],Tableau3[#All],3,0),0)</f>
        <v>0</v>
      </c>
      <c r="H535" s="4">
        <f ca="1">IF(Tableau1[[#This Row],[Début]]=0,0,Tableau1[[#This Row],[Date]]+Tableau1[[#This Row],[Début]])</f>
        <v>0</v>
      </c>
      <c r="I535" s="4">
        <f ca="1">IF(Tableau1[[#This Row],[Fin]]=0,0,Tableau1[[#This Row],[Date]]+Tableau1[[#This Row],[Fin]])</f>
        <v>0</v>
      </c>
      <c r="J535" s="5">
        <f ca="1">IF(MOD(I535,1)=0,0,H535-MAX(I$2:I534))</f>
        <v>0</v>
      </c>
    </row>
    <row r="536" spans="3:10" x14ac:dyDescent="0.35">
      <c r="C536" s="11">
        <f t="shared" si="8"/>
        <v>43331</v>
      </c>
      <c r="D536" s="8">
        <f>1+INT(MIN(MOD(Tableau1[[#This Row],[Date]]-DATE(YEAR(Tableau1[[#This Row],[Date]])+{-1;0;1},1,5)+WEEKDAY(DATE(YEAR(Tableau1[[#This Row],[Date]])+{-1;0;1},1,3)),734))/7)</f>
        <v>33</v>
      </c>
      <c r="E536" s="8" t="str">
        <f ca="1">OFFSET(Tableau4[[#Headers],[Rythme]],1+MOD(ROW()-2,35),)</f>
        <v>H</v>
      </c>
      <c r="F536" s="4">
        <f ca="1">IFERROR(VLOOKUP(Tableau1[[#This Row],[Rythme]],Tableau3[#All],2,0),0)</f>
        <v>0</v>
      </c>
      <c r="G536" s="4">
        <f ca="1">IFERROR(VLOOKUP(Tableau1[[#This Row],[Rythme]],Tableau3[#All],3,0),0)</f>
        <v>0</v>
      </c>
      <c r="H536" s="4">
        <f ca="1">IF(Tableau1[[#This Row],[Début]]=0,0,Tableau1[[#This Row],[Date]]+Tableau1[[#This Row],[Début]])</f>
        <v>0</v>
      </c>
      <c r="I536" s="4">
        <f ca="1">IF(Tableau1[[#This Row],[Fin]]=0,0,Tableau1[[#This Row],[Date]]+Tableau1[[#This Row],[Fin]])</f>
        <v>0</v>
      </c>
      <c r="J536" s="5">
        <f ca="1">IF(MOD(I536,1)=0,0,H536-MAX(I$2:I535))</f>
        <v>0</v>
      </c>
    </row>
    <row r="537" spans="3:10" x14ac:dyDescent="0.35">
      <c r="C537" s="11">
        <f t="shared" si="8"/>
        <v>43332</v>
      </c>
      <c r="D537" s="8">
        <f>1+INT(MIN(MOD(Tableau1[[#This Row],[Date]]-DATE(YEAR(Tableau1[[#This Row],[Date]])+{-1;0;1},1,5)+WEEKDAY(DATE(YEAR(Tableau1[[#This Row],[Date]])+{-1;0;1},1,3)),734))/7)</f>
        <v>34</v>
      </c>
      <c r="E537" s="8" t="str">
        <f ca="1">OFFSET(Tableau4[[#Headers],[Rythme]],1+MOD(ROW()-2,35),)</f>
        <v>R</v>
      </c>
      <c r="F537" s="4">
        <f ca="1">IFERROR(VLOOKUP(Tableau1[[#This Row],[Rythme]],Tableau3[#All],2,0),0)</f>
        <v>0</v>
      </c>
      <c r="G537" s="4">
        <f ca="1">IFERROR(VLOOKUP(Tableau1[[#This Row],[Rythme]],Tableau3[#All],3,0),0)</f>
        <v>0</v>
      </c>
      <c r="H537" s="4">
        <f ca="1">IF(Tableau1[[#This Row],[Début]]=0,0,Tableau1[[#This Row],[Date]]+Tableau1[[#This Row],[Début]])</f>
        <v>0</v>
      </c>
      <c r="I537" s="4">
        <f ca="1">IF(Tableau1[[#This Row],[Fin]]=0,0,Tableau1[[#This Row],[Date]]+Tableau1[[#This Row],[Fin]])</f>
        <v>0</v>
      </c>
      <c r="J537" s="5">
        <f ca="1">IF(MOD(I537,1)=0,0,H537-MAX(I$2:I536))</f>
        <v>0</v>
      </c>
    </row>
    <row r="538" spans="3:10" x14ac:dyDescent="0.35">
      <c r="C538" s="11">
        <f t="shared" si="8"/>
        <v>43333</v>
      </c>
      <c r="D538" s="8">
        <f>1+INT(MIN(MOD(Tableau1[[#This Row],[Date]]-DATE(YEAR(Tableau1[[#This Row],[Date]])+{-1;0;1},1,5)+WEEKDAY(DATE(YEAR(Tableau1[[#This Row],[Date]])+{-1;0;1},1,3)),734))/7)</f>
        <v>34</v>
      </c>
      <c r="E538" s="8" t="str">
        <f ca="1">OFFSET(Tableau4[[#Headers],[Rythme]],1+MOD(ROW()-2,35),)</f>
        <v>H</v>
      </c>
      <c r="F538" s="4">
        <f ca="1">IFERROR(VLOOKUP(Tableau1[[#This Row],[Rythme]],Tableau3[#All],2,0),0)</f>
        <v>0</v>
      </c>
      <c r="G538" s="4">
        <f ca="1">IFERROR(VLOOKUP(Tableau1[[#This Row],[Rythme]],Tableau3[#All],3,0),0)</f>
        <v>0</v>
      </c>
      <c r="H538" s="4">
        <f ca="1">IF(Tableau1[[#This Row],[Début]]=0,0,Tableau1[[#This Row],[Date]]+Tableau1[[#This Row],[Début]])</f>
        <v>0</v>
      </c>
      <c r="I538" s="4">
        <f ca="1">IF(Tableau1[[#This Row],[Fin]]=0,0,Tableau1[[#This Row],[Date]]+Tableau1[[#This Row],[Fin]])</f>
        <v>0</v>
      </c>
      <c r="J538" s="5">
        <f ca="1">IF(MOD(I538,1)=0,0,H538-MAX(I$2:I537))</f>
        <v>0</v>
      </c>
    </row>
    <row r="539" spans="3:10" x14ac:dyDescent="0.35">
      <c r="C539" s="11">
        <f t="shared" si="8"/>
        <v>43334</v>
      </c>
      <c r="D539" s="8">
        <f>1+INT(MIN(MOD(Tableau1[[#This Row],[Date]]-DATE(YEAR(Tableau1[[#This Row],[Date]])+{-1;0;1},1,5)+WEEKDAY(DATE(YEAR(Tableau1[[#This Row],[Date]])+{-1;0;1},1,3)),734))/7)</f>
        <v>34</v>
      </c>
      <c r="E539" s="8" t="str">
        <f ca="1">OFFSET(Tableau4[[#Headers],[Rythme]],1+MOD(ROW()-2,35),)</f>
        <v>M</v>
      </c>
      <c r="F539" s="4">
        <f ca="1">IFERROR(VLOOKUP(Tableau1[[#This Row],[Rythme]],Tableau3[#All],2,0),0)</f>
        <v>0.23958333333333334</v>
      </c>
      <c r="G539" s="4">
        <f ca="1">IFERROR(VLOOKUP(Tableau1[[#This Row],[Rythme]],Tableau3[#All],3,0),0)</f>
        <v>0.5625</v>
      </c>
      <c r="H539" s="4">
        <f ca="1">IF(Tableau1[[#This Row],[Début]]=0,0,Tableau1[[#This Row],[Date]]+Tableau1[[#This Row],[Début]])</f>
        <v>43334.239583333336</v>
      </c>
      <c r="I539" s="4">
        <f ca="1">IF(Tableau1[[#This Row],[Fin]]=0,0,Tableau1[[#This Row],[Date]]+Tableau1[[#This Row],[Fin]])</f>
        <v>43334.5625</v>
      </c>
      <c r="J539" s="5">
        <f ca="1">IF(MOD(I539,1)=0,0,H539-MAX(I$2:I538))</f>
        <v>4.9895833333357587</v>
      </c>
    </row>
    <row r="540" spans="3:10" x14ac:dyDescent="0.35">
      <c r="C540" s="11">
        <f t="shared" si="8"/>
        <v>43335</v>
      </c>
      <c r="D540" s="8">
        <f>1+INT(MIN(MOD(Tableau1[[#This Row],[Date]]-DATE(YEAR(Tableau1[[#This Row],[Date]])+{-1;0;1},1,5)+WEEKDAY(DATE(YEAR(Tableau1[[#This Row],[Date]])+{-1;0;1},1,3)),734))/7)</f>
        <v>34</v>
      </c>
      <c r="E540" s="8" t="str">
        <f ca="1">OFFSET(Tableau4[[#Headers],[Rythme]],1+MOD(ROW()-2,35),)</f>
        <v>M</v>
      </c>
      <c r="F540" s="4">
        <f ca="1">IFERROR(VLOOKUP(Tableau1[[#This Row],[Rythme]],Tableau3[#All],2,0),0)</f>
        <v>0.23958333333333334</v>
      </c>
      <c r="G540" s="4">
        <f ca="1">IFERROR(VLOOKUP(Tableau1[[#This Row],[Rythme]],Tableau3[#All],3,0),0)</f>
        <v>0.5625</v>
      </c>
      <c r="H540" s="4">
        <f ca="1">IF(Tableau1[[#This Row],[Début]]=0,0,Tableau1[[#This Row],[Date]]+Tableau1[[#This Row],[Début]])</f>
        <v>43335.239583333336</v>
      </c>
      <c r="I540" s="4">
        <f ca="1">IF(Tableau1[[#This Row],[Fin]]=0,0,Tableau1[[#This Row],[Date]]+Tableau1[[#This Row],[Fin]])</f>
        <v>43335.5625</v>
      </c>
      <c r="J540" s="5">
        <f ca="1">IF(MOD(I540,1)=0,0,H540-MAX(I$2:I539))</f>
        <v>0.67708333333575865</v>
      </c>
    </row>
    <row r="541" spans="3:10" x14ac:dyDescent="0.35">
      <c r="C541" s="11">
        <f t="shared" si="8"/>
        <v>43336</v>
      </c>
      <c r="D541" s="8">
        <f>1+INT(MIN(MOD(Tableau1[[#This Row],[Date]]-DATE(YEAR(Tableau1[[#This Row],[Date]])+{-1;0;1},1,5)+WEEKDAY(DATE(YEAR(Tableau1[[#This Row],[Date]])+{-1;0;1},1,3)),734))/7)</f>
        <v>34</v>
      </c>
      <c r="E541" s="8" t="str">
        <f ca="1">OFFSET(Tableau4[[#Headers],[Rythme]],1+MOD(ROW()-2,35),)</f>
        <v>A</v>
      </c>
      <c r="F541" s="4">
        <f ca="1">IFERROR(VLOOKUP(Tableau1[[#This Row],[Rythme]],Tableau3[#All],2,0),0)</f>
        <v>0.55208333333333337</v>
      </c>
      <c r="G541" s="4">
        <f ca="1">IFERROR(VLOOKUP(Tableau1[[#This Row],[Rythme]],Tableau3[#All],3,0),0)</f>
        <v>0.875</v>
      </c>
      <c r="H541" s="4">
        <f ca="1">IF(Tableau1[[#This Row],[Début]]=0,0,Tableau1[[#This Row],[Date]]+Tableau1[[#This Row],[Début]])</f>
        <v>43336.552083333336</v>
      </c>
      <c r="I541" s="4">
        <f ca="1">IF(Tableau1[[#This Row],[Fin]]=0,0,Tableau1[[#This Row],[Date]]+Tableau1[[#This Row],[Fin]])</f>
        <v>43336.875</v>
      </c>
      <c r="J541" s="5">
        <f ca="1">IF(MOD(I541,1)=0,0,H541-MAX(I$2:I540))</f>
        <v>0.98958333333575865</v>
      </c>
    </row>
    <row r="542" spans="3:10" x14ac:dyDescent="0.35">
      <c r="C542" s="11">
        <f t="shared" si="8"/>
        <v>43337</v>
      </c>
      <c r="D542" s="8">
        <f>1+INT(MIN(MOD(Tableau1[[#This Row],[Date]]-DATE(YEAR(Tableau1[[#This Row],[Date]])+{-1;0;1},1,5)+WEEKDAY(DATE(YEAR(Tableau1[[#This Row],[Date]])+{-1;0;1},1,3)),734))/7)</f>
        <v>34</v>
      </c>
      <c r="E542" s="8" t="str">
        <f ca="1">OFFSET(Tableau4[[#Headers],[Rythme]],1+MOD(ROW()-2,35),)</f>
        <v>A</v>
      </c>
      <c r="F542" s="4">
        <f ca="1">IFERROR(VLOOKUP(Tableau1[[#This Row],[Rythme]],Tableau3[#All],2,0),0)</f>
        <v>0.55208333333333337</v>
      </c>
      <c r="G542" s="4">
        <f ca="1">IFERROR(VLOOKUP(Tableau1[[#This Row],[Rythme]],Tableau3[#All],3,0),0)</f>
        <v>0.875</v>
      </c>
      <c r="H542" s="4">
        <f ca="1">IF(Tableau1[[#This Row],[Début]]=0,0,Tableau1[[#This Row],[Date]]+Tableau1[[#This Row],[Début]])</f>
        <v>43337.552083333336</v>
      </c>
      <c r="I542" s="4">
        <f ca="1">IF(Tableau1[[#This Row],[Fin]]=0,0,Tableau1[[#This Row],[Date]]+Tableau1[[#This Row],[Fin]])</f>
        <v>43337.875</v>
      </c>
      <c r="J542" s="5">
        <f ca="1">IF(MOD(I542,1)=0,0,H542-MAX(I$2:I541))</f>
        <v>0.67708333333575865</v>
      </c>
    </row>
    <row r="543" spans="3:10" x14ac:dyDescent="0.35">
      <c r="C543" s="11">
        <f t="shared" si="8"/>
        <v>43338</v>
      </c>
      <c r="D543" s="8">
        <f>1+INT(MIN(MOD(Tableau1[[#This Row],[Date]]-DATE(YEAR(Tableau1[[#This Row],[Date]])+{-1;0;1},1,5)+WEEKDAY(DATE(YEAR(Tableau1[[#This Row],[Date]])+{-1;0;1},1,3)),734))/7)</f>
        <v>34</v>
      </c>
      <c r="E543" s="8" t="str">
        <f ca="1">OFFSET(Tableau4[[#Headers],[Rythme]],1+MOD(ROW()-2,35),)</f>
        <v>A</v>
      </c>
      <c r="F543" s="4">
        <f ca="1">IFERROR(VLOOKUP(Tableau1[[#This Row],[Rythme]],Tableau3[#All],2,0),0)</f>
        <v>0.55208333333333337</v>
      </c>
      <c r="G543" s="4">
        <f ca="1">IFERROR(VLOOKUP(Tableau1[[#This Row],[Rythme]],Tableau3[#All],3,0),0)</f>
        <v>0.875</v>
      </c>
      <c r="H543" s="4">
        <f ca="1">IF(Tableau1[[#This Row],[Début]]=0,0,Tableau1[[#This Row],[Date]]+Tableau1[[#This Row],[Début]])</f>
        <v>43338.552083333336</v>
      </c>
      <c r="I543" s="4">
        <f ca="1">IF(Tableau1[[#This Row],[Fin]]=0,0,Tableau1[[#This Row],[Date]]+Tableau1[[#This Row],[Fin]])</f>
        <v>43338.875</v>
      </c>
      <c r="J543" s="5">
        <f ca="1">IF(MOD(I543,1)=0,0,H543-MAX(I$2:I542))</f>
        <v>0.67708333333575865</v>
      </c>
    </row>
    <row r="544" spans="3:10" x14ac:dyDescent="0.35">
      <c r="C544" s="11">
        <f t="shared" si="8"/>
        <v>43339</v>
      </c>
      <c r="D544" s="8">
        <f>1+INT(MIN(MOD(Tableau1[[#This Row],[Date]]-DATE(YEAR(Tableau1[[#This Row],[Date]])+{-1;0;1},1,5)+WEEKDAY(DATE(YEAR(Tableau1[[#This Row],[Date]])+{-1;0;1},1,3)),734))/7)</f>
        <v>35</v>
      </c>
      <c r="E544" s="8" t="str">
        <f ca="1">OFFSET(Tableau4[[#Headers],[Rythme]],1+MOD(ROW()-2,35),)</f>
        <v>N</v>
      </c>
      <c r="F544" s="4">
        <f ca="1">IFERROR(VLOOKUP(Tableau1[[#This Row],[Rythme]],Tableau3[#All],2,0),0)</f>
        <v>0.86458333333333337</v>
      </c>
      <c r="G544" s="4">
        <f ca="1">IFERROR(VLOOKUP(Tableau1[[#This Row],[Rythme]],Tableau3[#All],3,0),0)</f>
        <v>1.25</v>
      </c>
      <c r="H544" s="4">
        <f ca="1">IF(Tableau1[[#This Row],[Début]]=0,0,Tableau1[[#This Row],[Date]]+Tableau1[[#This Row],[Début]])</f>
        <v>43339.864583333336</v>
      </c>
      <c r="I544" s="4">
        <f ca="1">IF(Tableau1[[#This Row],[Fin]]=0,0,Tableau1[[#This Row],[Date]]+Tableau1[[#This Row],[Fin]])</f>
        <v>43340.25</v>
      </c>
      <c r="J544" s="5">
        <f ca="1">IF(MOD(I544,1)=0,0,H544-MAX(I$2:I543))</f>
        <v>0.98958333333575865</v>
      </c>
    </row>
    <row r="545" spans="3:10" x14ac:dyDescent="0.35">
      <c r="C545" s="11">
        <f t="shared" si="8"/>
        <v>43340</v>
      </c>
      <c r="D545" s="8">
        <f>1+INT(MIN(MOD(Tableau1[[#This Row],[Date]]-DATE(YEAR(Tableau1[[#This Row],[Date]])+{-1;0;1},1,5)+WEEKDAY(DATE(YEAR(Tableau1[[#This Row],[Date]])+{-1;0;1},1,3)),734))/7)</f>
        <v>35</v>
      </c>
      <c r="E545" s="8" t="str">
        <f ca="1">OFFSET(Tableau4[[#Headers],[Rythme]],1+MOD(ROW()-2,35),)</f>
        <v>N</v>
      </c>
      <c r="F545" s="4">
        <f ca="1">IFERROR(VLOOKUP(Tableau1[[#This Row],[Rythme]],Tableau3[#All],2,0),0)</f>
        <v>0.86458333333333337</v>
      </c>
      <c r="G545" s="4">
        <f ca="1">IFERROR(VLOOKUP(Tableau1[[#This Row],[Rythme]],Tableau3[#All],3,0),0)</f>
        <v>1.25</v>
      </c>
      <c r="H545" s="4">
        <f ca="1">IF(Tableau1[[#This Row],[Début]]=0,0,Tableau1[[#This Row],[Date]]+Tableau1[[#This Row],[Début]])</f>
        <v>43340.864583333336</v>
      </c>
      <c r="I545" s="4">
        <f ca="1">IF(Tableau1[[#This Row],[Fin]]=0,0,Tableau1[[#This Row],[Date]]+Tableau1[[#This Row],[Fin]])</f>
        <v>43341.25</v>
      </c>
      <c r="J545" s="5">
        <f ca="1">IF(MOD(I545,1)=0,0,H545-MAX(I$2:I544))</f>
        <v>0.61458333333575865</v>
      </c>
    </row>
    <row r="546" spans="3:10" x14ac:dyDescent="0.35">
      <c r="C546" s="11">
        <f t="shared" si="8"/>
        <v>43341</v>
      </c>
      <c r="D546" s="8">
        <f>1+INT(MIN(MOD(Tableau1[[#This Row],[Date]]-DATE(YEAR(Tableau1[[#This Row],[Date]])+{-1;0;1},1,5)+WEEKDAY(DATE(YEAR(Tableau1[[#This Row],[Date]])+{-1;0;1},1,3)),734))/7)</f>
        <v>35</v>
      </c>
      <c r="E546" s="8" t="str">
        <f ca="1">OFFSET(Tableau4[[#Headers],[Rythme]],1+MOD(ROW()-2,35),)</f>
        <v>R</v>
      </c>
      <c r="F546" s="4">
        <f ca="1">IFERROR(VLOOKUP(Tableau1[[#This Row],[Rythme]],Tableau3[#All],2,0),0)</f>
        <v>0</v>
      </c>
      <c r="G546" s="4">
        <f ca="1">IFERROR(VLOOKUP(Tableau1[[#This Row],[Rythme]],Tableau3[#All],3,0),0)</f>
        <v>0</v>
      </c>
      <c r="H546" s="4">
        <f ca="1">IF(Tableau1[[#This Row],[Début]]=0,0,Tableau1[[#This Row],[Date]]+Tableau1[[#This Row],[Début]])</f>
        <v>0</v>
      </c>
      <c r="I546" s="4">
        <f ca="1">IF(Tableau1[[#This Row],[Fin]]=0,0,Tableau1[[#This Row],[Date]]+Tableau1[[#This Row],[Fin]])</f>
        <v>0</v>
      </c>
      <c r="J546" s="5">
        <f ca="1">IF(MOD(I546,1)=0,0,H546-MAX(I$2:I545))</f>
        <v>0</v>
      </c>
    </row>
    <row r="547" spans="3:10" x14ac:dyDescent="0.35">
      <c r="C547" s="11">
        <f t="shared" si="8"/>
        <v>43342</v>
      </c>
      <c r="D547" s="8">
        <f>1+INT(MIN(MOD(Tableau1[[#This Row],[Date]]-DATE(YEAR(Tableau1[[#This Row],[Date]])+{-1;0;1},1,5)+WEEKDAY(DATE(YEAR(Tableau1[[#This Row],[Date]])+{-1;0;1},1,3)),734))/7)</f>
        <v>35</v>
      </c>
      <c r="E547" s="8" t="str">
        <f ca="1">OFFSET(Tableau4[[#Headers],[Rythme]],1+MOD(ROW()-2,35),)</f>
        <v>R</v>
      </c>
      <c r="F547" s="4">
        <f ca="1">IFERROR(VLOOKUP(Tableau1[[#This Row],[Rythme]],Tableau3[#All],2,0),0)</f>
        <v>0</v>
      </c>
      <c r="G547" s="4">
        <f ca="1">IFERROR(VLOOKUP(Tableau1[[#This Row],[Rythme]],Tableau3[#All],3,0),0)</f>
        <v>0</v>
      </c>
      <c r="H547" s="4">
        <f ca="1">IF(Tableau1[[#This Row],[Début]]=0,0,Tableau1[[#This Row],[Date]]+Tableau1[[#This Row],[Début]])</f>
        <v>0</v>
      </c>
      <c r="I547" s="4">
        <f ca="1">IF(Tableau1[[#This Row],[Fin]]=0,0,Tableau1[[#This Row],[Date]]+Tableau1[[#This Row],[Fin]])</f>
        <v>0</v>
      </c>
      <c r="J547" s="5">
        <f ca="1">IF(MOD(I547,1)=0,0,H547-MAX(I$2:I546))</f>
        <v>0</v>
      </c>
    </row>
    <row r="548" spans="3:10" x14ac:dyDescent="0.35">
      <c r="C548" s="11">
        <f t="shared" si="8"/>
        <v>43343</v>
      </c>
      <c r="D548" s="8">
        <f>1+INT(MIN(MOD(Tableau1[[#This Row],[Date]]-DATE(YEAR(Tableau1[[#This Row],[Date]])+{-1;0;1},1,5)+WEEKDAY(DATE(YEAR(Tableau1[[#This Row],[Date]])+{-1;0;1},1,3)),734))/7)</f>
        <v>35</v>
      </c>
      <c r="E548" s="8" t="str">
        <f ca="1">OFFSET(Tableau4[[#Headers],[Rythme]],1+MOD(ROW()-2,35),)</f>
        <v>R</v>
      </c>
      <c r="F548" s="4">
        <f ca="1">IFERROR(VLOOKUP(Tableau1[[#This Row],[Rythme]],Tableau3[#All],2,0),0)</f>
        <v>0</v>
      </c>
      <c r="G548" s="4">
        <f ca="1">IFERROR(VLOOKUP(Tableau1[[#This Row],[Rythme]],Tableau3[#All],3,0),0)</f>
        <v>0</v>
      </c>
      <c r="H548" s="4">
        <f ca="1">IF(Tableau1[[#This Row],[Début]]=0,0,Tableau1[[#This Row],[Date]]+Tableau1[[#This Row],[Début]])</f>
        <v>0</v>
      </c>
      <c r="I548" s="4">
        <f ca="1">IF(Tableau1[[#This Row],[Fin]]=0,0,Tableau1[[#This Row],[Date]]+Tableau1[[#This Row],[Fin]])</f>
        <v>0</v>
      </c>
      <c r="J548" s="5">
        <f ca="1">IF(MOD(I548,1)=0,0,H548-MAX(I$2:I547))</f>
        <v>0</v>
      </c>
    </row>
    <row r="549" spans="3:10" x14ac:dyDescent="0.35">
      <c r="C549" s="11">
        <f t="shared" si="8"/>
        <v>43344</v>
      </c>
      <c r="D549" s="8">
        <f>1+INT(MIN(MOD(Tableau1[[#This Row],[Date]]-DATE(YEAR(Tableau1[[#This Row],[Date]])+{-1;0;1},1,5)+WEEKDAY(DATE(YEAR(Tableau1[[#This Row],[Date]])+{-1;0;1},1,3)),734))/7)</f>
        <v>35</v>
      </c>
      <c r="E549" s="8" t="str">
        <f ca="1">OFFSET(Tableau4[[#Headers],[Rythme]],1+MOD(ROW()-2,35),)</f>
        <v>H</v>
      </c>
      <c r="F549" s="4">
        <f ca="1">IFERROR(VLOOKUP(Tableau1[[#This Row],[Rythme]],Tableau3[#All],2,0),0)</f>
        <v>0</v>
      </c>
      <c r="G549" s="4">
        <f ca="1">IFERROR(VLOOKUP(Tableau1[[#This Row],[Rythme]],Tableau3[#All],3,0),0)</f>
        <v>0</v>
      </c>
      <c r="H549" s="4">
        <f ca="1">IF(Tableau1[[#This Row],[Début]]=0,0,Tableau1[[#This Row],[Date]]+Tableau1[[#This Row],[Début]])</f>
        <v>0</v>
      </c>
      <c r="I549" s="4">
        <f ca="1">IF(Tableau1[[#This Row],[Fin]]=0,0,Tableau1[[#This Row],[Date]]+Tableau1[[#This Row],[Fin]])</f>
        <v>0</v>
      </c>
      <c r="J549" s="5">
        <f ca="1">IF(MOD(I549,1)=0,0,H549-MAX(I$2:I548))</f>
        <v>0</v>
      </c>
    </row>
    <row r="550" spans="3:10" x14ac:dyDescent="0.35">
      <c r="C550" s="11">
        <f t="shared" si="8"/>
        <v>43345</v>
      </c>
      <c r="D550" s="8">
        <f>1+INT(MIN(MOD(Tableau1[[#This Row],[Date]]-DATE(YEAR(Tableau1[[#This Row],[Date]])+{-1;0;1},1,5)+WEEKDAY(DATE(YEAR(Tableau1[[#This Row],[Date]])+{-1;0;1},1,3)),734))/7)</f>
        <v>35</v>
      </c>
      <c r="E550" s="8" t="str">
        <f ca="1">OFFSET(Tableau4[[#Headers],[Rythme]],1+MOD(ROW()-2,35),)</f>
        <v>H</v>
      </c>
      <c r="F550" s="4">
        <f ca="1">IFERROR(VLOOKUP(Tableau1[[#This Row],[Rythme]],Tableau3[#All],2,0),0)</f>
        <v>0</v>
      </c>
      <c r="G550" s="4">
        <f ca="1">IFERROR(VLOOKUP(Tableau1[[#This Row],[Rythme]],Tableau3[#All],3,0),0)</f>
        <v>0</v>
      </c>
      <c r="H550" s="4">
        <f ca="1">IF(Tableau1[[#This Row],[Début]]=0,0,Tableau1[[#This Row],[Date]]+Tableau1[[#This Row],[Début]])</f>
        <v>0</v>
      </c>
      <c r="I550" s="4">
        <f ca="1">IF(Tableau1[[#This Row],[Fin]]=0,0,Tableau1[[#This Row],[Date]]+Tableau1[[#This Row],[Fin]])</f>
        <v>0</v>
      </c>
      <c r="J550" s="5">
        <f ca="1">IF(MOD(I550,1)=0,0,H550-MAX(I$2:I549))</f>
        <v>0</v>
      </c>
    </row>
    <row r="551" spans="3:10" x14ac:dyDescent="0.35">
      <c r="C551" s="11">
        <f t="shared" si="8"/>
        <v>43346</v>
      </c>
      <c r="D551" s="8">
        <f>1+INT(MIN(MOD(Tableau1[[#This Row],[Date]]-DATE(YEAR(Tableau1[[#This Row],[Date]])+{-1;0;1},1,5)+WEEKDAY(DATE(YEAR(Tableau1[[#This Row],[Date]])+{-1;0;1},1,3)),734))/7)</f>
        <v>36</v>
      </c>
      <c r="E551" s="8" t="str">
        <f ca="1">OFFSET(Tableau4[[#Headers],[Rythme]],1+MOD(ROW()-2,35),)</f>
        <v>M</v>
      </c>
      <c r="F551" s="4">
        <f ca="1">IFERROR(VLOOKUP(Tableau1[[#This Row],[Rythme]],Tableau3[#All],2,0),0)</f>
        <v>0.23958333333333334</v>
      </c>
      <c r="G551" s="4">
        <f ca="1">IFERROR(VLOOKUP(Tableau1[[#This Row],[Rythme]],Tableau3[#All],3,0),0)</f>
        <v>0.5625</v>
      </c>
      <c r="H551" s="4">
        <f ca="1">IF(Tableau1[[#This Row],[Début]]=0,0,Tableau1[[#This Row],[Date]]+Tableau1[[#This Row],[Début]])</f>
        <v>43346.239583333336</v>
      </c>
      <c r="I551" s="4">
        <f ca="1">IF(Tableau1[[#This Row],[Fin]]=0,0,Tableau1[[#This Row],[Date]]+Tableau1[[#This Row],[Fin]])</f>
        <v>43346.5625</v>
      </c>
      <c r="J551" s="5">
        <f ca="1">IF(MOD(I551,1)=0,0,H551-MAX(I$2:I550))</f>
        <v>4.9895833333357587</v>
      </c>
    </row>
    <row r="552" spans="3:10" x14ac:dyDescent="0.35">
      <c r="C552" s="11">
        <f t="shared" si="8"/>
        <v>43347</v>
      </c>
      <c r="D552" s="8">
        <f>1+INT(MIN(MOD(Tableau1[[#This Row],[Date]]-DATE(YEAR(Tableau1[[#This Row],[Date]])+{-1;0;1},1,5)+WEEKDAY(DATE(YEAR(Tableau1[[#This Row],[Date]])+{-1;0;1},1,3)),734))/7)</f>
        <v>36</v>
      </c>
      <c r="E552" s="8" t="str">
        <f ca="1">OFFSET(Tableau4[[#Headers],[Rythme]],1+MOD(ROW()-2,35),)</f>
        <v>M</v>
      </c>
      <c r="F552" s="4">
        <f ca="1">IFERROR(VLOOKUP(Tableau1[[#This Row],[Rythme]],Tableau3[#All],2,0),0)</f>
        <v>0.23958333333333334</v>
      </c>
      <c r="G552" s="4">
        <f ca="1">IFERROR(VLOOKUP(Tableau1[[#This Row],[Rythme]],Tableau3[#All],3,0),0)</f>
        <v>0.5625</v>
      </c>
      <c r="H552" s="4">
        <f ca="1">IF(Tableau1[[#This Row],[Début]]=0,0,Tableau1[[#This Row],[Date]]+Tableau1[[#This Row],[Début]])</f>
        <v>43347.239583333336</v>
      </c>
      <c r="I552" s="4">
        <f ca="1">IF(Tableau1[[#This Row],[Fin]]=0,0,Tableau1[[#This Row],[Date]]+Tableau1[[#This Row],[Fin]])</f>
        <v>43347.5625</v>
      </c>
      <c r="J552" s="5">
        <f ca="1">IF(MOD(I552,1)=0,0,H552-MAX(I$2:I551))</f>
        <v>0.67708333333575865</v>
      </c>
    </row>
    <row r="553" spans="3:10" x14ac:dyDescent="0.35">
      <c r="C553" s="11">
        <f t="shared" si="8"/>
        <v>43348</v>
      </c>
      <c r="D553" s="8">
        <f>1+INT(MIN(MOD(Tableau1[[#This Row],[Date]]-DATE(YEAR(Tableau1[[#This Row],[Date]])+{-1;0;1},1,5)+WEEKDAY(DATE(YEAR(Tableau1[[#This Row],[Date]])+{-1;0;1},1,3)),734))/7)</f>
        <v>36</v>
      </c>
      <c r="E553" s="8" t="str">
        <f ca="1">OFFSET(Tableau4[[#Headers],[Rythme]],1+MOD(ROW()-2,35),)</f>
        <v>A</v>
      </c>
      <c r="F553" s="4">
        <f ca="1">IFERROR(VLOOKUP(Tableau1[[#This Row],[Rythme]],Tableau3[#All],2,0),0)</f>
        <v>0.55208333333333337</v>
      </c>
      <c r="G553" s="4">
        <f ca="1">IFERROR(VLOOKUP(Tableau1[[#This Row],[Rythme]],Tableau3[#All],3,0),0)</f>
        <v>0.875</v>
      </c>
      <c r="H553" s="4">
        <f ca="1">IF(Tableau1[[#This Row],[Début]]=0,0,Tableau1[[#This Row],[Date]]+Tableau1[[#This Row],[Début]])</f>
        <v>43348.552083333336</v>
      </c>
      <c r="I553" s="4">
        <f ca="1">IF(Tableau1[[#This Row],[Fin]]=0,0,Tableau1[[#This Row],[Date]]+Tableau1[[#This Row],[Fin]])</f>
        <v>43348.875</v>
      </c>
      <c r="J553" s="5">
        <f ca="1">IF(MOD(I553,1)=0,0,H553-MAX(I$2:I552))</f>
        <v>0.98958333333575865</v>
      </c>
    </row>
    <row r="554" spans="3:10" x14ac:dyDescent="0.35">
      <c r="C554" s="11">
        <f t="shared" si="8"/>
        <v>43349</v>
      </c>
      <c r="D554" s="8">
        <f>1+INT(MIN(MOD(Tableau1[[#This Row],[Date]]-DATE(YEAR(Tableau1[[#This Row],[Date]])+{-1;0;1},1,5)+WEEKDAY(DATE(YEAR(Tableau1[[#This Row],[Date]])+{-1;0;1},1,3)),734))/7)</f>
        <v>36</v>
      </c>
      <c r="E554" s="8" t="str">
        <f ca="1">OFFSET(Tableau4[[#Headers],[Rythme]],1+MOD(ROW()-2,35),)</f>
        <v>A</v>
      </c>
      <c r="F554" s="4">
        <f ca="1">IFERROR(VLOOKUP(Tableau1[[#This Row],[Rythme]],Tableau3[#All],2,0),0)</f>
        <v>0.55208333333333337</v>
      </c>
      <c r="G554" s="4">
        <f ca="1">IFERROR(VLOOKUP(Tableau1[[#This Row],[Rythme]],Tableau3[#All],3,0),0)</f>
        <v>0.875</v>
      </c>
      <c r="H554" s="4">
        <f ca="1">IF(Tableau1[[#This Row],[Début]]=0,0,Tableau1[[#This Row],[Date]]+Tableau1[[#This Row],[Début]])</f>
        <v>43349.552083333336</v>
      </c>
      <c r="I554" s="4">
        <f ca="1">IF(Tableau1[[#This Row],[Fin]]=0,0,Tableau1[[#This Row],[Date]]+Tableau1[[#This Row],[Fin]])</f>
        <v>43349.875</v>
      </c>
      <c r="J554" s="5">
        <f ca="1">IF(MOD(I554,1)=0,0,H554-MAX(I$2:I553))</f>
        <v>0.67708333333575865</v>
      </c>
    </row>
    <row r="555" spans="3:10" x14ac:dyDescent="0.35">
      <c r="C555" s="11">
        <f t="shared" si="8"/>
        <v>43350</v>
      </c>
      <c r="D555" s="8">
        <f>1+INT(MIN(MOD(Tableau1[[#This Row],[Date]]-DATE(YEAR(Tableau1[[#This Row],[Date]])+{-1;0;1},1,5)+WEEKDAY(DATE(YEAR(Tableau1[[#This Row],[Date]])+{-1;0;1},1,3)),734))/7)</f>
        <v>36</v>
      </c>
      <c r="E555" s="8" t="str">
        <f ca="1">OFFSET(Tableau4[[#Headers],[Rythme]],1+MOD(ROW()-2,35),)</f>
        <v>N</v>
      </c>
      <c r="F555" s="4">
        <f ca="1">IFERROR(VLOOKUP(Tableau1[[#This Row],[Rythme]],Tableau3[#All],2,0),0)</f>
        <v>0.86458333333333337</v>
      </c>
      <c r="G555" s="4">
        <f ca="1">IFERROR(VLOOKUP(Tableau1[[#This Row],[Rythme]],Tableau3[#All],3,0),0)</f>
        <v>1.25</v>
      </c>
      <c r="H555" s="4">
        <f ca="1">IF(Tableau1[[#This Row],[Début]]=0,0,Tableau1[[#This Row],[Date]]+Tableau1[[#This Row],[Début]])</f>
        <v>43350.864583333336</v>
      </c>
      <c r="I555" s="4">
        <f ca="1">IF(Tableau1[[#This Row],[Fin]]=0,0,Tableau1[[#This Row],[Date]]+Tableau1[[#This Row],[Fin]])</f>
        <v>43351.25</v>
      </c>
      <c r="J555" s="5">
        <f ca="1">IF(MOD(I555,1)=0,0,H555-MAX(I$2:I554))</f>
        <v>0.98958333333575865</v>
      </c>
    </row>
    <row r="556" spans="3:10" x14ac:dyDescent="0.35">
      <c r="C556" s="11">
        <f t="shared" si="8"/>
        <v>43351</v>
      </c>
      <c r="D556" s="8">
        <f>1+INT(MIN(MOD(Tableau1[[#This Row],[Date]]-DATE(YEAR(Tableau1[[#This Row],[Date]])+{-1;0;1},1,5)+WEEKDAY(DATE(YEAR(Tableau1[[#This Row],[Date]])+{-1;0;1},1,3)),734))/7)</f>
        <v>36</v>
      </c>
      <c r="E556" s="8" t="str">
        <f ca="1">OFFSET(Tableau4[[#Headers],[Rythme]],1+MOD(ROW()-2,35),)</f>
        <v>N</v>
      </c>
      <c r="F556" s="4">
        <f ca="1">IFERROR(VLOOKUP(Tableau1[[#This Row],[Rythme]],Tableau3[#All],2,0),0)</f>
        <v>0.86458333333333337</v>
      </c>
      <c r="G556" s="4">
        <f ca="1">IFERROR(VLOOKUP(Tableau1[[#This Row],[Rythme]],Tableau3[#All],3,0),0)</f>
        <v>1.25</v>
      </c>
      <c r="H556" s="4">
        <f ca="1">IF(Tableau1[[#This Row],[Début]]=0,0,Tableau1[[#This Row],[Date]]+Tableau1[[#This Row],[Début]])</f>
        <v>43351.864583333336</v>
      </c>
      <c r="I556" s="4">
        <f ca="1">IF(Tableau1[[#This Row],[Fin]]=0,0,Tableau1[[#This Row],[Date]]+Tableau1[[#This Row],[Fin]])</f>
        <v>43352.25</v>
      </c>
      <c r="J556" s="5">
        <f ca="1">IF(MOD(I556,1)=0,0,H556-MAX(I$2:I555))</f>
        <v>0.61458333333575865</v>
      </c>
    </row>
    <row r="557" spans="3:10" x14ac:dyDescent="0.35">
      <c r="C557" s="11">
        <f t="shared" si="8"/>
        <v>43352</v>
      </c>
      <c r="D557" s="8">
        <f>1+INT(MIN(MOD(Tableau1[[#This Row],[Date]]-DATE(YEAR(Tableau1[[#This Row],[Date]])+{-1;0;1},1,5)+WEEKDAY(DATE(YEAR(Tableau1[[#This Row],[Date]])+{-1;0;1},1,3)),734))/7)</f>
        <v>36</v>
      </c>
      <c r="E557" s="8" t="str">
        <f ca="1">OFFSET(Tableau4[[#Headers],[Rythme]],1+MOD(ROW()-2,35),)</f>
        <v>N</v>
      </c>
      <c r="F557" s="4">
        <f ca="1">IFERROR(VLOOKUP(Tableau1[[#This Row],[Rythme]],Tableau3[#All],2,0),0)</f>
        <v>0.86458333333333337</v>
      </c>
      <c r="G557" s="4">
        <f ca="1">IFERROR(VLOOKUP(Tableau1[[#This Row],[Rythme]],Tableau3[#All],3,0),0)</f>
        <v>1.25</v>
      </c>
      <c r="H557" s="4">
        <f ca="1">IF(Tableau1[[#This Row],[Début]]=0,0,Tableau1[[#This Row],[Date]]+Tableau1[[#This Row],[Début]])</f>
        <v>43352.864583333336</v>
      </c>
      <c r="I557" s="4">
        <f ca="1">IF(Tableau1[[#This Row],[Fin]]=0,0,Tableau1[[#This Row],[Date]]+Tableau1[[#This Row],[Fin]])</f>
        <v>43353.25</v>
      </c>
      <c r="J557" s="5">
        <f ca="1">IF(MOD(I557,1)=0,0,H557-MAX(I$2:I556))</f>
        <v>0.61458333333575865</v>
      </c>
    </row>
    <row r="558" spans="3:10" x14ac:dyDescent="0.35">
      <c r="C558" s="11">
        <f t="shared" si="8"/>
        <v>43353</v>
      </c>
      <c r="D558" s="8">
        <f>1+INT(MIN(MOD(Tableau1[[#This Row],[Date]]-DATE(YEAR(Tableau1[[#This Row],[Date]])+{-1;0;1},1,5)+WEEKDAY(DATE(YEAR(Tableau1[[#This Row],[Date]])+{-1;0;1},1,3)),734))/7)</f>
        <v>37</v>
      </c>
      <c r="E558" s="8" t="str">
        <f ca="1">OFFSET(Tableau4[[#Headers],[Rythme]],1+MOD(ROW()-2,35),)</f>
        <v>R</v>
      </c>
      <c r="F558" s="4">
        <f ca="1">IFERROR(VLOOKUP(Tableau1[[#This Row],[Rythme]],Tableau3[#All],2,0),0)</f>
        <v>0</v>
      </c>
      <c r="G558" s="4">
        <f ca="1">IFERROR(VLOOKUP(Tableau1[[#This Row],[Rythme]],Tableau3[#All],3,0),0)</f>
        <v>0</v>
      </c>
      <c r="H558" s="4">
        <f ca="1">IF(Tableau1[[#This Row],[Début]]=0,0,Tableau1[[#This Row],[Date]]+Tableau1[[#This Row],[Début]])</f>
        <v>0</v>
      </c>
      <c r="I558" s="4">
        <f ca="1">IF(Tableau1[[#This Row],[Fin]]=0,0,Tableau1[[#This Row],[Date]]+Tableau1[[#This Row],[Fin]])</f>
        <v>0</v>
      </c>
      <c r="J558" s="5">
        <f ca="1">IF(MOD(I558,1)=0,0,H558-MAX(I$2:I557))</f>
        <v>0</v>
      </c>
    </row>
    <row r="559" spans="3:10" x14ac:dyDescent="0.35">
      <c r="C559" s="11">
        <f t="shared" si="8"/>
        <v>43354</v>
      </c>
      <c r="D559" s="8">
        <f>1+INT(MIN(MOD(Tableau1[[#This Row],[Date]]-DATE(YEAR(Tableau1[[#This Row],[Date]])+{-1;0;1},1,5)+WEEKDAY(DATE(YEAR(Tableau1[[#This Row],[Date]])+{-1;0;1},1,3)),734))/7)</f>
        <v>37</v>
      </c>
      <c r="E559" s="8" t="str">
        <f ca="1">OFFSET(Tableau4[[#Headers],[Rythme]],1+MOD(ROW()-2,35),)</f>
        <v>H</v>
      </c>
      <c r="F559" s="4">
        <f ca="1">IFERROR(VLOOKUP(Tableau1[[#This Row],[Rythme]],Tableau3[#All],2,0),0)</f>
        <v>0</v>
      </c>
      <c r="G559" s="4">
        <f ca="1">IFERROR(VLOOKUP(Tableau1[[#This Row],[Rythme]],Tableau3[#All],3,0),0)</f>
        <v>0</v>
      </c>
      <c r="H559" s="4">
        <f ca="1">IF(Tableau1[[#This Row],[Début]]=0,0,Tableau1[[#This Row],[Date]]+Tableau1[[#This Row],[Début]])</f>
        <v>0</v>
      </c>
      <c r="I559" s="4">
        <f ca="1">IF(Tableau1[[#This Row],[Fin]]=0,0,Tableau1[[#This Row],[Date]]+Tableau1[[#This Row],[Fin]])</f>
        <v>0</v>
      </c>
      <c r="J559" s="5">
        <f ca="1">IF(MOD(I559,1)=0,0,H559-MAX(I$2:I558))</f>
        <v>0</v>
      </c>
    </row>
    <row r="560" spans="3:10" x14ac:dyDescent="0.35">
      <c r="C560" s="11">
        <f t="shared" si="8"/>
        <v>43355</v>
      </c>
      <c r="D560" s="8">
        <f>1+INT(MIN(MOD(Tableau1[[#This Row],[Date]]-DATE(YEAR(Tableau1[[#This Row],[Date]])+{-1;0;1},1,5)+WEEKDAY(DATE(YEAR(Tableau1[[#This Row],[Date]])+{-1;0;1},1,3)),734))/7)</f>
        <v>37</v>
      </c>
      <c r="E560" s="8" t="str">
        <f ca="1">OFFSET(Tableau4[[#Headers],[Rythme]],1+MOD(ROW()-2,35),)</f>
        <v>R</v>
      </c>
      <c r="F560" s="4">
        <f ca="1">IFERROR(VLOOKUP(Tableau1[[#This Row],[Rythme]],Tableau3[#All],2,0),0)</f>
        <v>0</v>
      </c>
      <c r="G560" s="4">
        <f ca="1">IFERROR(VLOOKUP(Tableau1[[#This Row],[Rythme]],Tableau3[#All],3,0),0)</f>
        <v>0</v>
      </c>
      <c r="H560" s="4">
        <f ca="1">IF(Tableau1[[#This Row],[Début]]=0,0,Tableau1[[#This Row],[Date]]+Tableau1[[#This Row],[Début]])</f>
        <v>0</v>
      </c>
      <c r="I560" s="4">
        <f ca="1">IF(Tableau1[[#This Row],[Fin]]=0,0,Tableau1[[#This Row],[Date]]+Tableau1[[#This Row],[Fin]])</f>
        <v>0</v>
      </c>
      <c r="J560" s="5">
        <f ca="1">IF(MOD(I560,1)=0,0,H560-MAX(I$2:I559))</f>
        <v>0</v>
      </c>
    </row>
    <row r="561" spans="3:10" x14ac:dyDescent="0.35">
      <c r="C561" s="11">
        <f t="shared" si="8"/>
        <v>43356</v>
      </c>
      <c r="D561" s="8">
        <f>1+INT(MIN(MOD(Tableau1[[#This Row],[Date]]-DATE(YEAR(Tableau1[[#This Row],[Date]])+{-1;0;1},1,5)+WEEKDAY(DATE(YEAR(Tableau1[[#This Row],[Date]])+{-1;0;1},1,3)),734))/7)</f>
        <v>37</v>
      </c>
      <c r="E561" s="8" t="str">
        <f ca="1">OFFSET(Tableau4[[#Headers],[Rythme]],1+MOD(ROW()-2,35),)</f>
        <v>R</v>
      </c>
      <c r="F561" s="4">
        <f ca="1">IFERROR(VLOOKUP(Tableau1[[#This Row],[Rythme]],Tableau3[#All],2,0),0)</f>
        <v>0</v>
      </c>
      <c r="G561" s="4">
        <f ca="1">IFERROR(VLOOKUP(Tableau1[[#This Row],[Rythme]],Tableau3[#All],3,0),0)</f>
        <v>0</v>
      </c>
      <c r="H561" s="4">
        <f ca="1">IF(Tableau1[[#This Row],[Début]]=0,0,Tableau1[[#This Row],[Date]]+Tableau1[[#This Row],[Début]])</f>
        <v>0</v>
      </c>
      <c r="I561" s="4">
        <f ca="1">IF(Tableau1[[#This Row],[Fin]]=0,0,Tableau1[[#This Row],[Date]]+Tableau1[[#This Row],[Fin]])</f>
        <v>0</v>
      </c>
      <c r="J561" s="5">
        <f ca="1">IF(MOD(I561,1)=0,0,H561-MAX(I$2:I560))</f>
        <v>0</v>
      </c>
    </row>
    <row r="562" spans="3:10" x14ac:dyDescent="0.35">
      <c r="C562" s="11">
        <f t="shared" si="8"/>
        <v>43357</v>
      </c>
      <c r="D562" s="8">
        <f>1+INT(MIN(MOD(Tableau1[[#This Row],[Date]]-DATE(YEAR(Tableau1[[#This Row],[Date]])+{-1;0;1},1,5)+WEEKDAY(DATE(YEAR(Tableau1[[#This Row],[Date]])+{-1;0;1},1,3)),734))/7)</f>
        <v>37</v>
      </c>
      <c r="E562" s="8" t="str">
        <f ca="1">OFFSET(Tableau4[[#Headers],[Rythme]],1+MOD(ROW()-2,35),)</f>
        <v>M</v>
      </c>
      <c r="F562" s="4">
        <f ca="1">IFERROR(VLOOKUP(Tableau1[[#This Row],[Rythme]],Tableau3[#All],2,0),0)</f>
        <v>0.23958333333333334</v>
      </c>
      <c r="G562" s="4">
        <f ca="1">IFERROR(VLOOKUP(Tableau1[[#This Row],[Rythme]],Tableau3[#All],3,0),0)</f>
        <v>0.5625</v>
      </c>
      <c r="H562" s="4">
        <f ca="1">IF(Tableau1[[#This Row],[Début]]=0,0,Tableau1[[#This Row],[Date]]+Tableau1[[#This Row],[Début]])</f>
        <v>43357.239583333336</v>
      </c>
      <c r="I562" s="4">
        <f ca="1">IF(Tableau1[[#This Row],[Fin]]=0,0,Tableau1[[#This Row],[Date]]+Tableau1[[#This Row],[Fin]])</f>
        <v>43357.5625</v>
      </c>
      <c r="J562" s="5">
        <f ca="1">IF(MOD(I562,1)=0,0,H562-MAX(I$2:I561))</f>
        <v>3.9895833333357587</v>
      </c>
    </row>
    <row r="563" spans="3:10" x14ac:dyDescent="0.35">
      <c r="C563" s="11">
        <f t="shared" si="8"/>
        <v>43358</v>
      </c>
      <c r="D563" s="8">
        <f>1+INT(MIN(MOD(Tableau1[[#This Row],[Date]]-DATE(YEAR(Tableau1[[#This Row],[Date]])+{-1;0;1},1,5)+WEEKDAY(DATE(YEAR(Tableau1[[#This Row],[Date]])+{-1;0;1},1,3)),734))/7)</f>
        <v>37</v>
      </c>
      <c r="E563" s="8" t="str">
        <f ca="1">OFFSET(Tableau4[[#Headers],[Rythme]],1+MOD(ROW()-2,35),)</f>
        <v>M</v>
      </c>
      <c r="F563" s="4">
        <f ca="1">IFERROR(VLOOKUP(Tableau1[[#This Row],[Rythme]],Tableau3[#All],2,0),0)</f>
        <v>0.23958333333333334</v>
      </c>
      <c r="G563" s="4">
        <f ca="1">IFERROR(VLOOKUP(Tableau1[[#This Row],[Rythme]],Tableau3[#All],3,0),0)</f>
        <v>0.5625</v>
      </c>
      <c r="H563" s="4">
        <f ca="1">IF(Tableau1[[#This Row],[Début]]=0,0,Tableau1[[#This Row],[Date]]+Tableau1[[#This Row],[Début]])</f>
        <v>43358.239583333336</v>
      </c>
      <c r="I563" s="4">
        <f ca="1">IF(Tableau1[[#This Row],[Fin]]=0,0,Tableau1[[#This Row],[Date]]+Tableau1[[#This Row],[Fin]])</f>
        <v>43358.5625</v>
      </c>
      <c r="J563" s="5">
        <f ca="1">IF(MOD(I563,1)=0,0,H563-MAX(I$2:I562))</f>
        <v>0.67708333333575865</v>
      </c>
    </row>
    <row r="564" spans="3:10" x14ac:dyDescent="0.35">
      <c r="C564" s="11">
        <f t="shared" si="8"/>
        <v>43359</v>
      </c>
      <c r="D564" s="8">
        <f>1+INT(MIN(MOD(Tableau1[[#This Row],[Date]]-DATE(YEAR(Tableau1[[#This Row],[Date]])+{-1;0;1},1,5)+WEEKDAY(DATE(YEAR(Tableau1[[#This Row],[Date]])+{-1;0;1},1,3)),734))/7)</f>
        <v>37</v>
      </c>
      <c r="E564" s="8" t="str">
        <f ca="1">OFFSET(Tableau4[[#Headers],[Rythme]],1+MOD(ROW()-2,35),)</f>
        <v>M</v>
      </c>
      <c r="F564" s="4">
        <f ca="1">IFERROR(VLOOKUP(Tableau1[[#This Row],[Rythme]],Tableau3[#All],2,0),0)</f>
        <v>0.23958333333333334</v>
      </c>
      <c r="G564" s="4">
        <f ca="1">IFERROR(VLOOKUP(Tableau1[[#This Row],[Rythme]],Tableau3[#All],3,0),0)</f>
        <v>0.5625</v>
      </c>
      <c r="H564" s="4">
        <f ca="1">IF(Tableau1[[#This Row],[Début]]=0,0,Tableau1[[#This Row],[Date]]+Tableau1[[#This Row],[Début]])</f>
        <v>43359.239583333336</v>
      </c>
      <c r="I564" s="4">
        <f ca="1">IF(Tableau1[[#This Row],[Fin]]=0,0,Tableau1[[#This Row],[Date]]+Tableau1[[#This Row],[Fin]])</f>
        <v>43359.5625</v>
      </c>
      <c r="J564" s="5">
        <f ca="1">IF(MOD(I564,1)=0,0,H564-MAX(I$2:I563))</f>
        <v>0.67708333333575865</v>
      </c>
    </row>
    <row r="565" spans="3:10" x14ac:dyDescent="0.35">
      <c r="C565" s="11">
        <f t="shared" si="8"/>
        <v>43360</v>
      </c>
      <c r="D565" s="8">
        <f>1+INT(MIN(MOD(Tableau1[[#This Row],[Date]]-DATE(YEAR(Tableau1[[#This Row],[Date]])+{-1;0;1},1,5)+WEEKDAY(DATE(YEAR(Tableau1[[#This Row],[Date]])+{-1;0;1},1,3)),734))/7)</f>
        <v>38</v>
      </c>
      <c r="E565" s="8" t="str">
        <f ca="1">OFFSET(Tableau4[[#Headers],[Rythme]],1+MOD(ROW()-2,35),)</f>
        <v>A</v>
      </c>
      <c r="F565" s="4">
        <f ca="1">IFERROR(VLOOKUP(Tableau1[[#This Row],[Rythme]],Tableau3[#All],2,0),0)</f>
        <v>0.55208333333333337</v>
      </c>
      <c r="G565" s="4">
        <f ca="1">IFERROR(VLOOKUP(Tableau1[[#This Row],[Rythme]],Tableau3[#All],3,0),0)</f>
        <v>0.875</v>
      </c>
      <c r="H565" s="4">
        <f ca="1">IF(Tableau1[[#This Row],[Début]]=0,0,Tableau1[[#This Row],[Date]]+Tableau1[[#This Row],[Début]])</f>
        <v>43360.552083333336</v>
      </c>
      <c r="I565" s="4">
        <f ca="1">IF(Tableau1[[#This Row],[Fin]]=0,0,Tableau1[[#This Row],[Date]]+Tableau1[[#This Row],[Fin]])</f>
        <v>43360.875</v>
      </c>
      <c r="J565" s="5">
        <f ca="1">IF(MOD(I565,1)=0,0,H565-MAX(I$2:I564))</f>
        <v>0.98958333333575865</v>
      </c>
    </row>
    <row r="566" spans="3:10" x14ac:dyDescent="0.35">
      <c r="C566" s="11">
        <f t="shared" si="8"/>
        <v>43361</v>
      </c>
      <c r="D566" s="8">
        <f>1+INT(MIN(MOD(Tableau1[[#This Row],[Date]]-DATE(YEAR(Tableau1[[#This Row],[Date]])+{-1;0;1},1,5)+WEEKDAY(DATE(YEAR(Tableau1[[#This Row],[Date]])+{-1;0;1},1,3)),734))/7)</f>
        <v>38</v>
      </c>
      <c r="E566" s="8" t="str">
        <f ca="1">OFFSET(Tableau4[[#Headers],[Rythme]],1+MOD(ROW()-2,35),)</f>
        <v>A</v>
      </c>
      <c r="F566" s="4">
        <f ca="1">IFERROR(VLOOKUP(Tableau1[[#This Row],[Rythme]],Tableau3[#All],2,0),0)</f>
        <v>0.55208333333333337</v>
      </c>
      <c r="G566" s="4">
        <f ca="1">IFERROR(VLOOKUP(Tableau1[[#This Row],[Rythme]],Tableau3[#All],3,0),0)</f>
        <v>0.875</v>
      </c>
      <c r="H566" s="4">
        <f ca="1">IF(Tableau1[[#This Row],[Début]]=0,0,Tableau1[[#This Row],[Date]]+Tableau1[[#This Row],[Début]])</f>
        <v>43361.552083333336</v>
      </c>
      <c r="I566" s="4">
        <f ca="1">IF(Tableau1[[#This Row],[Fin]]=0,0,Tableau1[[#This Row],[Date]]+Tableau1[[#This Row],[Fin]])</f>
        <v>43361.875</v>
      </c>
      <c r="J566" s="5">
        <f ca="1">IF(MOD(I566,1)=0,0,H566-MAX(I$2:I565))</f>
        <v>0.67708333333575865</v>
      </c>
    </row>
    <row r="567" spans="3:10" x14ac:dyDescent="0.35">
      <c r="C567" s="11">
        <f t="shared" si="8"/>
        <v>43362</v>
      </c>
      <c r="D567" s="8">
        <f>1+INT(MIN(MOD(Tableau1[[#This Row],[Date]]-DATE(YEAR(Tableau1[[#This Row],[Date]])+{-1;0;1},1,5)+WEEKDAY(DATE(YEAR(Tableau1[[#This Row],[Date]])+{-1;0;1},1,3)),734))/7)</f>
        <v>38</v>
      </c>
      <c r="E567" s="8" t="str">
        <f ca="1">OFFSET(Tableau4[[#Headers],[Rythme]],1+MOD(ROW()-2,35),)</f>
        <v>N</v>
      </c>
      <c r="F567" s="4">
        <f ca="1">IFERROR(VLOOKUP(Tableau1[[#This Row],[Rythme]],Tableau3[#All],2,0),0)</f>
        <v>0.86458333333333337</v>
      </c>
      <c r="G567" s="4">
        <f ca="1">IFERROR(VLOOKUP(Tableau1[[#This Row],[Rythme]],Tableau3[#All],3,0),0)</f>
        <v>1.25</v>
      </c>
      <c r="H567" s="4">
        <f ca="1">IF(Tableau1[[#This Row],[Début]]=0,0,Tableau1[[#This Row],[Date]]+Tableau1[[#This Row],[Début]])</f>
        <v>43362.864583333336</v>
      </c>
      <c r="I567" s="4">
        <f ca="1">IF(Tableau1[[#This Row],[Fin]]=0,0,Tableau1[[#This Row],[Date]]+Tableau1[[#This Row],[Fin]])</f>
        <v>43363.25</v>
      </c>
      <c r="J567" s="5">
        <f ca="1">IF(MOD(I567,1)=0,0,H567-MAX(I$2:I566))</f>
        <v>0.98958333333575865</v>
      </c>
    </row>
    <row r="568" spans="3:10" x14ac:dyDescent="0.35">
      <c r="C568" s="11">
        <f t="shared" si="8"/>
        <v>43363</v>
      </c>
      <c r="D568" s="8">
        <f>1+INT(MIN(MOD(Tableau1[[#This Row],[Date]]-DATE(YEAR(Tableau1[[#This Row],[Date]])+{-1;0;1},1,5)+WEEKDAY(DATE(YEAR(Tableau1[[#This Row],[Date]])+{-1;0;1},1,3)),734))/7)</f>
        <v>38</v>
      </c>
      <c r="E568" s="8" t="str">
        <f ca="1">OFFSET(Tableau4[[#Headers],[Rythme]],1+MOD(ROW()-2,35),)</f>
        <v>N</v>
      </c>
      <c r="F568" s="4">
        <f ca="1">IFERROR(VLOOKUP(Tableau1[[#This Row],[Rythme]],Tableau3[#All],2,0),0)</f>
        <v>0.86458333333333337</v>
      </c>
      <c r="G568" s="4">
        <f ca="1">IFERROR(VLOOKUP(Tableau1[[#This Row],[Rythme]],Tableau3[#All],3,0),0)</f>
        <v>1.25</v>
      </c>
      <c r="H568" s="4">
        <f ca="1">IF(Tableau1[[#This Row],[Début]]=0,0,Tableau1[[#This Row],[Date]]+Tableau1[[#This Row],[Début]])</f>
        <v>43363.864583333336</v>
      </c>
      <c r="I568" s="4">
        <f ca="1">IF(Tableau1[[#This Row],[Fin]]=0,0,Tableau1[[#This Row],[Date]]+Tableau1[[#This Row],[Fin]])</f>
        <v>43364.25</v>
      </c>
      <c r="J568" s="5">
        <f ca="1">IF(MOD(I568,1)=0,0,H568-MAX(I$2:I567))</f>
        <v>0.61458333333575865</v>
      </c>
    </row>
    <row r="569" spans="3:10" x14ac:dyDescent="0.35">
      <c r="C569" s="11">
        <f t="shared" si="8"/>
        <v>43364</v>
      </c>
      <c r="D569" s="8">
        <f>1+INT(MIN(MOD(Tableau1[[#This Row],[Date]]-DATE(YEAR(Tableau1[[#This Row],[Date]])+{-1;0;1},1,5)+WEEKDAY(DATE(YEAR(Tableau1[[#This Row],[Date]])+{-1;0;1},1,3)),734))/7)</f>
        <v>38</v>
      </c>
      <c r="E569" s="8" t="str">
        <f ca="1">OFFSET(Tableau4[[#Headers],[Rythme]],1+MOD(ROW()-2,35),)</f>
        <v>R</v>
      </c>
      <c r="F569" s="4">
        <f ca="1">IFERROR(VLOOKUP(Tableau1[[#This Row],[Rythme]],Tableau3[#All],2,0),0)</f>
        <v>0</v>
      </c>
      <c r="G569" s="4">
        <f ca="1">IFERROR(VLOOKUP(Tableau1[[#This Row],[Rythme]],Tableau3[#All],3,0),0)</f>
        <v>0</v>
      </c>
      <c r="H569" s="4">
        <f ca="1">IF(Tableau1[[#This Row],[Début]]=0,0,Tableau1[[#This Row],[Date]]+Tableau1[[#This Row],[Début]])</f>
        <v>0</v>
      </c>
      <c r="I569" s="4">
        <f ca="1">IF(Tableau1[[#This Row],[Fin]]=0,0,Tableau1[[#This Row],[Date]]+Tableau1[[#This Row],[Fin]])</f>
        <v>0</v>
      </c>
      <c r="J569" s="5">
        <f ca="1">IF(MOD(I569,1)=0,0,H569-MAX(I$2:I568))</f>
        <v>0</v>
      </c>
    </row>
    <row r="570" spans="3:10" x14ac:dyDescent="0.35">
      <c r="C570" s="11">
        <f t="shared" si="8"/>
        <v>43365</v>
      </c>
      <c r="D570" s="8">
        <f>1+INT(MIN(MOD(Tableau1[[#This Row],[Date]]-DATE(YEAR(Tableau1[[#This Row],[Date]])+{-1;0;1},1,5)+WEEKDAY(DATE(YEAR(Tableau1[[#This Row],[Date]])+{-1;0;1},1,3)),734))/7)</f>
        <v>38</v>
      </c>
      <c r="E570" s="8" t="str">
        <f ca="1">OFFSET(Tableau4[[#Headers],[Rythme]],1+MOD(ROW()-2,35),)</f>
        <v>R</v>
      </c>
      <c r="F570" s="4">
        <f ca="1">IFERROR(VLOOKUP(Tableau1[[#This Row],[Rythme]],Tableau3[#All],2,0),0)</f>
        <v>0</v>
      </c>
      <c r="G570" s="4">
        <f ca="1">IFERROR(VLOOKUP(Tableau1[[#This Row],[Rythme]],Tableau3[#All],3,0),0)</f>
        <v>0</v>
      </c>
      <c r="H570" s="4">
        <f ca="1">IF(Tableau1[[#This Row],[Début]]=0,0,Tableau1[[#This Row],[Date]]+Tableau1[[#This Row],[Début]])</f>
        <v>0</v>
      </c>
      <c r="I570" s="4">
        <f ca="1">IF(Tableau1[[#This Row],[Fin]]=0,0,Tableau1[[#This Row],[Date]]+Tableau1[[#This Row],[Fin]])</f>
        <v>0</v>
      </c>
      <c r="J570" s="5">
        <f ca="1">IF(MOD(I570,1)=0,0,H570-MAX(I$2:I569))</f>
        <v>0</v>
      </c>
    </row>
    <row r="571" spans="3:10" x14ac:dyDescent="0.35">
      <c r="C571" s="11">
        <f t="shared" si="8"/>
        <v>43366</v>
      </c>
      <c r="D571" s="8">
        <f>1+INT(MIN(MOD(Tableau1[[#This Row],[Date]]-DATE(YEAR(Tableau1[[#This Row],[Date]])+{-1;0;1},1,5)+WEEKDAY(DATE(YEAR(Tableau1[[#This Row],[Date]])+{-1;0;1},1,3)),734))/7)</f>
        <v>38</v>
      </c>
      <c r="E571" s="8" t="str">
        <f ca="1">OFFSET(Tableau4[[#Headers],[Rythme]],1+MOD(ROW()-2,35),)</f>
        <v>H</v>
      </c>
      <c r="F571" s="4">
        <f ca="1">IFERROR(VLOOKUP(Tableau1[[#This Row],[Rythme]],Tableau3[#All],2,0),0)</f>
        <v>0</v>
      </c>
      <c r="G571" s="4">
        <f ca="1">IFERROR(VLOOKUP(Tableau1[[#This Row],[Rythme]],Tableau3[#All],3,0),0)</f>
        <v>0</v>
      </c>
      <c r="H571" s="4">
        <f ca="1">IF(Tableau1[[#This Row],[Début]]=0,0,Tableau1[[#This Row],[Date]]+Tableau1[[#This Row],[Début]])</f>
        <v>0</v>
      </c>
      <c r="I571" s="4">
        <f ca="1">IF(Tableau1[[#This Row],[Fin]]=0,0,Tableau1[[#This Row],[Date]]+Tableau1[[#This Row],[Fin]])</f>
        <v>0</v>
      </c>
      <c r="J571" s="5">
        <f ca="1">IF(MOD(I571,1)=0,0,H571-MAX(I$2:I570))</f>
        <v>0</v>
      </c>
    </row>
    <row r="572" spans="3:10" x14ac:dyDescent="0.35">
      <c r="C572" s="11">
        <f t="shared" si="8"/>
        <v>43367</v>
      </c>
      <c r="D572" s="8">
        <f>1+INT(MIN(MOD(Tableau1[[#This Row],[Date]]-DATE(YEAR(Tableau1[[#This Row],[Date]])+{-1;0;1},1,5)+WEEKDAY(DATE(YEAR(Tableau1[[#This Row],[Date]])+{-1;0;1},1,3)),734))/7)</f>
        <v>39</v>
      </c>
      <c r="E572" s="8" t="str">
        <f ca="1">OFFSET(Tableau4[[#Headers],[Rythme]],1+MOD(ROW()-2,35),)</f>
        <v>R</v>
      </c>
      <c r="F572" s="4">
        <f ca="1">IFERROR(VLOOKUP(Tableau1[[#This Row],[Rythme]],Tableau3[#All],2,0),0)</f>
        <v>0</v>
      </c>
      <c r="G572" s="4">
        <f ca="1">IFERROR(VLOOKUP(Tableau1[[#This Row],[Rythme]],Tableau3[#All],3,0),0)</f>
        <v>0</v>
      </c>
      <c r="H572" s="4">
        <f ca="1">IF(Tableau1[[#This Row],[Début]]=0,0,Tableau1[[#This Row],[Date]]+Tableau1[[#This Row],[Début]])</f>
        <v>0</v>
      </c>
      <c r="I572" s="4">
        <f ca="1">IF(Tableau1[[#This Row],[Fin]]=0,0,Tableau1[[#This Row],[Date]]+Tableau1[[#This Row],[Fin]])</f>
        <v>0</v>
      </c>
      <c r="J572" s="5">
        <f ca="1">IF(MOD(I572,1)=0,0,H572-MAX(I$2:I571))</f>
        <v>0</v>
      </c>
    </row>
    <row r="573" spans="3:10" x14ac:dyDescent="0.35">
      <c r="C573" s="11">
        <f t="shared" si="8"/>
        <v>43368</v>
      </c>
      <c r="D573" s="8">
        <f>1+INT(MIN(MOD(Tableau1[[#This Row],[Date]]-DATE(YEAR(Tableau1[[#This Row],[Date]])+{-1;0;1},1,5)+WEEKDAY(DATE(YEAR(Tableau1[[#This Row],[Date]])+{-1;0;1},1,3)),734))/7)</f>
        <v>39</v>
      </c>
      <c r="E573" s="8" t="str">
        <f ca="1">OFFSET(Tableau4[[#Headers],[Rythme]],1+MOD(ROW()-2,35),)</f>
        <v>H</v>
      </c>
      <c r="F573" s="4">
        <f ca="1">IFERROR(VLOOKUP(Tableau1[[#This Row],[Rythme]],Tableau3[#All],2,0),0)</f>
        <v>0</v>
      </c>
      <c r="G573" s="4">
        <f ca="1">IFERROR(VLOOKUP(Tableau1[[#This Row],[Rythme]],Tableau3[#All],3,0),0)</f>
        <v>0</v>
      </c>
      <c r="H573" s="4">
        <f ca="1">IF(Tableau1[[#This Row],[Début]]=0,0,Tableau1[[#This Row],[Date]]+Tableau1[[#This Row],[Début]])</f>
        <v>0</v>
      </c>
      <c r="I573" s="4">
        <f ca="1">IF(Tableau1[[#This Row],[Fin]]=0,0,Tableau1[[#This Row],[Date]]+Tableau1[[#This Row],[Fin]])</f>
        <v>0</v>
      </c>
      <c r="J573" s="5">
        <f ca="1">IF(MOD(I573,1)=0,0,H573-MAX(I$2:I572))</f>
        <v>0</v>
      </c>
    </row>
    <row r="574" spans="3:10" x14ac:dyDescent="0.35">
      <c r="C574" s="11">
        <f t="shared" si="8"/>
        <v>43369</v>
      </c>
      <c r="D574" s="8">
        <f>1+INT(MIN(MOD(Tableau1[[#This Row],[Date]]-DATE(YEAR(Tableau1[[#This Row],[Date]])+{-1;0;1},1,5)+WEEKDAY(DATE(YEAR(Tableau1[[#This Row],[Date]])+{-1;0;1},1,3)),734))/7)</f>
        <v>39</v>
      </c>
      <c r="E574" s="8" t="str">
        <f ca="1">OFFSET(Tableau4[[#Headers],[Rythme]],1+MOD(ROW()-2,35),)</f>
        <v>M</v>
      </c>
      <c r="F574" s="4">
        <f ca="1">IFERROR(VLOOKUP(Tableau1[[#This Row],[Rythme]],Tableau3[#All],2,0),0)</f>
        <v>0.23958333333333334</v>
      </c>
      <c r="G574" s="4">
        <f ca="1">IFERROR(VLOOKUP(Tableau1[[#This Row],[Rythme]],Tableau3[#All],3,0),0)</f>
        <v>0.5625</v>
      </c>
      <c r="H574" s="4">
        <f ca="1">IF(Tableau1[[#This Row],[Début]]=0,0,Tableau1[[#This Row],[Date]]+Tableau1[[#This Row],[Début]])</f>
        <v>43369.239583333336</v>
      </c>
      <c r="I574" s="4">
        <f ca="1">IF(Tableau1[[#This Row],[Fin]]=0,0,Tableau1[[#This Row],[Date]]+Tableau1[[#This Row],[Fin]])</f>
        <v>43369.5625</v>
      </c>
      <c r="J574" s="5">
        <f ca="1">IF(MOD(I574,1)=0,0,H574-MAX(I$2:I573))</f>
        <v>4.9895833333357587</v>
      </c>
    </row>
    <row r="575" spans="3:10" x14ac:dyDescent="0.35">
      <c r="C575" s="11">
        <f t="shared" si="8"/>
        <v>43370</v>
      </c>
      <c r="D575" s="8">
        <f>1+INT(MIN(MOD(Tableau1[[#This Row],[Date]]-DATE(YEAR(Tableau1[[#This Row],[Date]])+{-1;0;1},1,5)+WEEKDAY(DATE(YEAR(Tableau1[[#This Row],[Date]])+{-1;0;1},1,3)),734))/7)</f>
        <v>39</v>
      </c>
      <c r="E575" s="8" t="str">
        <f ca="1">OFFSET(Tableau4[[#Headers],[Rythme]],1+MOD(ROW()-2,35),)</f>
        <v>M</v>
      </c>
      <c r="F575" s="4">
        <f ca="1">IFERROR(VLOOKUP(Tableau1[[#This Row],[Rythme]],Tableau3[#All],2,0),0)</f>
        <v>0.23958333333333334</v>
      </c>
      <c r="G575" s="4">
        <f ca="1">IFERROR(VLOOKUP(Tableau1[[#This Row],[Rythme]],Tableau3[#All],3,0),0)</f>
        <v>0.5625</v>
      </c>
      <c r="H575" s="4">
        <f ca="1">IF(Tableau1[[#This Row],[Début]]=0,0,Tableau1[[#This Row],[Date]]+Tableau1[[#This Row],[Début]])</f>
        <v>43370.239583333336</v>
      </c>
      <c r="I575" s="4">
        <f ca="1">IF(Tableau1[[#This Row],[Fin]]=0,0,Tableau1[[#This Row],[Date]]+Tableau1[[#This Row],[Fin]])</f>
        <v>43370.5625</v>
      </c>
      <c r="J575" s="5">
        <f ca="1">IF(MOD(I575,1)=0,0,H575-MAX(I$2:I574))</f>
        <v>0.67708333333575865</v>
      </c>
    </row>
    <row r="576" spans="3:10" x14ac:dyDescent="0.35">
      <c r="C576" s="11">
        <f t="shared" si="8"/>
        <v>43371</v>
      </c>
      <c r="D576" s="8">
        <f>1+INT(MIN(MOD(Tableau1[[#This Row],[Date]]-DATE(YEAR(Tableau1[[#This Row],[Date]])+{-1;0;1},1,5)+WEEKDAY(DATE(YEAR(Tableau1[[#This Row],[Date]])+{-1;0;1},1,3)),734))/7)</f>
        <v>39</v>
      </c>
      <c r="E576" s="8" t="str">
        <f ca="1">OFFSET(Tableau4[[#Headers],[Rythme]],1+MOD(ROW()-2,35),)</f>
        <v>A</v>
      </c>
      <c r="F576" s="4">
        <f ca="1">IFERROR(VLOOKUP(Tableau1[[#This Row],[Rythme]],Tableau3[#All],2,0),0)</f>
        <v>0.55208333333333337</v>
      </c>
      <c r="G576" s="4">
        <f ca="1">IFERROR(VLOOKUP(Tableau1[[#This Row],[Rythme]],Tableau3[#All],3,0),0)</f>
        <v>0.875</v>
      </c>
      <c r="H576" s="4">
        <f ca="1">IF(Tableau1[[#This Row],[Début]]=0,0,Tableau1[[#This Row],[Date]]+Tableau1[[#This Row],[Début]])</f>
        <v>43371.552083333336</v>
      </c>
      <c r="I576" s="4">
        <f ca="1">IF(Tableau1[[#This Row],[Fin]]=0,0,Tableau1[[#This Row],[Date]]+Tableau1[[#This Row],[Fin]])</f>
        <v>43371.875</v>
      </c>
      <c r="J576" s="5">
        <f ca="1">IF(MOD(I576,1)=0,0,H576-MAX(I$2:I575))</f>
        <v>0.98958333333575865</v>
      </c>
    </row>
    <row r="577" spans="3:10" x14ac:dyDescent="0.35">
      <c r="C577" s="11">
        <f t="shared" ref="C577:C640" si="9">C576+1</f>
        <v>43372</v>
      </c>
      <c r="D577" s="8">
        <f>1+INT(MIN(MOD(Tableau1[[#This Row],[Date]]-DATE(YEAR(Tableau1[[#This Row],[Date]])+{-1;0;1},1,5)+WEEKDAY(DATE(YEAR(Tableau1[[#This Row],[Date]])+{-1;0;1},1,3)),734))/7)</f>
        <v>39</v>
      </c>
      <c r="E577" s="8" t="str">
        <f ca="1">OFFSET(Tableau4[[#Headers],[Rythme]],1+MOD(ROW()-2,35),)</f>
        <v>A</v>
      </c>
      <c r="F577" s="4">
        <f ca="1">IFERROR(VLOOKUP(Tableau1[[#This Row],[Rythme]],Tableau3[#All],2,0),0)</f>
        <v>0.55208333333333337</v>
      </c>
      <c r="G577" s="4">
        <f ca="1">IFERROR(VLOOKUP(Tableau1[[#This Row],[Rythme]],Tableau3[#All],3,0),0)</f>
        <v>0.875</v>
      </c>
      <c r="H577" s="4">
        <f ca="1">IF(Tableau1[[#This Row],[Début]]=0,0,Tableau1[[#This Row],[Date]]+Tableau1[[#This Row],[Début]])</f>
        <v>43372.552083333336</v>
      </c>
      <c r="I577" s="4">
        <f ca="1">IF(Tableau1[[#This Row],[Fin]]=0,0,Tableau1[[#This Row],[Date]]+Tableau1[[#This Row],[Fin]])</f>
        <v>43372.875</v>
      </c>
      <c r="J577" s="5">
        <f ca="1">IF(MOD(I577,1)=0,0,H577-MAX(I$2:I576))</f>
        <v>0.67708333333575865</v>
      </c>
    </row>
    <row r="578" spans="3:10" x14ac:dyDescent="0.35">
      <c r="C578" s="11">
        <f t="shared" si="9"/>
        <v>43373</v>
      </c>
      <c r="D578" s="8">
        <f>1+INT(MIN(MOD(Tableau1[[#This Row],[Date]]-DATE(YEAR(Tableau1[[#This Row],[Date]])+{-1;0;1},1,5)+WEEKDAY(DATE(YEAR(Tableau1[[#This Row],[Date]])+{-1;0;1},1,3)),734))/7)</f>
        <v>39</v>
      </c>
      <c r="E578" s="8" t="str">
        <f ca="1">OFFSET(Tableau4[[#Headers],[Rythme]],1+MOD(ROW()-2,35),)</f>
        <v>A</v>
      </c>
      <c r="F578" s="4">
        <f ca="1">IFERROR(VLOOKUP(Tableau1[[#This Row],[Rythme]],Tableau3[#All],2,0),0)</f>
        <v>0.55208333333333337</v>
      </c>
      <c r="G578" s="4">
        <f ca="1">IFERROR(VLOOKUP(Tableau1[[#This Row],[Rythme]],Tableau3[#All],3,0),0)</f>
        <v>0.875</v>
      </c>
      <c r="H578" s="4">
        <f ca="1">IF(Tableau1[[#This Row],[Début]]=0,0,Tableau1[[#This Row],[Date]]+Tableau1[[#This Row],[Début]])</f>
        <v>43373.552083333336</v>
      </c>
      <c r="I578" s="4">
        <f ca="1">IF(Tableau1[[#This Row],[Fin]]=0,0,Tableau1[[#This Row],[Date]]+Tableau1[[#This Row],[Fin]])</f>
        <v>43373.875</v>
      </c>
      <c r="J578" s="5">
        <f ca="1">IF(MOD(I578,1)=0,0,H578-MAX(I$2:I577))</f>
        <v>0.67708333333575865</v>
      </c>
    </row>
    <row r="579" spans="3:10" x14ac:dyDescent="0.35">
      <c r="C579" s="11">
        <f t="shared" si="9"/>
        <v>43374</v>
      </c>
      <c r="D579" s="8">
        <f>1+INT(MIN(MOD(Tableau1[[#This Row],[Date]]-DATE(YEAR(Tableau1[[#This Row],[Date]])+{-1;0;1},1,5)+WEEKDAY(DATE(YEAR(Tableau1[[#This Row],[Date]])+{-1;0;1},1,3)),734))/7)</f>
        <v>40</v>
      </c>
      <c r="E579" s="8" t="str">
        <f ca="1">OFFSET(Tableau4[[#Headers],[Rythme]],1+MOD(ROW()-2,35),)</f>
        <v>N</v>
      </c>
      <c r="F579" s="4">
        <f ca="1">IFERROR(VLOOKUP(Tableau1[[#This Row],[Rythme]],Tableau3[#All],2,0),0)</f>
        <v>0.86458333333333337</v>
      </c>
      <c r="G579" s="4">
        <f ca="1">IFERROR(VLOOKUP(Tableau1[[#This Row],[Rythme]],Tableau3[#All],3,0),0)</f>
        <v>1.25</v>
      </c>
      <c r="H579" s="4">
        <f ca="1">IF(Tableau1[[#This Row],[Début]]=0,0,Tableau1[[#This Row],[Date]]+Tableau1[[#This Row],[Début]])</f>
        <v>43374.864583333336</v>
      </c>
      <c r="I579" s="4">
        <f ca="1">IF(Tableau1[[#This Row],[Fin]]=0,0,Tableau1[[#This Row],[Date]]+Tableau1[[#This Row],[Fin]])</f>
        <v>43375.25</v>
      </c>
      <c r="J579" s="5">
        <f ca="1">IF(MOD(I579,1)=0,0,H579-MAX(I$2:I578))</f>
        <v>0.98958333333575865</v>
      </c>
    </row>
    <row r="580" spans="3:10" x14ac:dyDescent="0.35">
      <c r="C580" s="11">
        <f t="shared" si="9"/>
        <v>43375</v>
      </c>
      <c r="D580" s="8">
        <f>1+INT(MIN(MOD(Tableau1[[#This Row],[Date]]-DATE(YEAR(Tableau1[[#This Row],[Date]])+{-1;0;1},1,5)+WEEKDAY(DATE(YEAR(Tableau1[[#This Row],[Date]])+{-1;0;1},1,3)),734))/7)</f>
        <v>40</v>
      </c>
      <c r="E580" s="8" t="str">
        <f ca="1">OFFSET(Tableau4[[#Headers],[Rythme]],1+MOD(ROW()-2,35),)</f>
        <v>N</v>
      </c>
      <c r="F580" s="4">
        <f ca="1">IFERROR(VLOOKUP(Tableau1[[#This Row],[Rythme]],Tableau3[#All],2,0),0)</f>
        <v>0.86458333333333337</v>
      </c>
      <c r="G580" s="4">
        <f ca="1">IFERROR(VLOOKUP(Tableau1[[#This Row],[Rythme]],Tableau3[#All],3,0),0)</f>
        <v>1.25</v>
      </c>
      <c r="H580" s="4">
        <f ca="1">IF(Tableau1[[#This Row],[Début]]=0,0,Tableau1[[#This Row],[Date]]+Tableau1[[#This Row],[Début]])</f>
        <v>43375.864583333336</v>
      </c>
      <c r="I580" s="4">
        <f ca="1">IF(Tableau1[[#This Row],[Fin]]=0,0,Tableau1[[#This Row],[Date]]+Tableau1[[#This Row],[Fin]])</f>
        <v>43376.25</v>
      </c>
      <c r="J580" s="5">
        <f ca="1">IF(MOD(I580,1)=0,0,H580-MAX(I$2:I579))</f>
        <v>0.61458333333575865</v>
      </c>
    </row>
    <row r="581" spans="3:10" x14ac:dyDescent="0.35">
      <c r="C581" s="11">
        <f t="shared" si="9"/>
        <v>43376</v>
      </c>
      <c r="D581" s="8">
        <f>1+INT(MIN(MOD(Tableau1[[#This Row],[Date]]-DATE(YEAR(Tableau1[[#This Row],[Date]])+{-1;0;1},1,5)+WEEKDAY(DATE(YEAR(Tableau1[[#This Row],[Date]])+{-1;0;1},1,3)),734))/7)</f>
        <v>40</v>
      </c>
      <c r="E581" s="8" t="str">
        <f ca="1">OFFSET(Tableau4[[#Headers],[Rythme]],1+MOD(ROW()-2,35),)</f>
        <v>R</v>
      </c>
      <c r="F581" s="4">
        <f ca="1">IFERROR(VLOOKUP(Tableau1[[#This Row],[Rythme]],Tableau3[#All],2,0),0)</f>
        <v>0</v>
      </c>
      <c r="G581" s="4">
        <f ca="1">IFERROR(VLOOKUP(Tableau1[[#This Row],[Rythme]],Tableau3[#All],3,0),0)</f>
        <v>0</v>
      </c>
      <c r="H581" s="4">
        <f ca="1">IF(Tableau1[[#This Row],[Début]]=0,0,Tableau1[[#This Row],[Date]]+Tableau1[[#This Row],[Début]])</f>
        <v>0</v>
      </c>
      <c r="I581" s="4">
        <f ca="1">IF(Tableau1[[#This Row],[Fin]]=0,0,Tableau1[[#This Row],[Date]]+Tableau1[[#This Row],[Fin]])</f>
        <v>0</v>
      </c>
      <c r="J581" s="5">
        <f ca="1">IF(MOD(I581,1)=0,0,H581-MAX(I$2:I580))</f>
        <v>0</v>
      </c>
    </row>
    <row r="582" spans="3:10" x14ac:dyDescent="0.35">
      <c r="C582" s="11">
        <f t="shared" si="9"/>
        <v>43377</v>
      </c>
      <c r="D582" s="8">
        <f>1+INT(MIN(MOD(Tableau1[[#This Row],[Date]]-DATE(YEAR(Tableau1[[#This Row],[Date]])+{-1;0;1},1,5)+WEEKDAY(DATE(YEAR(Tableau1[[#This Row],[Date]])+{-1;0;1},1,3)),734))/7)</f>
        <v>40</v>
      </c>
      <c r="E582" s="8" t="str">
        <f ca="1">OFFSET(Tableau4[[#Headers],[Rythme]],1+MOD(ROW()-2,35),)</f>
        <v>R</v>
      </c>
      <c r="F582" s="4">
        <f ca="1">IFERROR(VLOOKUP(Tableau1[[#This Row],[Rythme]],Tableau3[#All],2,0),0)</f>
        <v>0</v>
      </c>
      <c r="G582" s="4">
        <f ca="1">IFERROR(VLOOKUP(Tableau1[[#This Row],[Rythme]],Tableau3[#All],3,0),0)</f>
        <v>0</v>
      </c>
      <c r="H582" s="4">
        <f ca="1">IF(Tableau1[[#This Row],[Début]]=0,0,Tableau1[[#This Row],[Date]]+Tableau1[[#This Row],[Début]])</f>
        <v>0</v>
      </c>
      <c r="I582" s="4">
        <f ca="1">IF(Tableau1[[#This Row],[Fin]]=0,0,Tableau1[[#This Row],[Date]]+Tableau1[[#This Row],[Fin]])</f>
        <v>0</v>
      </c>
      <c r="J582" s="5">
        <f ca="1">IF(MOD(I582,1)=0,0,H582-MAX(I$2:I581))</f>
        <v>0</v>
      </c>
    </row>
    <row r="583" spans="3:10" x14ac:dyDescent="0.35">
      <c r="C583" s="11">
        <f t="shared" si="9"/>
        <v>43378</v>
      </c>
      <c r="D583" s="8">
        <f>1+INT(MIN(MOD(Tableau1[[#This Row],[Date]]-DATE(YEAR(Tableau1[[#This Row],[Date]])+{-1;0;1},1,5)+WEEKDAY(DATE(YEAR(Tableau1[[#This Row],[Date]])+{-1;0;1},1,3)),734))/7)</f>
        <v>40</v>
      </c>
      <c r="E583" s="8" t="str">
        <f ca="1">OFFSET(Tableau4[[#Headers],[Rythme]],1+MOD(ROW()-2,35),)</f>
        <v>R</v>
      </c>
      <c r="F583" s="4">
        <f ca="1">IFERROR(VLOOKUP(Tableau1[[#This Row],[Rythme]],Tableau3[#All],2,0),0)</f>
        <v>0</v>
      </c>
      <c r="G583" s="4">
        <f ca="1">IFERROR(VLOOKUP(Tableau1[[#This Row],[Rythme]],Tableau3[#All],3,0),0)</f>
        <v>0</v>
      </c>
      <c r="H583" s="4">
        <f ca="1">IF(Tableau1[[#This Row],[Début]]=0,0,Tableau1[[#This Row],[Date]]+Tableau1[[#This Row],[Début]])</f>
        <v>0</v>
      </c>
      <c r="I583" s="4">
        <f ca="1">IF(Tableau1[[#This Row],[Fin]]=0,0,Tableau1[[#This Row],[Date]]+Tableau1[[#This Row],[Fin]])</f>
        <v>0</v>
      </c>
      <c r="J583" s="5">
        <f ca="1">IF(MOD(I583,1)=0,0,H583-MAX(I$2:I582))</f>
        <v>0</v>
      </c>
    </row>
    <row r="584" spans="3:10" x14ac:dyDescent="0.35">
      <c r="C584" s="11">
        <f t="shared" si="9"/>
        <v>43379</v>
      </c>
      <c r="D584" s="8">
        <f>1+INT(MIN(MOD(Tableau1[[#This Row],[Date]]-DATE(YEAR(Tableau1[[#This Row],[Date]])+{-1;0;1},1,5)+WEEKDAY(DATE(YEAR(Tableau1[[#This Row],[Date]])+{-1;0;1},1,3)),734))/7)</f>
        <v>40</v>
      </c>
      <c r="E584" s="8" t="str">
        <f ca="1">OFFSET(Tableau4[[#Headers],[Rythme]],1+MOD(ROW()-2,35),)</f>
        <v>H</v>
      </c>
      <c r="F584" s="4">
        <f ca="1">IFERROR(VLOOKUP(Tableau1[[#This Row],[Rythme]],Tableau3[#All],2,0),0)</f>
        <v>0</v>
      </c>
      <c r="G584" s="4">
        <f ca="1">IFERROR(VLOOKUP(Tableau1[[#This Row],[Rythme]],Tableau3[#All],3,0),0)</f>
        <v>0</v>
      </c>
      <c r="H584" s="4">
        <f ca="1">IF(Tableau1[[#This Row],[Début]]=0,0,Tableau1[[#This Row],[Date]]+Tableau1[[#This Row],[Début]])</f>
        <v>0</v>
      </c>
      <c r="I584" s="4">
        <f ca="1">IF(Tableau1[[#This Row],[Fin]]=0,0,Tableau1[[#This Row],[Date]]+Tableau1[[#This Row],[Fin]])</f>
        <v>0</v>
      </c>
      <c r="J584" s="5">
        <f ca="1">IF(MOD(I584,1)=0,0,H584-MAX(I$2:I583))</f>
        <v>0</v>
      </c>
    </row>
    <row r="585" spans="3:10" x14ac:dyDescent="0.35">
      <c r="C585" s="11">
        <f t="shared" si="9"/>
        <v>43380</v>
      </c>
      <c r="D585" s="8">
        <f>1+INT(MIN(MOD(Tableau1[[#This Row],[Date]]-DATE(YEAR(Tableau1[[#This Row],[Date]])+{-1;0;1},1,5)+WEEKDAY(DATE(YEAR(Tableau1[[#This Row],[Date]])+{-1;0;1},1,3)),734))/7)</f>
        <v>40</v>
      </c>
      <c r="E585" s="8" t="str">
        <f ca="1">OFFSET(Tableau4[[#Headers],[Rythme]],1+MOD(ROW()-2,35),)</f>
        <v>H</v>
      </c>
      <c r="F585" s="4">
        <f ca="1">IFERROR(VLOOKUP(Tableau1[[#This Row],[Rythme]],Tableau3[#All],2,0),0)</f>
        <v>0</v>
      </c>
      <c r="G585" s="4">
        <f ca="1">IFERROR(VLOOKUP(Tableau1[[#This Row],[Rythme]],Tableau3[#All],3,0),0)</f>
        <v>0</v>
      </c>
      <c r="H585" s="4">
        <f ca="1">IF(Tableau1[[#This Row],[Début]]=0,0,Tableau1[[#This Row],[Date]]+Tableau1[[#This Row],[Début]])</f>
        <v>0</v>
      </c>
      <c r="I585" s="4">
        <f ca="1">IF(Tableau1[[#This Row],[Fin]]=0,0,Tableau1[[#This Row],[Date]]+Tableau1[[#This Row],[Fin]])</f>
        <v>0</v>
      </c>
      <c r="J585" s="5">
        <f ca="1">IF(MOD(I585,1)=0,0,H585-MAX(I$2:I584))</f>
        <v>0</v>
      </c>
    </row>
    <row r="586" spans="3:10" x14ac:dyDescent="0.35">
      <c r="C586" s="11">
        <f t="shared" si="9"/>
        <v>43381</v>
      </c>
      <c r="D586" s="8">
        <f>1+INT(MIN(MOD(Tableau1[[#This Row],[Date]]-DATE(YEAR(Tableau1[[#This Row],[Date]])+{-1;0;1},1,5)+WEEKDAY(DATE(YEAR(Tableau1[[#This Row],[Date]])+{-1;0;1},1,3)),734))/7)</f>
        <v>41</v>
      </c>
      <c r="E586" s="8" t="str">
        <f ca="1">OFFSET(Tableau4[[#Headers],[Rythme]],1+MOD(ROW()-2,35),)</f>
        <v>M</v>
      </c>
      <c r="F586" s="4">
        <f ca="1">IFERROR(VLOOKUP(Tableau1[[#This Row],[Rythme]],Tableau3[#All],2,0),0)</f>
        <v>0.23958333333333334</v>
      </c>
      <c r="G586" s="4">
        <f ca="1">IFERROR(VLOOKUP(Tableau1[[#This Row],[Rythme]],Tableau3[#All],3,0),0)</f>
        <v>0.5625</v>
      </c>
      <c r="H586" s="4">
        <f ca="1">IF(Tableau1[[#This Row],[Début]]=0,0,Tableau1[[#This Row],[Date]]+Tableau1[[#This Row],[Début]])</f>
        <v>43381.239583333336</v>
      </c>
      <c r="I586" s="4">
        <f ca="1">IF(Tableau1[[#This Row],[Fin]]=0,0,Tableau1[[#This Row],[Date]]+Tableau1[[#This Row],[Fin]])</f>
        <v>43381.5625</v>
      </c>
      <c r="J586" s="5">
        <f ca="1">IF(MOD(I586,1)=0,0,H586-MAX(I$2:I585))</f>
        <v>4.9895833333357587</v>
      </c>
    </row>
    <row r="587" spans="3:10" x14ac:dyDescent="0.35">
      <c r="C587" s="11">
        <f t="shared" si="9"/>
        <v>43382</v>
      </c>
      <c r="D587" s="8">
        <f>1+INT(MIN(MOD(Tableau1[[#This Row],[Date]]-DATE(YEAR(Tableau1[[#This Row],[Date]])+{-1;0;1},1,5)+WEEKDAY(DATE(YEAR(Tableau1[[#This Row],[Date]])+{-1;0;1},1,3)),734))/7)</f>
        <v>41</v>
      </c>
      <c r="E587" s="8" t="str">
        <f ca="1">OFFSET(Tableau4[[#Headers],[Rythme]],1+MOD(ROW()-2,35),)</f>
        <v>M</v>
      </c>
      <c r="F587" s="4">
        <f ca="1">IFERROR(VLOOKUP(Tableau1[[#This Row],[Rythme]],Tableau3[#All],2,0),0)</f>
        <v>0.23958333333333334</v>
      </c>
      <c r="G587" s="4">
        <f ca="1">IFERROR(VLOOKUP(Tableau1[[#This Row],[Rythme]],Tableau3[#All],3,0),0)</f>
        <v>0.5625</v>
      </c>
      <c r="H587" s="4">
        <f ca="1">IF(Tableau1[[#This Row],[Début]]=0,0,Tableau1[[#This Row],[Date]]+Tableau1[[#This Row],[Début]])</f>
        <v>43382.239583333336</v>
      </c>
      <c r="I587" s="4">
        <f ca="1">IF(Tableau1[[#This Row],[Fin]]=0,0,Tableau1[[#This Row],[Date]]+Tableau1[[#This Row],[Fin]])</f>
        <v>43382.5625</v>
      </c>
      <c r="J587" s="5">
        <f ca="1">IF(MOD(I587,1)=0,0,H587-MAX(I$2:I586))</f>
        <v>0.67708333333575865</v>
      </c>
    </row>
    <row r="588" spans="3:10" x14ac:dyDescent="0.35">
      <c r="C588" s="11">
        <f t="shared" si="9"/>
        <v>43383</v>
      </c>
      <c r="D588" s="8">
        <f>1+INT(MIN(MOD(Tableau1[[#This Row],[Date]]-DATE(YEAR(Tableau1[[#This Row],[Date]])+{-1;0;1},1,5)+WEEKDAY(DATE(YEAR(Tableau1[[#This Row],[Date]])+{-1;0;1},1,3)),734))/7)</f>
        <v>41</v>
      </c>
      <c r="E588" s="8" t="str">
        <f ca="1">OFFSET(Tableau4[[#Headers],[Rythme]],1+MOD(ROW()-2,35),)</f>
        <v>A</v>
      </c>
      <c r="F588" s="4">
        <f ca="1">IFERROR(VLOOKUP(Tableau1[[#This Row],[Rythme]],Tableau3[#All],2,0),0)</f>
        <v>0.55208333333333337</v>
      </c>
      <c r="G588" s="4">
        <f ca="1">IFERROR(VLOOKUP(Tableau1[[#This Row],[Rythme]],Tableau3[#All],3,0),0)</f>
        <v>0.875</v>
      </c>
      <c r="H588" s="4">
        <f ca="1">IF(Tableau1[[#This Row],[Début]]=0,0,Tableau1[[#This Row],[Date]]+Tableau1[[#This Row],[Début]])</f>
        <v>43383.552083333336</v>
      </c>
      <c r="I588" s="4">
        <f ca="1">IF(Tableau1[[#This Row],[Fin]]=0,0,Tableau1[[#This Row],[Date]]+Tableau1[[#This Row],[Fin]])</f>
        <v>43383.875</v>
      </c>
      <c r="J588" s="5">
        <f ca="1">IF(MOD(I588,1)=0,0,H588-MAX(I$2:I587))</f>
        <v>0.98958333333575865</v>
      </c>
    </row>
    <row r="589" spans="3:10" x14ac:dyDescent="0.35">
      <c r="C589" s="11">
        <f t="shared" si="9"/>
        <v>43384</v>
      </c>
      <c r="D589" s="8">
        <f>1+INT(MIN(MOD(Tableau1[[#This Row],[Date]]-DATE(YEAR(Tableau1[[#This Row],[Date]])+{-1;0;1},1,5)+WEEKDAY(DATE(YEAR(Tableau1[[#This Row],[Date]])+{-1;0;1},1,3)),734))/7)</f>
        <v>41</v>
      </c>
      <c r="E589" s="8" t="str">
        <f ca="1">OFFSET(Tableau4[[#Headers],[Rythme]],1+MOD(ROW()-2,35),)</f>
        <v>A</v>
      </c>
      <c r="F589" s="4">
        <f ca="1">IFERROR(VLOOKUP(Tableau1[[#This Row],[Rythme]],Tableau3[#All],2,0),0)</f>
        <v>0.55208333333333337</v>
      </c>
      <c r="G589" s="4">
        <f ca="1">IFERROR(VLOOKUP(Tableau1[[#This Row],[Rythme]],Tableau3[#All],3,0),0)</f>
        <v>0.875</v>
      </c>
      <c r="H589" s="4">
        <f ca="1">IF(Tableau1[[#This Row],[Début]]=0,0,Tableau1[[#This Row],[Date]]+Tableau1[[#This Row],[Début]])</f>
        <v>43384.552083333336</v>
      </c>
      <c r="I589" s="4">
        <f ca="1">IF(Tableau1[[#This Row],[Fin]]=0,0,Tableau1[[#This Row],[Date]]+Tableau1[[#This Row],[Fin]])</f>
        <v>43384.875</v>
      </c>
      <c r="J589" s="5">
        <f ca="1">IF(MOD(I589,1)=0,0,H589-MAX(I$2:I588))</f>
        <v>0.67708333333575865</v>
      </c>
    </row>
    <row r="590" spans="3:10" x14ac:dyDescent="0.35">
      <c r="C590" s="11">
        <f t="shared" si="9"/>
        <v>43385</v>
      </c>
      <c r="D590" s="8">
        <f>1+INT(MIN(MOD(Tableau1[[#This Row],[Date]]-DATE(YEAR(Tableau1[[#This Row],[Date]])+{-1;0;1},1,5)+WEEKDAY(DATE(YEAR(Tableau1[[#This Row],[Date]])+{-1;0;1},1,3)),734))/7)</f>
        <v>41</v>
      </c>
      <c r="E590" s="8" t="str">
        <f ca="1">OFFSET(Tableau4[[#Headers],[Rythme]],1+MOD(ROW()-2,35),)</f>
        <v>N</v>
      </c>
      <c r="F590" s="4">
        <f ca="1">IFERROR(VLOOKUP(Tableau1[[#This Row],[Rythme]],Tableau3[#All],2,0),0)</f>
        <v>0.86458333333333337</v>
      </c>
      <c r="G590" s="4">
        <f ca="1">IFERROR(VLOOKUP(Tableau1[[#This Row],[Rythme]],Tableau3[#All],3,0),0)</f>
        <v>1.25</v>
      </c>
      <c r="H590" s="4">
        <f ca="1">IF(Tableau1[[#This Row],[Début]]=0,0,Tableau1[[#This Row],[Date]]+Tableau1[[#This Row],[Début]])</f>
        <v>43385.864583333336</v>
      </c>
      <c r="I590" s="4">
        <f ca="1">IF(Tableau1[[#This Row],[Fin]]=0,0,Tableau1[[#This Row],[Date]]+Tableau1[[#This Row],[Fin]])</f>
        <v>43386.25</v>
      </c>
      <c r="J590" s="5">
        <f ca="1">IF(MOD(I590,1)=0,0,H590-MAX(I$2:I589))</f>
        <v>0.98958333333575865</v>
      </c>
    </row>
    <row r="591" spans="3:10" x14ac:dyDescent="0.35">
      <c r="C591" s="11">
        <f t="shared" si="9"/>
        <v>43386</v>
      </c>
      <c r="D591" s="8">
        <f>1+INT(MIN(MOD(Tableau1[[#This Row],[Date]]-DATE(YEAR(Tableau1[[#This Row],[Date]])+{-1;0;1},1,5)+WEEKDAY(DATE(YEAR(Tableau1[[#This Row],[Date]])+{-1;0;1},1,3)),734))/7)</f>
        <v>41</v>
      </c>
      <c r="E591" s="8" t="str">
        <f ca="1">OFFSET(Tableau4[[#Headers],[Rythme]],1+MOD(ROW()-2,35),)</f>
        <v>N</v>
      </c>
      <c r="F591" s="4">
        <f ca="1">IFERROR(VLOOKUP(Tableau1[[#This Row],[Rythme]],Tableau3[#All],2,0),0)</f>
        <v>0.86458333333333337</v>
      </c>
      <c r="G591" s="4">
        <f ca="1">IFERROR(VLOOKUP(Tableau1[[#This Row],[Rythme]],Tableau3[#All],3,0),0)</f>
        <v>1.25</v>
      </c>
      <c r="H591" s="4">
        <f ca="1">IF(Tableau1[[#This Row],[Début]]=0,0,Tableau1[[#This Row],[Date]]+Tableau1[[#This Row],[Début]])</f>
        <v>43386.864583333336</v>
      </c>
      <c r="I591" s="4">
        <f ca="1">IF(Tableau1[[#This Row],[Fin]]=0,0,Tableau1[[#This Row],[Date]]+Tableau1[[#This Row],[Fin]])</f>
        <v>43387.25</v>
      </c>
      <c r="J591" s="5">
        <f ca="1">IF(MOD(I591,1)=0,0,H591-MAX(I$2:I590))</f>
        <v>0.61458333333575865</v>
      </c>
    </row>
    <row r="592" spans="3:10" x14ac:dyDescent="0.35">
      <c r="C592" s="11">
        <f t="shared" si="9"/>
        <v>43387</v>
      </c>
      <c r="D592" s="8">
        <f>1+INT(MIN(MOD(Tableau1[[#This Row],[Date]]-DATE(YEAR(Tableau1[[#This Row],[Date]])+{-1;0;1},1,5)+WEEKDAY(DATE(YEAR(Tableau1[[#This Row],[Date]])+{-1;0;1},1,3)),734))/7)</f>
        <v>41</v>
      </c>
      <c r="E592" s="8" t="str">
        <f ca="1">OFFSET(Tableau4[[#Headers],[Rythme]],1+MOD(ROW()-2,35),)</f>
        <v>N</v>
      </c>
      <c r="F592" s="4">
        <f ca="1">IFERROR(VLOOKUP(Tableau1[[#This Row],[Rythme]],Tableau3[#All],2,0),0)</f>
        <v>0.86458333333333337</v>
      </c>
      <c r="G592" s="4">
        <f ca="1">IFERROR(VLOOKUP(Tableau1[[#This Row],[Rythme]],Tableau3[#All],3,0),0)</f>
        <v>1.25</v>
      </c>
      <c r="H592" s="4">
        <f ca="1">IF(Tableau1[[#This Row],[Début]]=0,0,Tableau1[[#This Row],[Date]]+Tableau1[[#This Row],[Début]])</f>
        <v>43387.864583333336</v>
      </c>
      <c r="I592" s="4">
        <f ca="1">IF(Tableau1[[#This Row],[Fin]]=0,0,Tableau1[[#This Row],[Date]]+Tableau1[[#This Row],[Fin]])</f>
        <v>43388.25</v>
      </c>
      <c r="J592" s="5">
        <f ca="1">IF(MOD(I592,1)=0,0,H592-MAX(I$2:I591))</f>
        <v>0.61458333333575865</v>
      </c>
    </row>
    <row r="593" spans="3:10" x14ac:dyDescent="0.35">
      <c r="C593" s="11">
        <f t="shared" si="9"/>
        <v>43388</v>
      </c>
      <c r="D593" s="8">
        <f>1+INT(MIN(MOD(Tableau1[[#This Row],[Date]]-DATE(YEAR(Tableau1[[#This Row],[Date]])+{-1;0;1},1,5)+WEEKDAY(DATE(YEAR(Tableau1[[#This Row],[Date]])+{-1;0;1},1,3)),734))/7)</f>
        <v>42</v>
      </c>
      <c r="E593" s="8" t="str">
        <f ca="1">OFFSET(Tableau4[[#Headers],[Rythme]],1+MOD(ROW()-2,35),)</f>
        <v>R</v>
      </c>
      <c r="F593" s="4">
        <f ca="1">IFERROR(VLOOKUP(Tableau1[[#This Row],[Rythme]],Tableau3[#All],2,0),0)</f>
        <v>0</v>
      </c>
      <c r="G593" s="4">
        <f ca="1">IFERROR(VLOOKUP(Tableau1[[#This Row],[Rythme]],Tableau3[#All],3,0),0)</f>
        <v>0</v>
      </c>
      <c r="H593" s="4">
        <f ca="1">IF(Tableau1[[#This Row],[Début]]=0,0,Tableau1[[#This Row],[Date]]+Tableau1[[#This Row],[Début]])</f>
        <v>0</v>
      </c>
      <c r="I593" s="4">
        <f ca="1">IF(Tableau1[[#This Row],[Fin]]=0,0,Tableau1[[#This Row],[Date]]+Tableau1[[#This Row],[Fin]])</f>
        <v>0</v>
      </c>
      <c r="J593" s="5">
        <f ca="1">IF(MOD(I593,1)=0,0,H593-MAX(I$2:I592))</f>
        <v>0</v>
      </c>
    </row>
    <row r="594" spans="3:10" x14ac:dyDescent="0.35">
      <c r="C594" s="11">
        <f t="shared" si="9"/>
        <v>43389</v>
      </c>
      <c r="D594" s="8">
        <f>1+INT(MIN(MOD(Tableau1[[#This Row],[Date]]-DATE(YEAR(Tableau1[[#This Row],[Date]])+{-1;0;1},1,5)+WEEKDAY(DATE(YEAR(Tableau1[[#This Row],[Date]])+{-1;0;1},1,3)),734))/7)</f>
        <v>42</v>
      </c>
      <c r="E594" s="8" t="str">
        <f ca="1">OFFSET(Tableau4[[#Headers],[Rythme]],1+MOD(ROW()-2,35),)</f>
        <v>H</v>
      </c>
      <c r="F594" s="4">
        <f ca="1">IFERROR(VLOOKUP(Tableau1[[#This Row],[Rythme]],Tableau3[#All],2,0),0)</f>
        <v>0</v>
      </c>
      <c r="G594" s="4">
        <f ca="1">IFERROR(VLOOKUP(Tableau1[[#This Row],[Rythme]],Tableau3[#All],3,0),0)</f>
        <v>0</v>
      </c>
      <c r="H594" s="4">
        <f ca="1">IF(Tableau1[[#This Row],[Début]]=0,0,Tableau1[[#This Row],[Date]]+Tableau1[[#This Row],[Début]])</f>
        <v>0</v>
      </c>
      <c r="I594" s="4">
        <f ca="1">IF(Tableau1[[#This Row],[Fin]]=0,0,Tableau1[[#This Row],[Date]]+Tableau1[[#This Row],[Fin]])</f>
        <v>0</v>
      </c>
      <c r="J594" s="5">
        <f ca="1">IF(MOD(I594,1)=0,0,H594-MAX(I$2:I593))</f>
        <v>0</v>
      </c>
    </row>
    <row r="595" spans="3:10" x14ac:dyDescent="0.35">
      <c r="C595" s="11">
        <f t="shared" si="9"/>
        <v>43390</v>
      </c>
      <c r="D595" s="8">
        <f>1+INT(MIN(MOD(Tableau1[[#This Row],[Date]]-DATE(YEAR(Tableau1[[#This Row],[Date]])+{-1;0;1},1,5)+WEEKDAY(DATE(YEAR(Tableau1[[#This Row],[Date]])+{-1;0;1},1,3)),734))/7)</f>
        <v>42</v>
      </c>
      <c r="E595" s="8" t="str">
        <f ca="1">OFFSET(Tableau4[[#Headers],[Rythme]],1+MOD(ROW()-2,35),)</f>
        <v>R</v>
      </c>
      <c r="F595" s="4">
        <f ca="1">IFERROR(VLOOKUP(Tableau1[[#This Row],[Rythme]],Tableau3[#All],2,0),0)</f>
        <v>0</v>
      </c>
      <c r="G595" s="4">
        <f ca="1">IFERROR(VLOOKUP(Tableau1[[#This Row],[Rythme]],Tableau3[#All],3,0),0)</f>
        <v>0</v>
      </c>
      <c r="H595" s="4">
        <f ca="1">IF(Tableau1[[#This Row],[Début]]=0,0,Tableau1[[#This Row],[Date]]+Tableau1[[#This Row],[Début]])</f>
        <v>0</v>
      </c>
      <c r="I595" s="4">
        <f ca="1">IF(Tableau1[[#This Row],[Fin]]=0,0,Tableau1[[#This Row],[Date]]+Tableau1[[#This Row],[Fin]])</f>
        <v>0</v>
      </c>
      <c r="J595" s="5">
        <f ca="1">IF(MOD(I595,1)=0,0,H595-MAX(I$2:I594))</f>
        <v>0</v>
      </c>
    </row>
    <row r="596" spans="3:10" x14ac:dyDescent="0.35">
      <c r="C596" s="11">
        <f t="shared" si="9"/>
        <v>43391</v>
      </c>
      <c r="D596" s="8">
        <f>1+INT(MIN(MOD(Tableau1[[#This Row],[Date]]-DATE(YEAR(Tableau1[[#This Row],[Date]])+{-1;0;1},1,5)+WEEKDAY(DATE(YEAR(Tableau1[[#This Row],[Date]])+{-1;0;1},1,3)),734))/7)</f>
        <v>42</v>
      </c>
      <c r="E596" s="8" t="str">
        <f ca="1">OFFSET(Tableau4[[#Headers],[Rythme]],1+MOD(ROW()-2,35),)</f>
        <v>R</v>
      </c>
      <c r="F596" s="4">
        <f ca="1">IFERROR(VLOOKUP(Tableau1[[#This Row],[Rythme]],Tableau3[#All],2,0),0)</f>
        <v>0</v>
      </c>
      <c r="G596" s="4">
        <f ca="1">IFERROR(VLOOKUP(Tableau1[[#This Row],[Rythme]],Tableau3[#All],3,0),0)</f>
        <v>0</v>
      </c>
      <c r="H596" s="4">
        <f ca="1">IF(Tableau1[[#This Row],[Début]]=0,0,Tableau1[[#This Row],[Date]]+Tableau1[[#This Row],[Début]])</f>
        <v>0</v>
      </c>
      <c r="I596" s="4">
        <f ca="1">IF(Tableau1[[#This Row],[Fin]]=0,0,Tableau1[[#This Row],[Date]]+Tableau1[[#This Row],[Fin]])</f>
        <v>0</v>
      </c>
      <c r="J596" s="5">
        <f ca="1">IF(MOD(I596,1)=0,0,H596-MAX(I$2:I595))</f>
        <v>0</v>
      </c>
    </row>
    <row r="597" spans="3:10" x14ac:dyDescent="0.35">
      <c r="C597" s="11">
        <f t="shared" si="9"/>
        <v>43392</v>
      </c>
      <c r="D597" s="8">
        <f>1+INT(MIN(MOD(Tableau1[[#This Row],[Date]]-DATE(YEAR(Tableau1[[#This Row],[Date]])+{-1;0;1},1,5)+WEEKDAY(DATE(YEAR(Tableau1[[#This Row],[Date]])+{-1;0;1},1,3)),734))/7)</f>
        <v>42</v>
      </c>
      <c r="E597" s="8" t="str">
        <f ca="1">OFFSET(Tableau4[[#Headers],[Rythme]],1+MOD(ROW()-2,35),)</f>
        <v>M</v>
      </c>
      <c r="F597" s="4">
        <f ca="1">IFERROR(VLOOKUP(Tableau1[[#This Row],[Rythme]],Tableau3[#All],2,0),0)</f>
        <v>0.23958333333333334</v>
      </c>
      <c r="G597" s="4">
        <f ca="1">IFERROR(VLOOKUP(Tableau1[[#This Row],[Rythme]],Tableau3[#All],3,0),0)</f>
        <v>0.5625</v>
      </c>
      <c r="H597" s="4">
        <f ca="1">IF(Tableau1[[#This Row],[Début]]=0,0,Tableau1[[#This Row],[Date]]+Tableau1[[#This Row],[Début]])</f>
        <v>43392.239583333336</v>
      </c>
      <c r="I597" s="4">
        <f ca="1">IF(Tableau1[[#This Row],[Fin]]=0,0,Tableau1[[#This Row],[Date]]+Tableau1[[#This Row],[Fin]])</f>
        <v>43392.5625</v>
      </c>
      <c r="J597" s="5">
        <f ca="1">IF(MOD(I597,1)=0,0,H597-MAX(I$2:I596))</f>
        <v>3.9895833333357587</v>
      </c>
    </row>
    <row r="598" spans="3:10" x14ac:dyDescent="0.35">
      <c r="C598" s="11">
        <f t="shared" si="9"/>
        <v>43393</v>
      </c>
      <c r="D598" s="8">
        <f>1+INT(MIN(MOD(Tableau1[[#This Row],[Date]]-DATE(YEAR(Tableau1[[#This Row],[Date]])+{-1;0;1},1,5)+WEEKDAY(DATE(YEAR(Tableau1[[#This Row],[Date]])+{-1;0;1},1,3)),734))/7)</f>
        <v>42</v>
      </c>
      <c r="E598" s="8" t="str">
        <f ca="1">OFFSET(Tableau4[[#Headers],[Rythme]],1+MOD(ROW()-2,35),)</f>
        <v>M</v>
      </c>
      <c r="F598" s="4">
        <f ca="1">IFERROR(VLOOKUP(Tableau1[[#This Row],[Rythme]],Tableau3[#All],2,0),0)</f>
        <v>0.23958333333333334</v>
      </c>
      <c r="G598" s="4">
        <f ca="1">IFERROR(VLOOKUP(Tableau1[[#This Row],[Rythme]],Tableau3[#All],3,0),0)</f>
        <v>0.5625</v>
      </c>
      <c r="H598" s="4">
        <f ca="1">IF(Tableau1[[#This Row],[Début]]=0,0,Tableau1[[#This Row],[Date]]+Tableau1[[#This Row],[Début]])</f>
        <v>43393.239583333336</v>
      </c>
      <c r="I598" s="4">
        <f ca="1">IF(Tableau1[[#This Row],[Fin]]=0,0,Tableau1[[#This Row],[Date]]+Tableau1[[#This Row],[Fin]])</f>
        <v>43393.5625</v>
      </c>
      <c r="J598" s="5">
        <f ca="1">IF(MOD(I598,1)=0,0,H598-MAX(I$2:I597))</f>
        <v>0.67708333333575865</v>
      </c>
    </row>
    <row r="599" spans="3:10" x14ac:dyDescent="0.35">
      <c r="C599" s="11">
        <f t="shared" si="9"/>
        <v>43394</v>
      </c>
      <c r="D599" s="8">
        <f>1+INT(MIN(MOD(Tableau1[[#This Row],[Date]]-DATE(YEAR(Tableau1[[#This Row],[Date]])+{-1;0;1},1,5)+WEEKDAY(DATE(YEAR(Tableau1[[#This Row],[Date]])+{-1;0;1},1,3)),734))/7)</f>
        <v>42</v>
      </c>
      <c r="E599" s="8" t="str">
        <f ca="1">OFFSET(Tableau4[[#Headers],[Rythme]],1+MOD(ROW()-2,35),)</f>
        <v>M</v>
      </c>
      <c r="F599" s="4">
        <f ca="1">IFERROR(VLOOKUP(Tableau1[[#This Row],[Rythme]],Tableau3[#All],2,0),0)</f>
        <v>0.23958333333333334</v>
      </c>
      <c r="G599" s="4">
        <f ca="1">IFERROR(VLOOKUP(Tableau1[[#This Row],[Rythme]],Tableau3[#All],3,0),0)</f>
        <v>0.5625</v>
      </c>
      <c r="H599" s="4">
        <f ca="1">IF(Tableau1[[#This Row],[Début]]=0,0,Tableau1[[#This Row],[Date]]+Tableau1[[#This Row],[Début]])</f>
        <v>43394.239583333336</v>
      </c>
      <c r="I599" s="4">
        <f ca="1">IF(Tableau1[[#This Row],[Fin]]=0,0,Tableau1[[#This Row],[Date]]+Tableau1[[#This Row],[Fin]])</f>
        <v>43394.5625</v>
      </c>
      <c r="J599" s="5">
        <f ca="1">IF(MOD(I599,1)=0,0,H599-MAX(I$2:I598))</f>
        <v>0.67708333333575865</v>
      </c>
    </row>
    <row r="600" spans="3:10" x14ac:dyDescent="0.35">
      <c r="C600" s="11">
        <f t="shared" si="9"/>
        <v>43395</v>
      </c>
      <c r="D600" s="8">
        <f>1+INT(MIN(MOD(Tableau1[[#This Row],[Date]]-DATE(YEAR(Tableau1[[#This Row],[Date]])+{-1;0;1},1,5)+WEEKDAY(DATE(YEAR(Tableau1[[#This Row],[Date]])+{-1;0;1},1,3)),734))/7)</f>
        <v>43</v>
      </c>
      <c r="E600" s="8" t="str">
        <f ca="1">OFFSET(Tableau4[[#Headers],[Rythme]],1+MOD(ROW()-2,35),)</f>
        <v>A</v>
      </c>
      <c r="F600" s="4">
        <f ca="1">IFERROR(VLOOKUP(Tableau1[[#This Row],[Rythme]],Tableau3[#All],2,0),0)</f>
        <v>0.55208333333333337</v>
      </c>
      <c r="G600" s="4">
        <f ca="1">IFERROR(VLOOKUP(Tableau1[[#This Row],[Rythme]],Tableau3[#All],3,0),0)</f>
        <v>0.875</v>
      </c>
      <c r="H600" s="4">
        <f ca="1">IF(Tableau1[[#This Row],[Début]]=0,0,Tableau1[[#This Row],[Date]]+Tableau1[[#This Row],[Début]])</f>
        <v>43395.552083333336</v>
      </c>
      <c r="I600" s="4">
        <f ca="1">IF(Tableau1[[#This Row],[Fin]]=0,0,Tableau1[[#This Row],[Date]]+Tableau1[[#This Row],[Fin]])</f>
        <v>43395.875</v>
      </c>
      <c r="J600" s="5">
        <f ca="1">IF(MOD(I600,1)=0,0,H600-MAX(I$2:I599))</f>
        <v>0.98958333333575865</v>
      </c>
    </row>
    <row r="601" spans="3:10" x14ac:dyDescent="0.35">
      <c r="C601" s="11">
        <f t="shared" si="9"/>
        <v>43396</v>
      </c>
      <c r="D601" s="8">
        <f>1+INT(MIN(MOD(Tableau1[[#This Row],[Date]]-DATE(YEAR(Tableau1[[#This Row],[Date]])+{-1;0;1},1,5)+WEEKDAY(DATE(YEAR(Tableau1[[#This Row],[Date]])+{-1;0;1},1,3)),734))/7)</f>
        <v>43</v>
      </c>
      <c r="E601" s="8" t="str">
        <f ca="1">OFFSET(Tableau4[[#Headers],[Rythme]],1+MOD(ROW()-2,35),)</f>
        <v>A</v>
      </c>
      <c r="F601" s="4">
        <f ca="1">IFERROR(VLOOKUP(Tableau1[[#This Row],[Rythme]],Tableau3[#All],2,0),0)</f>
        <v>0.55208333333333337</v>
      </c>
      <c r="G601" s="4">
        <f ca="1">IFERROR(VLOOKUP(Tableau1[[#This Row],[Rythme]],Tableau3[#All],3,0),0)</f>
        <v>0.875</v>
      </c>
      <c r="H601" s="4">
        <f ca="1">IF(Tableau1[[#This Row],[Début]]=0,0,Tableau1[[#This Row],[Date]]+Tableau1[[#This Row],[Début]])</f>
        <v>43396.552083333336</v>
      </c>
      <c r="I601" s="4">
        <f ca="1">IF(Tableau1[[#This Row],[Fin]]=0,0,Tableau1[[#This Row],[Date]]+Tableau1[[#This Row],[Fin]])</f>
        <v>43396.875</v>
      </c>
      <c r="J601" s="5">
        <f ca="1">IF(MOD(I601,1)=0,0,H601-MAX(I$2:I600))</f>
        <v>0.67708333333575865</v>
      </c>
    </row>
    <row r="602" spans="3:10" x14ac:dyDescent="0.35">
      <c r="C602" s="11">
        <f t="shared" si="9"/>
        <v>43397</v>
      </c>
      <c r="D602" s="8">
        <f>1+INT(MIN(MOD(Tableau1[[#This Row],[Date]]-DATE(YEAR(Tableau1[[#This Row],[Date]])+{-1;0;1},1,5)+WEEKDAY(DATE(YEAR(Tableau1[[#This Row],[Date]])+{-1;0;1},1,3)),734))/7)</f>
        <v>43</v>
      </c>
      <c r="E602" s="8" t="str">
        <f ca="1">OFFSET(Tableau4[[#Headers],[Rythme]],1+MOD(ROW()-2,35),)</f>
        <v>N</v>
      </c>
      <c r="F602" s="4">
        <f ca="1">IFERROR(VLOOKUP(Tableau1[[#This Row],[Rythme]],Tableau3[#All],2,0),0)</f>
        <v>0.86458333333333337</v>
      </c>
      <c r="G602" s="4">
        <f ca="1">IFERROR(VLOOKUP(Tableau1[[#This Row],[Rythme]],Tableau3[#All],3,0),0)</f>
        <v>1.25</v>
      </c>
      <c r="H602" s="4">
        <f ca="1">IF(Tableau1[[#This Row],[Début]]=0,0,Tableau1[[#This Row],[Date]]+Tableau1[[#This Row],[Début]])</f>
        <v>43397.864583333336</v>
      </c>
      <c r="I602" s="4">
        <f ca="1">IF(Tableau1[[#This Row],[Fin]]=0,0,Tableau1[[#This Row],[Date]]+Tableau1[[#This Row],[Fin]])</f>
        <v>43398.25</v>
      </c>
      <c r="J602" s="5">
        <f ca="1">IF(MOD(I602,1)=0,0,H602-MAX(I$2:I601))</f>
        <v>0.98958333333575865</v>
      </c>
    </row>
    <row r="603" spans="3:10" x14ac:dyDescent="0.35">
      <c r="C603" s="11">
        <f t="shared" si="9"/>
        <v>43398</v>
      </c>
      <c r="D603" s="8">
        <f>1+INT(MIN(MOD(Tableau1[[#This Row],[Date]]-DATE(YEAR(Tableau1[[#This Row],[Date]])+{-1;0;1},1,5)+WEEKDAY(DATE(YEAR(Tableau1[[#This Row],[Date]])+{-1;0;1},1,3)),734))/7)</f>
        <v>43</v>
      </c>
      <c r="E603" s="8" t="str">
        <f ca="1">OFFSET(Tableau4[[#Headers],[Rythme]],1+MOD(ROW()-2,35),)</f>
        <v>N</v>
      </c>
      <c r="F603" s="4">
        <f ca="1">IFERROR(VLOOKUP(Tableau1[[#This Row],[Rythme]],Tableau3[#All],2,0),0)</f>
        <v>0.86458333333333337</v>
      </c>
      <c r="G603" s="4">
        <f ca="1">IFERROR(VLOOKUP(Tableau1[[#This Row],[Rythme]],Tableau3[#All],3,0),0)</f>
        <v>1.25</v>
      </c>
      <c r="H603" s="4">
        <f ca="1">IF(Tableau1[[#This Row],[Début]]=0,0,Tableau1[[#This Row],[Date]]+Tableau1[[#This Row],[Début]])</f>
        <v>43398.864583333336</v>
      </c>
      <c r="I603" s="4">
        <f ca="1">IF(Tableau1[[#This Row],[Fin]]=0,0,Tableau1[[#This Row],[Date]]+Tableau1[[#This Row],[Fin]])</f>
        <v>43399.25</v>
      </c>
      <c r="J603" s="5">
        <f ca="1">IF(MOD(I603,1)=0,0,H603-MAX(I$2:I602))</f>
        <v>0.61458333333575865</v>
      </c>
    </row>
    <row r="604" spans="3:10" x14ac:dyDescent="0.35">
      <c r="C604" s="11">
        <f t="shared" si="9"/>
        <v>43399</v>
      </c>
      <c r="D604" s="8">
        <f>1+INT(MIN(MOD(Tableau1[[#This Row],[Date]]-DATE(YEAR(Tableau1[[#This Row],[Date]])+{-1;0;1},1,5)+WEEKDAY(DATE(YEAR(Tableau1[[#This Row],[Date]])+{-1;0;1},1,3)),734))/7)</f>
        <v>43</v>
      </c>
      <c r="E604" s="8" t="str">
        <f ca="1">OFFSET(Tableau4[[#Headers],[Rythme]],1+MOD(ROW()-2,35),)</f>
        <v>R</v>
      </c>
      <c r="F604" s="4">
        <f ca="1">IFERROR(VLOOKUP(Tableau1[[#This Row],[Rythme]],Tableau3[#All],2,0),0)</f>
        <v>0</v>
      </c>
      <c r="G604" s="4">
        <f ca="1">IFERROR(VLOOKUP(Tableau1[[#This Row],[Rythme]],Tableau3[#All],3,0),0)</f>
        <v>0</v>
      </c>
      <c r="H604" s="4">
        <f ca="1">IF(Tableau1[[#This Row],[Début]]=0,0,Tableau1[[#This Row],[Date]]+Tableau1[[#This Row],[Début]])</f>
        <v>0</v>
      </c>
      <c r="I604" s="4">
        <f ca="1">IF(Tableau1[[#This Row],[Fin]]=0,0,Tableau1[[#This Row],[Date]]+Tableau1[[#This Row],[Fin]])</f>
        <v>0</v>
      </c>
      <c r="J604" s="5">
        <f ca="1">IF(MOD(I604,1)=0,0,H604-MAX(I$2:I603))</f>
        <v>0</v>
      </c>
    </row>
    <row r="605" spans="3:10" x14ac:dyDescent="0.35">
      <c r="C605" s="11">
        <f t="shared" si="9"/>
        <v>43400</v>
      </c>
      <c r="D605" s="8">
        <f>1+INT(MIN(MOD(Tableau1[[#This Row],[Date]]-DATE(YEAR(Tableau1[[#This Row],[Date]])+{-1;0;1},1,5)+WEEKDAY(DATE(YEAR(Tableau1[[#This Row],[Date]])+{-1;0;1},1,3)),734))/7)</f>
        <v>43</v>
      </c>
      <c r="E605" s="8" t="str">
        <f ca="1">OFFSET(Tableau4[[#Headers],[Rythme]],1+MOD(ROW()-2,35),)</f>
        <v>R</v>
      </c>
      <c r="F605" s="4">
        <f ca="1">IFERROR(VLOOKUP(Tableau1[[#This Row],[Rythme]],Tableau3[#All],2,0),0)</f>
        <v>0</v>
      </c>
      <c r="G605" s="4">
        <f ca="1">IFERROR(VLOOKUP(Tableau1[[#This Row],[Rythme]],Tableau3[#All],3,0),0)</f>
        <v>0</v>
      </c>
      <c r="H605" s="4">
        <f ca="1">IF(Tableau1[[#This Row],[Début]]=0,0,Tableau1[[#This Row],[Date]]+Tableau1[[#This Row],[Début]])</f>
        <v>0</v>
      </c>
      <c r="I605" s="4">
        <f ca="1">IF(Tableau1[[#This Row],[Fin]]=0,0,Tableau1[[#This Row],[Date]]+Tableau1[[#This Row],[Fin]])</f>
        <v>0</v>
      </c>
      <c r="J605" s="5">
        <f ca="1">IF(MOD(I605,1)=0,0,H605-MAX(I$2:I604))</f>
        <v>0</v>
      </c>
    </row>
    <row r="606" spans="3:10" x14ac:dyDescent="0.35">
      <c r="C606" s="11">
        <f t="shared" si="9"/>
        <v>43401</v>
      </c>
      <c r="D606" s="8">
        <f>1+INT(MIN(MOD(Tableau1[[#This Row],[Date]]-DATE(YEAR(Tableau1[[#This Row],[Date]])+{-1;0;1},1,5)+WEEKDAY(DATE(YEAR(Tableau1[[#This Row],[Date]])+{-1;0;1},1,3)),734))/7)</f>
        <v>43</v>
      </c>
      <c r="E606" s="8" t="str">
        <f ca="1">OFFSET(Tableau4[[#Headers],[Rythme]],1+MOD(ROW()-2,35),)</f>
        <v>H</v>
      </c>
      <c r="F606" s="4">
        <f ca="1">IFERROR(VLOOKUP(Tableau1[[#This Row],[Rythme]],Tableau3[#All],2,0),0)</f>
        <v>0</v>
      </c>
      <c r="G606" s="4">
        <f ca="1">IFERROR(VLOOKUP(Tableau1[[#This Row],[Rythme]],Tableau3[#All],3,0),0)</f>
        <v>0</v>
      </c>
      <c r="H606" s="4">
        <f ca="1">IF(Tableau1[[#This Row],[Début]]=0,0,Tableau1[[#This Row],[Date]]+Tableau1[[#This Row],[Début]])</f>
        <v>0</v>
      </c>
      <c r="I606" s="4">
        <f ca="1">IF(Tableau1[[#This Row],[Fin]]=0,0,Tableau1[[#This Row],[Date]]+Tableau1[[#This Row],[Fin]])</f>
        <v>0</v>
      </c>
      <c r="J606" s="5">
        <f ca="1">IF(MOD(I606,1)=0,0,H606-MAX(I$2:I605))</f>
        <v>0</v>
      </c>
    </row>
    <row r="607" spans="3:10" x14ac:dyDescent="0.35">
      <c r="C607" s="11">
        <f t="shared" si="9"/>
        <v>43402</v>
      </c>
      <c r="D607" s="8">
        <f>1+INT(MIN(MOD(Tableau1[[#This Row],[Date]]-DATE(YEAR(Tableau1[[#This Row],[Date]])+{-1;0;1},1,5)+WEEKDAY(DATE(YEAR(Tableau1[[#This Row],[Date]])+{-1;0;1},1,3)),734))/7)</f>
        <v>44</v>
      </c>
      <c r="E607" s="8" t="str">
        <f ca="1">OFFSET(Tableau4[[#Headers],[Rythme]],1+MOD(ROW()-2,35),)</f>
        <v>R</v>
      </c>
      <c r="F607" s="4">
        <f ca="1">IFERROR(VLOOKUP(Tableau1[[#This Row],[Rythme]],Tableau3[#All],2,0),0)</f>
        <v>0</v>
      </c>
      <c r="G607" s="4">
        <f ca="1">IFERROR(VLOOKUP(Tableau1[[#This Row],[Rythme]],Tableau3[#All],3,0),0)</f>
        <v>0</v>
      </c>
      <c r="H607" s="4">
        <f ca="1">IF(Tableau1[[#This Row],[Début]]=0,0,Tableau1[[#This Row],[Date]]+Tableau1[[#This Row],[Début]])</f>
        <v>0</v>
      </c>
      <c r="I607" s="4">
        <f ca="1">IF(Tableau1[[#This Row],[Fin]]=0,0,Tableau1[[#This Row],[Date]]+Tableau1[[#This Row],[Fin]])</f>
        <v>0</v>
      </c>
      <c r="J607" s="5">
        <f ca="1">IF(MOD(I607,1)=0,0,H607-MAX(I$2:I606))</f>
        <v>0</v>
      </c>
    </row>
    <row r="608" spans="3:10" x14ac:dyDescent="0.35">
      <c r="C608" s="11">
        <f t="shared" si="9"/>
        <v>43403</v>
      </c>
      <c r="D608" s="8">
        <f>1+INT(MIN(MOD(Tableau1[[#This Row],[Date]]-DATE(YEAR(Tableau1[[#This Row],[Date]])+{-1;0;1},1,5)+WEEKDAY(DATE(YEAR(Tableau1[[#This Row],[Date]])+{-1;0;1},1,3)),734))/7)</f>
        <v>44</v>
      </c>
      <c r="E608" s="8" t="str">
        <f ca="1">OFFSET(Tableau4[[#Headers],[Rythme]],1+MOD(ROW()-2,35),)</f>
        <v>H</v>
      </c>
      <c r="F608" s="4">
        <f ca="1">IFERROR(VLOOKUP(Tableau1[[#This Row],[Rythme]],Tableau3[#All],2,0),0)</f>
        <v>0</v>
      </c>
      <c r="G608" s="4">
        <f ca="1">IFERROR(VLOOKUP(Tableau1[[#This Row],[Rythme]],Tableau3[#All],3,0),0)</f>
        <v>0</v>
      </c>
      <c r="H608" s="4">
        <f ca="1">IF(Tableau1[[#This Row],[Début]]=0,0,Tableau1[[#This Row],[Date]]+Tableau1[[#This Row],[Début]])</f>
        <v>0</v>
      </c>
      <c r="I608" s="4">
        <f ca="1">IF(Tableau1[[#This Row],[Fin]]=0,0,Tableau1[[#This Row],[Date]]+Tableau1[[#This Row],[Fin]])</f>
        <v>0</v>
      </c>
      <c r="J608" s="5">
        <f ca="1">IF(MOD(I608,1)=0,0,H608-MAX(I$2:I607))</f>
        <v>0</v>
      </c>
    </row>
    <row r="609" spans="3:10" x14ac:dyDescent="0.35">
      <c r="C609" s="11">
        <f t="shared" si="9"/>
        <v>43404</v>
      </c>
      <c r="D609" s="8">
        <f>1+INT(MIN(MOD(Tableau1[[#This Row],[Date]]-DATE(YEAR(Tableau1[[#This Row],[Date]])+{-1;0;1},1,5)+WEEKDAY(DATE(YEAR(Tableau1[[#This Row],[Date]])+{-1;0;1},1,3)),734))/7)</f>
        <v>44</v>
      </c>
      <c r="E609" s="8" t="str">
        <f ca="1">OFFSET(Tableau4[[#Headers],[Rythme]],1+MOD(ROW()-2,35),)</f>
        <v>M</v>
      </c>
      <c r="F609" s="4">
        <f ca="1">IFERROR(VLOOKUP(Tableau1[[#This Row],[Rythme]],Tableau3[#All],2,0),0)</f>
        <v>0.23958333333333334</v>
      </c>
      <c r="G609" s="4">
        <f ca="1">IFERROR(VLOOKUP(Tableau1[[#This Row],[Rythme]],Tableau3[#All],3,0),0)</f>
        <v>0.5625</v>
      </c>
      <c r="H609" s="4">
        <f ca="1">IF(Tableau1[[#This Row],[Début]]=0,0,Tableau1[[#This Row],[Date]]+Tableau1[[#This Row],[Début]])</f>
        <v>43404.239583333336</v>
      </c>
      <c r="I609" s="4">
        <f ca="1">IF(Tableau1[[#This Row],[Fin]]=0,0,Tableau1[[#This Row],[Date]]+Tableau1[[#This Row],[Fin]])</f>
        <v>43404.5625</v>
      </c>
      <c r="J609" s="5">
        <f ca="1">IF(MOD(I609,1)=0,0,H609-MAX(I$2:I608))</f>
        <v>4.9895833333357587</v>
      </c>
    </row>
    <row r="610" spans="3:10" x14ac:dyDescent="0.35">
      <c r="C610" s="11">
        <f t="shared" si="9"/>
        <v>43405</v>
      </c>
      <c r="D610" s="8">
        <f>1+INT(MIN(MOD(Tableau1[[#This Row],[Date]]-DATE(YEAR(Tableau1[[#This Row],[Date]])+{-1;0;1},1,5)+WEEKDAY(DATE(YEAR(Tableau1[[#This Row],[Date]])+{-1;0;1},1,3)),734))/7)</f>
        <v>44</v>
      </c>
      <c r="E610" s="8" t="str">
        <f ca="1">OFFSET(Tableau4[[#Headers],[Rythme]],1+MOD(ROW()-2,35),)</f>
        <v>M</v>
      </c>
      <c r="F610" s="4">
        <f ca="1">IFERROR(VLOOKUP(Tableau1[[#This Row],[Rythme]],Tableau3[#All],2,0),0)</f>
        <v>0.23958333333333334</v>
      </c>
      <c r="G610" s="4">
        <f ca="1">IFERROR(VLOOKUP(Tableau1[[#This Row],[Rythme]],Tableau3[#All],3,0),0)</f>
        <v>0.5625</v>
      </c>
      <c r="H610" s="4">
        <f ca="1">IF(Tableau1[[#This Row],[Début]]=0,0,Tableau1[[#This Row],[Date]]+Tableau1[[#This Row],[Début]])</f>
        <v>43405.239583333336</v>
      </c>
      <c r="I610" s="4">
        <f ca="1">IF(Tableau1[[#This Row],[Fin]]=0,0,Tableau1[[#This Row],[Date]]+Tableau1[[#This Row],[Fin]])</f>
        <v>43405.5625</v>
      </c>
      <c r="J610" s="5">
        <f ca="1">IF(MOD(I610,1)=0,0,H610-MAX(I$2:I609))</f>
        <v>0.67708333333575865</v>
      </c>
    </row>
    <row r="611" spans="3:10" x14ac:dyDescent="0.35">
      <c r="C611" s="11">
        <f t="shared" si="9"/>
        <v>43406</v>
      </c>
      <c r="D611" s="8">
        <f>1+INT(MIN(MOD(Tableau1[[#This Row],[Date]]-DATE(YEAR(Tableau1[[#This Row],[Date]])+{-1;0;1},1,5)+WEEKDAY(DATE(YEAR(Tableau1[[#This Row],[Date]])+{-1;0;1},1,3)),734))/7)</f>
        <v>44</v>
      </c>
      <c r="E611" s="8" t="str">
        <f ca="1">OFFSET(Tableau4[[#Headers],[Rythme]],1+MOD(ROW()-2,35),)</f>
        <v>A</v>
      </c>
      <c r="F611" s="4">
        <f ca="1">IFERROR(VLOOKUP(Tableau1[[#This Row],[Rythme]],Tableau3[#All],2,0),0)</f>
        <v>0.55208333333333337</v>
      </c>
      <c r="G611" s="4">
        <f ca="1">IFERROR(VLOOKUP(Tableau1[[#This Row],[Rythme]],Tableau3[#All],3,0),0)</f>
        <v>0.875</v>
      </c>
      <c r="H611" s="4">
        <f ca="1">IF(Tableau1[[#This Row],[Début]]=0,0,Tableau1[[#This Row],[Date]]+Tableau1[[#This Row],[Début]])</f>
        <v>43406.552083333336</v>
      </c>
      <c r="I611" s="4">
        <f ca="1">IF(Tableau1[[#This Row],[Fin]]=0,0,Tableau1[[#This Row],[Date]]+Tableau1[[#This Row],[Fin]])</f>
        <v>43406.875</v>
      </c>
      <c r="J611" s="5">
        <f ca="1">IF(MOD(I611,1)=0,0,H611-MAX(I$2:I610))</f>
        <v>0.98958333333575865</v>
      </c>
    </row>
    <row r="612" spans="3:10" x14ac:dyDescent="0.35">
      <c r="C612" s="11">
        <f t="shared" si="9"/>
        <v>43407</v>
      </c>
      <c r="D612" s="8">
        <f>1+INT(MIN(MOD(Tableau1[[#This Row],[Date]]-DATE(YEAR(Tableau1[[#This Row],[Date]])+{-1;0;1},1,5)+WEEKDAY(DATE(YEAR(Tableau1[[#This Row],[Date]])+{-1;0;1},1,3)),734))/7)</f>
        <v>44</v>
      </c>
      <c r="E612" s="8" t="str">
        <f ca="1">OFFSET(Tableau4[[#Headers],[Rythme]],1+MOD(ROW()-2,35),)</f>
        <v>A</v>
      </c>
      <c r="F612" s="4">
        <f ca="1">IFERROR(VLOOKUP(Tableau1[[#This Row],[Rythme]],Tableau3[#All],2,0),0)</f>
        <v>0.55208333333333337</v>
      </c>
      <c r="G612" s="4">
        <f ca="1">IFERROR(VLOOKUP(Tableau1[[#This Row],[Rythme]],Tableau3[#All],3,0),0)</f>
        <v>0.875</v>
      </c>
      <c r="H612" s="4">
        <f ca="1">IF(Tableau1[[#This Row],[Début]]=0,0,Tableau1[[#This Row],[Date]]+Tableau1[[#This Row],[Début]])</f>
        <v>43407.552083333336</v>
      </c>
      <c r="I612" s="4">
        <f ca="1">IF(Tableau1[[#This Row],[Fin]]=0,0,Tableau1[[#This Row],[Date]]+Tableau1[[#This Row],[Fin]])</f>
        <v>43407.875</v>
      </c>
      <c r="J612" s="5">
        <f ca="1">IF(MOD(I612,1)=0,0,H612-MAX(I$2:I611))</f>
        <v>0.67708333333575865</v>
      </c>
    </row>
    <row r="613" spans="3:10" x14ac:dyDescent="0.35">
      <c r="C613" s="11">
        <f t="shared" si="9"/>
        <v>43408</v>
      </c>
      <c r="D613" s="8">
        <f>1+INT(MIN(MOD(Tableau1[[#This Row],[Date]]-DATE(YEAR(Tableau1[[#This Row],[Date]])+{-1;0;1},1,5)+WEEKDAY(DATE(YEAR(Tableau1[[#This Row],[Date]])+{-1;0;1},1,3)),734))/7)</f>
        <v>44</v>
      </c>
      <c r="E613" s="8" t="str">
        <f ca="1">OFFSET(Tableau4[[#Headers],[Rythme]],1+MOD(ROW()-2,35),)</f>
        <v>A</v>
      </c>
      <c r="F613" s="4">
        <f ca="1">IFERROR(VLOOKUP(Tableau1[[#This Row],[Rythme]],Tableau3[#All],2,0),0)</f>
        <v>0.55208333333333337</v>
      </c>
      <c r="G613" s="4">
        <f ca="1">IFERROR(VLOOKUP(Tableau1[[#This Row],[Rythme]],Tableau3[#All],3,0),0)</f>
        <v>0.875</v>
      </c>
      <c r="H613" s="4">
        <f ca="1">IF(Tableau1[[#This Row],[Début]]=0,0,Tableau1[[#This Row],[Date]]+Tableau1[[#This Row],[Début]])</f>
        <v>43408.552083333336</v>
      </c>
      <c r="I613" s="4">
        <f ca="1">IF(Tableau1[[#This Row],[Fin]]=0,0,Tableau1[[#This Row],[Date]]+Tableau1[[#This Row],[Fin]])</f>
        <v>43408.875</v>
      </c>
      <c r="J613" s="5">
        <f ca="1">IF(MOD(I613,1)=0,0,H613-MAX(I$2:I612))</f>
        <v>0.67708333333575865</v>
      </c>
    </row>
    <row r="614" spans="3:10" x14ac:dyDescent="0.35">
      <c r="C614" s="11">
        <f t="shared" si="9"/>
        <v>43409</v>
      </c>
      <c r="D614" s="8">
        <f>1+INT(MIN(MOD(Tableau1[[#This Row],[Date]]-DATE(YEAR(Tableau1[[#This Row],[Date]])+{-1;0;1},1,5)+WEEKDAY(DATE(YEAR(Tableau1[[#This Row],[Date]])+{-1;0;1},1,3)),734))/7)</f>
        <v>45</v>
      </c>
      <c r="E614" s="8" t="str">
        <f ca="1">OFFSET(Tableau4[[#Headers],[Rythme]],1+MOD(ROW()-2,35),)</f>
        <v>N</v>
      </c>
      <c r="F614" s="4">
        <f ca="1">IFERROR(VLOOKUP(Tableau1[[#This Row],[Rythme]],Tableau3[#All],2,0),0)</f>
        <v>0.86458333333333337</v>
      </c>
      <c r="G614" s="4">
        <f ca="1">IFERROR(VLOOKUP(Tableau1[[#This Row],[Rythme]],Tableau3[#All],3,0),0)</f>
        <v>1.25</v>
      </c>
      <c r="H614" s="4">
        <f ca="1">IF(Tableau1[[#This Row],[Début]]=0,0,Tableau1[[#This Row],[Date]]+Tableau1[[#This Row],[Début]])</f>
        <v>43409.864583333336</v>
      </c>
      <c r="I614" s="4">
        <f ca="1">IF(Tableau1[[#This Row],[Fin]]=0,0,Tableau1[[#This Row],[Date]]+Tableau1[[#This Row],[Fin]])</f>
        <v>43410.25</v>
      </c>
      <c r="J614" s="5">
        <f ca="1">IF(MOD(I614,1)=0,0,H614-MAX(I$2:I613))</f>
        <v>0.98958333333575865</v>
      </c>
    </row>
    <row r="615" spans="3:10" x14ac:dyDescent="0.35">
      <c r="C615" s="11">
        <f t="shared" si="9"/>
        <v>43410</v>
      </c>
      <c r="D615" s="8">
        <f>1+INT(MIN(MOD(Tableau1[[#This Row],[Date]]-DATE(YEAR(Tableau1[[#This Row],[Date]])+{-1;0;1},1,5)+WEEKDAY(DATE(YEAR(Tableau1[[#This Row],[Date]])+{-1;0;1},1,3)),734))/7)</f>
        <v>45</v>
      </c>
      <c r="E615" s="8" t="str">
        <f ca="1">OFFSET(Tableau4[[#Headers],[Rythme]],1+MOD(ROW()-2,35),)</f>
        <v>N</v>
      </c>
      <c r="F615" s="4">
        <f ca="1">IFERROR(VLOOKUP(Tableau1[[#This Row],[Rythme]],Tableau3[#All],2,0),0)</f>
        <v>0.86458333333333337</v>
      </c>
      <c r="G615" s="4">
        <f ca="1">IFERROR(VLOOKUP(Tableau1[[#This Row],[Rythme]],Tableau3[#All],3,0),0)</f>
        <v>1.25</v>
      </c>
      <c r="H615" s="4">
        <f ca="1">IF(Tableau1[[#This Row],[Début]]=0,0,Tableau1[[#This Row],[Date]]+Tableau1[[#This Row],[Début]])</f>
        <v>43410.864583333336</v>
      </c>
      <c r="I615" s="4">
        <f ca="1">IF(Tableau1[[#This Row],[Fin]]=0,0,Tableau1[[#This Row],[Date]]+Tableau1[[#This Row],[Fin]])</f>
        <v>43411.25</v>
      </c>
      <c r="J615" s="5">
        <f ca="1">IF(MOD(I615,1)=0,0,H615-MAX(I$2:I614))</f>
        <v>0.61458333333575865</v>
      </c>
    </row>
    <row r="616" spans="3:10" x14ac:dyDescent="0.35">
      <c r="C616" s="11">
        <f t="shared" si="9"/>
        <v>43411</v>
      </c>
      <c r="D616" s="8">
        <f>1+INT(MIN(MOD(Tableau1[[#This Row],[Date]]-DATE(YEAR(Tableau1[[#This Row],[Date]])+{-1;0;1},1,5)+WEEKDAY(DATE(YEAR(Tableau1[[#This Row],[Date]])+{-1;0;1},1,3)),734))/7)</f>
        <v>45</v>
      </c>
      <c r="E616" s="8" t="str">
        <f ca="1">OFFSET(Tableau4[[#Headers],[Rythme]],1+MOD(ROW()-2,35),)</f>
        <v>R</v>
      </c>
      <c r="F616" s="4">
        <f ca="1">IFERROR(VLOOKUP(Tableau1[[#This Row],[Rythme]],Tableau3[#All],2,0),0)</f>
        <v>0</v>
      </c>
      <c r="G616" s="4">
        <f ca="1">IFERROR(VLOOKUP(Tableau1[[#This Row],[Rythme]],Tableau3[#All],3,0),0)</f>
        <v>0</v>
      </c>
      <c r="H616" s="4">
        <f ca="1">IF(Tableau1[[#This Row],[Début]]=0,0,Tableau1[[#This Row],[Date]]+Tableau1[[#This Row],[Début]])</f>
        <v>0</v>
      </c>
      <c r="I616" s="4">
        <f ca="1">IF(Tableau1[[#This Row],[Fin]]=0,0,Tableau1[[#This Row],[Date]]+Tableau1[[#This Row],[Fin]])</f>
        <v>0</v>
      </c>
      <c r="J616" s="5">
        <f ca="1">IF(MOD(I616,1)=0,0,H616-MAX(I$2:I615))</f>
        <v>0</v>
      </c>
    </row>
    <row r="617" spans="3:10" x14ac:dyDescent="0.35">
      <c r="C617" s="11">
        <f t="shared" si="9"/>
        <v>43412</v>
      </c>
      <c r="D617" s="8">
        <f>1+INT(MIN(MOD(Tableau1[[#This Row],[Date]]-DATE(YEAR(Tableau1[[#This Row],[Date]])+{-1;0;1},1,5)+WEEKDAY(DATE(YEAR(Tableau1[[#This Row],[Date]])+{-1;0;1},1,3)),734))/7)</f>
        <v>45</v>
      </c>
      <c r="E617" s="8" t="str">
        <f ca="1">OFFSET(Tableau4[[#Headers],[Rythme]],1+MOD(ROW()-2,35),)</f>
        <v>R</v>
      </c>
      <c r="F617" s="4">
        <f ca="1">IFERROR(VLOOKUP(Tableau1[[#This Row],[Rythme]],Tableau3[#All],2,0),0)</f>
        <v>0</v>
      </c>
      <c r="G617" s="4">
        <f ca="1">IFERROR(VLOOKUP(Tableau1[[#This Row],[Rythme]],Tableau3[#All],3,0),0)</f>
        <v>0</v>
      </c>
      <c r="H617" s="4">
        <f ca="1">IF(Tableau1[[#This Row],[Début]]=0,0,Tableau1[[#This Row],[Date]]+Tableau1[[#This Row],[Début]])</f>
        <v>0</v>
      </c>
      <c r="I617" s="4">
        <f ca="1">IF(Tableau1[[#This Row],[Fin]]=0,0,Tableau1[[#This Row],[Date]]+Tableau1[[#This Row],[Fin]])</f>
        <v>0</v>
      </c>
      <c r="J617" s="5">
        <f ca="1">IF(MOD(I617,1)=0,0,H617-MAX(I$2:I616))</f>
        <v>0</v>
      </c>
    </row>
    <row r="618" spans="3:10" x14ac:dyDescent="0.35">
      <c r="C618" s="11">
        <f t="shared" si="9"/>
        <v>43413</v>
      </c>
      <c r="D618" s="8">
        <f>1+INT(MIN(MOD(Tableau1[[#This Row],[Date]]-DATE(YEAR(Tableau1[[#This Row],[Date]])+{-1;0;1},1,5)+WEEKDAY(DATE(YEAR(Tableau1[[#This Row],[Date]])+{-1;0;1},1,3)),734))/7)</f>
        <v>45</v>
      </c>
      <c r="E618" s="8" t="str">
        <f ca="1">OFFSET(Tableau4[[#Headers],[Rythme]],1+MOD(ROW()-2,35),)</f>
        <v>R</v>
      </c>
      <c r="F618" s="4">
        <f ca="1">IFERROR(VLOOKUP(Tableau1[[#This Row],[Rythme]],Tableau3[#All],2,0),0)</f>
        <v>0</v>
      </c>
      <c r="G618" s="4">
        <f ca="1">IFERROR(VLOOKUP(Tableau1[[#This Row],[Rythme]],Tableau3[#All],3,0),0)</f>
        <v>0</v>
      </c>
      <c r="H618" s="4">
        <f ca="1">IF(Tableau1[[#This Row],[Début]]=0,0,Tableau1[[#This Row],[Date]]+Tableau1[[#This Row],[Début]])</f>
        <v>0</v>
      </c>
      <c r="I618" s="4">
        <f ca="1">IF(Tableau1[[#This Row],[Fin]]=0,0,Tableau1[[#This Row],[Date]]+Tableau1[[#This Row],[Fin]])</f>
        <v>0</v>
      </c>
      <c r="J618" s="5">
        <f ca="1">IF(MOD(I618,1)=0,0,H618-MAX(I$2:I617))</f>
        <v>0</v>
      </c>
    </row>
    <row r="619" spans="3:10" x14ac:dyDescent="0.35">
      <c r="C619" s="11">
        <f t="shared" si="9"/>
        <v>43414</v>
      </c>
      <c r="D619" s="8">
        <f>1+INT(MIN(MOD(Tableau1[[#This Row],[Date]]-DATE(YEAR(Tableau1[[#This Row],[Date]])+{-1;0;1},1,5)+WEEKDAY(DATE(YEAR(Tableau1[[#This Row],[Date]])+{-1;0;1},1,3)),734))/7)</f>
        <v>45</v>
      </c>
      <c r="E619" s="8" t="str">
        <f ca="1">OFFSET(Tableau4[[#Headers],[Rythme]],1+MOD(ROW()-2,35),)</f>
        <v>H</v>
      </c>
      <c r="F619" s="4">
        <f ca="1">IFERROR(VLOOKUP(Tableau1[[#This Row],[Rythme]],Tableau3[#All],2,0),0)</f>
        <v>0</v>
      </c>
      <c r="G619" s="4">
        <f ca="1">IFERROR(VLOOKUP(Tableau1[[#This Row],[Rythme]],Tableau3[#All],3,0),0)</f>
        <v>0</v>
      </c>
      <c r="H619" s="4">
        <f ca="1">IF(Tableau1[[#This Row],[Début]]=0,0,Tableau1[[#This Row],[Date]]+Tableau1[[#This Row],[Début]])</f>
        <v>0</v>
      </c>
      <c r="I619" s="4">
        <f ca="1">IF(Tableau1[[#This Row],[Fin]]=0,0,Tableau1[[#This Row],[Date]]+Tableau1[[#This Row],[Fin]])</f>
        <v>0</v>
      </c>
      <c r="J619" s="5">
        <f ca="1">IF(MOD(I619,1)=0,0,H619-MAX(I$2:I618))</f>
        <v>0</v>
      </c>
    </row>
    <row r="620" spans="3:10" x14ac:dyDescent="0.35">
      <c r="C620" s="11">
        <f t="shared" si="9"/>
        <v>43415</v>
      </c>
      <c r="D620" s="8">
        <f>1+INT(MIN(MOD(Tableau1[[#This Row],[Date]]-DATE(YEAR(Tableau1[[#This Row],[Date]])+{-1;0;1},1,5)+WEEKDAY(DATE(YEAR(Tableau1[[#This Row],[Date]])+{-1;0;1},1,3)),734))/7)</f>
        <v>45</v>
      </c>
      <c r="E620" s="8" t="str">
        <f ca="1">OFFSET(Tableau4[[#Headers],[Rythme]],1+MOD(ROW()-2,35),)</f>
        <v>H</v>
      </c>
      <c r="F620" s="4">
        <f ca="1">IFERROR(VLOOKUP(Tableau1[[#This Row],[Rythme]],Tableau3[#All],2,0),0)</f>
        <v>0</v>
      </c>
      <c r="G620" s="4">
        <f ca="1">IFERROR(VLOOKUP(Tableau1[[#This Row],[Rythme]],Tableau3[#All],3,0),0)</f>
        <v>0</v>
      </c>
      <c r="H620" s="4">
        <f ca="1">IF(Tableau1[[#This Row],[Début]]=0,0,Tableau1[[#This Row],[Date]]+Tableau1[[#This Row],[Début]])</f>
        <v>0</v>
      </c>
      <c r="I620" s="4">
        <f ca="1">IF(Tableau1[[#This Row],[Fin]]=0,0,Tableau1[[#This Row],[Date]]+Tableau1[[#This Row],[Fin]])</f>
        <v>0</v>
      </c>
      <c r="J620" s="5">
        <f ca="1">IF(MOD(I620,1)=0,0,H620-MAX(I$2:I619))</f>
        <v>0</v>
      </c>
    </row>
    <row r="621" spans="3:10" x14ac:dyDescent="0.35">
      <c r="C621" s="11">
        <f t="shared" si="9"/>
        <v>43416</v>
      </c>
      <c r="D621" s="8">
        <f>1+INT(MIN(MOD(Tableau1[[#This Row],[Date]]-DATE(YEAR(Tableau1[[#This Row],[Date]])+{-1;0;1},1,5)+WEEKDAY(DATE(YEAR(Tableau1[[#This Row],[Date]])+{-1;0;1},1,3)),734))/7)</f>
        <v>46</v>
      </c>
      <c r="E621" s="8" t="str">
        <f ca="1">OFFSET(Tableau4[[#Headers],[Rythme]],1+MOD(ROW()-2,35),)</f>
        <v>M</v>
      </c>
      <c r="F621" s="4">
        <f ca="1">IFERROR(VLOOKUP(Tableau1[[#This Row],[Rythme]],Tableau3[#All],2,0),0)</f>
        <v>0.23958333333333334</v>
      </c>
      <c r="G621" s="4">
        <f ca="1">IFERROR(VLOOKUP(Tableau1[[#This Row],[Rythme]],Tableau3[#All],3,0),0)</f>
        <v>0.5625</v>
      </c>
      <c r="H621" s="4">
        <f ca="1">IF(Tableau1[[#This Row],[Début]]=0,0,Tableau1[[#This Row],[Date]]+Tableau1[[#This Row],[Début]])</f>
        <v>43416.239583333336</v>
      </c>
      <c r="I621" s="4">
        <f ca="1">IF(Tableau1[[#This Row],[Fin]]=0,0,Tableau1[[#This Row],[Date]]+Tableau1[[#This Row],[Fin]])</f>
        <v>43416.5625</v>
      </c>
      <c r="J621" s="5">
        <f ca="1">IF(MOD(I621,1)=0,0,H621-MAX(I$2:I620))</f>
        <v>4.9895833333357587</v>
      </c>
    </row>
    <row r="622" spans="3:10" x14ac:dyDescent="0.35">
      <c r="C622" s="11">
        <f t="shared" si="9"/>
        <v>43417</v>
      </c>
      <c r="D622" s="8">
        <f>1+INT(MIN(MOD(Tableau1[[#This Row],[Date]]-DATE(YEAR(Tableau1[[#This Row],[Date]])+{-1;0;1},1,5)+WEEKDAY(DATE(YEAR(Tableau1[[#This Row],[Date]])+{-1;0;1},1,3)),734))/7)</f>
        <v>46</v>
      </c>
      <c r="E622" s="8" t="str">
        <f ca="1">OFFSET(Tableau4[[#Headers],[Rythme]],1+MOD(ROW()-2,35),)</f>
        <v>M</v>
      </c>
      <c r="F622" s="4">
        <f ca="1">IFERROR(VLOOKUP(Tableau1[[#This Row],[Rythme]],Tableau3[#All],2,0),0)</f>
        <v>0.23958333333333334</v>
      </c>
      <c r="G622" s="4">
        <f ca="1">IFERROR(VLOOKUP(Tableau1[[#This Row],[Rythme]],Tableau3[#All],3,0),0)</f>
        <v>0.5625</v>
      </c>
      <c r="H622" s="4">
        <f ca="1">IF(Tableau1[[#This Row],[Début]]=0,0,Tableau1[[#This Row],[Date]]+Tableau1[[#This Row],[Début]])</f>
        <v>43417.239583333336</v>
      </c>
      <c r="I622" s="4">
        <f ca="1">IF(Tableau1[[#This Row],[Fin]]=0,0,Tableau1[[#This Row],[Date]]+Tableau1[[#This Row],[Fin]])</f>
        <v>43417.5625</v>
      </c>
      <c r="J622" s="5">
        <f ca="1">IF(MOD(I622,1)=0,0,H622-MAX(I$2:I621))</f>
        <v>0.67708333333575865</v>
      </c>
    </row>
    <row r="623" spans="3:10" x14ac:dyDescent="0.35">
      <c r="C623" s="11">
        <f t="shared" si="9"/>
        <v>43418</v>
      </c>
      <c r="D623" s="8">
        <f>1+INT(MIN(MOD(Tableau1[[#This Row],[Date]]-DATE(YEAR(Tableau1[[#This Row],[Date]])+{-1;0;1},1,5)+WEEKDAY(DATE(YEAR(Tableau1[[#This Row],[Date]])+{-1;0;1},1,3)),734))/7)</f>
        <v>46</v>
      </c>
      <c r="E623" s="8" t="str">
        <f ca="1">OFFSET(Tableau4[[#Headers],[Rythme]],1+MOD(ROW()-2,35),)</f>
        <v>A</v>
      </c>
      <c r="F623" s="4">
        <f ca="1">IFERROR(VLOOKUP(Tableau1[[#This Row],[Rythme]],Tableau3[#All],2,0),0)</f>
        <v>0.55208333333333337</v>
      </c>
      <c r="G623" s="4">
        <f ca="1">IFERROR(VLOOKUP(Tableau1[[#This Row],[Rythme]],Tableau3[#All],3,0),0)</f>
        <v>0.875</v>
      </c>
      <c r="H623" s="4">
        <f ca="1">IF(Tableau1[[#This Row],[Début]]=0,0,Tableau1[[#This Row],[Date]]+Tableau1[[#This Row],[Début]])</f>
        <v>43418.552083333336</v>
      </c>
      <c r="I623" s="4">
        <f ca="1">IF(Tableau1[[#This Row],[Fin]]=0,0,Tableau1[[#This Row],[Date]]+Tableau1[[#This Row],[Fin]])</f>
        <v>43418.875</v>
      </c>
      <c r="J623" s="5">
        <f ca="1">IF(MOD(I623,1)=0,0,H623-MAX(I$2:I622))</f>
        <v>0.98958333333575865</v>
      </c>
    </row>
    <row r="624" spans="3:10" x14ac:dyDescent="0.35">
      <c r="C624" s="11">
        <f t="shared" si="9"/>
        <v>43419</v>
      </c>
      <c r="D624" s="8">
        <f>1+INT(MIN(MOD(Tableau1[[#This Row],[Date]]-DATE(YEAR(Tableau1[[#This Row],[Date]])+{-1;0;1},1,5)+WEEKDAY(DATE(YEAR(Tableau1[[#This Row],[Date]])+{-1;0;1},1,3)),734))/7)</f>
        <v>46</v>
      </c>
      <c r="E624" s="8" t="str">
        <f ca="1">OFFSET(Tableau4[[#Headers],[Rythme]],1+MOD(ROW()-2,35),)</f>
        <v>A</v>
      </c>
      <c r="F624" s="4">
        <f ca="1">IFERROR(VLOOKUP(Tableau1[[#This Row],[Rythme]],Tableau3[#All],2,0),0)</f>
        <v>0.55208333333333337</v>
      </c>
      <c r="G624" s="4">
        <f ca="1">IFERROR(VLOOKUP(Tableau1[[#This Row],[Rythme]],Tableau3[#All],3,0),0)</f>
        <v>0.875</v>
      </c>
      <c r="H624" s="4">
        <f ca="1">IF(Tableau1[[#This Row],[Début]]=0,0,Tableau1[[#This Row],[Date]]+Tableau1[[#This Row],[Début]])</f>
        <v>43419.552083333336</v>
      </c>
      <c r="I624" s="4">
        <f ca="1">IF(Tableau1[[#This Row],[Fin]]=0,0,Tableau1[[#This Row],[Date]]+Tableau1[[#This Row],[Fin]])</f>
        <v>43419.875</v>
      </c>
      <c r="J624" s="5">
        <f ca="1">IF(MOD(I624,1)=0,0,H624-MAX(I$2:I623))</f>
        <v>0.67708333333575865</v>
      </c>
    </row>
    <row r="625" spans="3:10" x14ac:dyDescent="0.35">
      <c r="C625" s="11">
        <f t="shared" si="9"/>
        <v>43420</v>
      </c>
      <c r="D625" s="8">
        <f>1+INT(MIN(MOD(Tableau1[[#This Row],[Date]]-DATE(YEAR(Tableau1[[#This Row],[Date]])+{-1;0;1},1,5)+WEEKDAY(DATE(YEAR(Tableau1[[#This Row],[Date]])+{-1;0;1},1,3)),734))/7)</f>
        <v>46</v>
      </c>
      <c r="E625" s="8" t="str">
        <f ca="1">OFFSET(Tableau4[[#Headers],[Rythme]],1+MOD(ROW()-2,35),)</f>
        <v>N</v>
      </c>
      <c r="F625" s="4">
        <f ca="1">IFERROR(VLOOKUP(Tableau1[[#This Row],[Rythme]],Tableau3[#All],2,0),0)</f>
        <v>0.86458333333333337</v>
      </c>
      <c r="G625" s="4">
        <f ca="1">IFERROR(VLOOKUP(Tableau1[[#This Row],[Rythme]],Tableau3[#All],3,0),0)</f>
        <v>1.25</v>
      </c>
      <c r="H625" s="4">
        <f ca="1">IF(Tableau1[[#This Row],[Début]]=0,0,Tableau1[[#This Row],[Date]]+Tableau1[[#This Row],[Début]])</f>
        <v>43420.864583333336</v>
      </c>
      <c r="I625" s="4">
        <f ca="1">IF(Tableau1[[#This Row],[Fin]]=0,0,Tableau1[[#This Row],[Date]]+Tableau1[[#This Row],[Fin]])</f>
        <v>43421.25</v>
      </c>
      <c r="J625" s="5">
        <f ca="1">IF(MOD(I625,1)=0,0,H625-MAX(I$2:I624))</f>
        <v>0.98958333333575865</v>
      </c>
    </row>
    <row r="626" spans="3:10" x14ac:dyDescent="0.35">
      <c r="C626" s="11">
        <f t="shared" si="9"/>
        <v>43421</v>
      </c>
      <c r="D626" s="8">
        <f>1+INT(MIN(MOD(Tableau1[[#This Row],[Date]]-DATE(YEAR(Tableau1[[#This Row],[Date]])+{-1;0;1},1,5)+WEEKDAY(DATE(YEAR(Tableau1[[#This Row],[Date]])+{-1;0;1},1,3)),734))/7)</f>
        <v>46</v>
      </c>
      <c r="E626" s="8" t="str">
        <f ca="1">OFFSET(Tableau4[[#Headers],[Rythme]],1+MOD(ROW()-2,35),)</f>
        <v>N</v>
      </c>
      <c r="F626" s="4">
        <f ca="1">IFERROR(VLOOKUP(Tableau1[[#This Row],[Rythme]],Tableau3[#All],2,0),0)</f>
        <v>0.86458333333333337</v>
      </c>
      <c r="G626" s="4">
        <f ca="1">IFERROR(VLOOKUP(Tableau1[[#This Row],[Rythme]],Tableau3[#All],3,0),0)</f>
        <v>1.25</v>
      </c>
      <c r="H626" s="4">
        <f ca="1">IF(Tableau1[[#This Row],[Début]]=0,0,Tableau1[[#This Row],[Date]]+Tableau1[[#This Row],[Début]])</f>
        <v>43421.864583333336</v>
      </c>
      <c r="I626" s="4">
        <f ca="1">IF(Tableau1[[#This Row],[Fin]]=0,0,Tableau1[[#This Row],[Date]]+Tableau1[[#This Row],[Fin]])</f>
        <v>43422.25</v>
      </c>
      <c r="J626" s="5">
        <f ca="1">IF(MOD(I626,1)=0,0,H626-MAX(I$2:I625))</f>
        <v>0.61458333333575865</v>
      </c>
    </row>
    <row r="627" spans="3:10" x14ac:dyDescent="0.35">
      <c r="C627" s="11">
        <f t="shared" si="9"/>
        <v>43422</v>
      </c>
      <c r="D627" s="8">
        <f>1+INT(MIN(MOD(Tableau1[[#This Row],[Date]]-DATE(YEAR(Tableau1[[#This Row],[Date]])+{-1;0;1},1,5)+WEEKDAY(DATE(YEAR(Tableau1[[#This Row],[Date]])+{-1;0;1},1,3)),734))/7)</f>
        <v>46</v>
      </c>
      <c r="E627" s="8" t="str">
        <f ca="1">OFFSET(Tableau4[[#Headers],[Rythme]],1+MOD(ROW()-2,35),)</f>
        <v>N</v>
      </c>
      <c r="F627" s="4">
        <f ca="1">IFERROR(VLOOKUP(Tableau1[[#This Row],[Rythme]],Tableau3[#All],2,0),0)</f>
        <v>0.86458333333333337</v>
      </c>
      <c r="G627" s="4">
        <f ca="1">IFERROR(VLOOKUP(Tableau1[[#This Row],[Rythme]],Tableau3[#All],3,0),0)</f>
        <v>1.25</v>
      </c>
      <c r="H627" s="4">
        <f ca="1">IF(Tableau1[[#This Row],[Début]]=0,0,Tableau1[[#This Row],[Date]]+Tableau1[[#This Row],[Début]])</f>
        <v>43422.864583333336</v>
      </c>
      <c r="I627" s="4">
        <f ca="1">IF(Tableau1[[#This Row],[Fin]]=0,0,Tableau1[[#This Row],[Date]]+Tableau1[[#This Row],[Fin]])</f>
        <v>43423.25</v>
      </c>
      <c r="J627" s="5">
        <f ca="1">IF(MOD(I627,1)=0,0,H627-MAX(I$2:I626))</f>
        <v>0.61458333333575865</v>
      </c>
    </row>
    <row r="628" spans="3:10" x14ac:dyDescent="0.35">
      <c r="C628" s="11">
        <f t="shared" si="9"/>
        <v>43423</v>
      </c>
      <c r="D628" s="8">
        <f>1+INT(MIN(MOD(Tableau1[[#This Row],[Date]]-DATE(YEAR(Tableau1[[#This Row],[Date]])+{-1;0;1},1,5)+WEEKDAY(DATE(YEAR(Tableau1[[#This Row],[Date]])+{-1;0;1},1,3)),734))/7)</f>
        <v>47</v>
      </c>
      <c r="E628" s="8" t="str">
        <f ca="1">OFFSET(Tableau4[[#Headers],[Rythme]],1+MOD(ROW()-2,35),)</f>
        <v>R</v>
      </c>
      <c r="F628" s="4">
        <f ca="1">IFERROR(VLOOKUP(Tableau1[[#This Row],[Rythme]],Tableau3[#All],2,0),0)</f>
        <v>0</v>
      </c>
      <c r="G628" s="4">
        <f ca="1">IFERROR(VLOOKUP(Tableau1[[#This Row],[Rythme]],Tableau3[#All],3,0),0)</f>
        <v>0</v>
      </c>
      <c r="H628" s="4">
        <f ca="1">IF(Tableau1[[#This Row],[Début]]=0,0,Tableau1[[#This Row],[Date]]+Tableau1[[#This Row],[Début]])</f>
        <v>0</v>
      </c>
      <c r="I628" s="4">
        <f ca="1">IF(Tableau1[[#This Row],[Fin]]=0,0,Tableau1[[#This Row],[Date]]+Tableau1[[#This Row],[Fin]])</f>
        <v>0</v>
      </c>
      <c r="J628" s="5">
        <f ca="1">IF(MOD(I628,1)=0,0,H628-MAX(I$2:I627))</f>
        <v>0</v>
      </c>
    </row>
    <row r="629" spans="3:10" x14ac:dyDescent="0.35">
      <c r="C629" s="11">
        <f t="shared" si="9"/>
        <v>43424</v>
      </c>
      <c r="D629" s="8">
        <f>1+INT(MIN(MOD(Tableau1[[#This Row],[Date]]-DATE(YEAR(Tableau1[[#This Row],[Date]])+{-1;0;1},1,5)+WEEKDAY(DATE(YEAR(Tableau1[[#This Row],[Date]])+{-1;0;1},1,3)),734))/7)</f>
        <v>47</v>
      </c>
      <c r="E629" s="8" t="str">
        <f ca="1">OFFSET(Tableau4[[#Headers],[Rythme]],1+MOD(ROW()-2,35),)</f>
        <v>H</v>
      </c>
      <c r="F629" s="4">
        <f ca="1">IFERROR(VLOOKUP(Tableau1[[#This Row],[Rythme]],Tableau3[#All],2,0),0)</f>
        <v>0</v>
      </c>
      <c r="G629" s="4">
        <f ca="1">IFERROR(VLOOKUP(Tableau1[[#This Row],[Rythme]],Tableau3[#All],3,0),0)</f>
        <v>0</v>
      </c>
      <c r="H629" s="4">
        <f ca="1">IF(Tableau1[[#This Row],[Début]]=0,0,Tableau1[[#This Row],[Date]]+Tableau1[[#This Row],[Début]])</f>
        <v>0</v>
      </c>
      <c r="I629" s="4">
        <f ca="1">IF(Tableau1[[#This Row],[Fin]]=0,0,Tableau1[[#This Row],[Date]]+Tableau1[[#This Row],[Fin]])</f>
        <v>0</v>
      </c>
      <c r="J629" s="5">
        <f ca="1">IF(MOD(I629,1)=0,0,H629-MAX(I$2:I628))</f>
        <v>0</v>
      </c>
    </row>
    <row r="630" spans="3:10" x14ac:dyDescent="0.35">
      <c r="C630" s="11">
        <f t="shared" si="9"/>
        <v>43425</v>
      </c>
      <c r="D630" s="8">
        <f>1+INT(MIN(MOD(Tableau1[[#This Row],[Date]]-DATE(YEAR(Tableau1[[#This Row],[Date]])+{-1;0;1},1,5)+WEEKDAY(DATE(YEAR(Tableau1[[#This Row],[Date]])+{-1;0;1},1,3)),734))/7)</f>
        <v>47</v>
      </c>
      <c r="E630" s="8" t="str">
        <f ca="1">OFFSET(Tableau4[[#Headers],[Rythme]],1+MOD(ROW()-2,35),)</f>
        <v>R</v>
      </c>
      <c r="F630" s="4">
        <f ca="1">IFERROR(VLOOKUP(Tableau1[[#This Row],[Rythme]],Tableau3[#All],2,0),0)</f>
        <v>0</v>
      </c>
      <c r="G630" s="4">
        <f ca="1">IFERROR(VLOOKUP(Tableau1[[#This Row],[Rythme]],Tableau3[#All],3,0),0)</f>
        <v>0</v>
      </c>
      <c r="H630" s="4">
        <f ca="1">IF(Tableau1[[#This Row],[Début]]=0,0,Tableau1[[#This Row],[Date]]+Tableau1[[#This Row],[Début]])</f>
        <v>0</v>
      </c>
      <c r="I630" s="4">
        <f ca="1">IF(Tableau1[[#This Row],[Fin]]=0,0,Tableau1[[#This Row],[Date]]+Tableau1[[#This Row],[Fin]])</f>
        <v>0</v>
      </c>
      <c r="J630" s="5">
        <f ca="1">IF(MOD(I630,1)=0,0,H630-MAX(I$2:I629))</f>
        <v>0</v>
      </c>
    </row>
    <row r="631" spans="3:10" x14ac:dyDescent="0.35">
      <c r="C631" s="11">
        <f t="shared" si="9"/>
        <v>43426</v>
      </c>
      <c r="D631" s="8">
        <f>1+INT(MIN(MOD(Tableau1[[#This Row],[Date]]-DATE(YEAR(Tableau1[[#This Row],[Date]])+{-1;0;1},1,5)+WEEKDAY(DATE(YEAR(Tableau1[[#This Row],[Date]])+{-1;0;1},1,3)),734))/7)</f>
        <v>47</v>
      </c>
      <c r="E631" s="8" t="str">
        <f ca="1">OFFSET(Tableau4[[#Headers],[Rythme]],1+MOD(ROW()-2,35),)</f>
        <v>R</v>
      </c>
      <c r="F631" s="4">
        <f ca="1">IFERROR(VLOOKUP(Tableau1[[#This Row],[Rythme]],Tableau3[#All],2,0),0)</f>
        <v>0</v>
      </c>
      <c r="G631" s="4">
        <f ca="1">IFERROR(VLOOKUP(Tableau1[[#This Row],[Rythme]],Tableau3[#All],3,0),0)</f>
        <v>0</v>
      </c>
      <c r="H631" s="4">
        <f ca="1">IF(Tableau1[[#This Row],[Début]]=0,0,Tableau1[[#This Row],[Date]]+Tableau1[[#This Row],[Début]])</f>
        <v>0</v>
      </c>
      <c r="I631" s="4">
        <f ca="1">IF(Tableau1[[#This Row],[Fin]]=0,0,Tableau1[[#This Row],[Date]]+Tableau1[[#This Row],[Fin]])</f>
        <v>0</v>
      </c>
      <c r="J631" s="5">
        <f ca="1">IF(MOD(I631,1)=0,0,H631-MAX(I$2:I630))</f>
        <v>0</v>
      </c>
    </row>
    <row r="632" spans="3:10" x14ac:dyDescent="0.35">
      <c r="C632" s="11">
        <f t="shared" si="9"/>
        <v>43427</v>
      </c>
      <c r="D632" s="8">
        <f>1+INT(MIN(MOD(Tableau1[[#This Row],[Date]]-DATE(YEAR(Tableau1[[#This Row],[Date]])+{-1;0;1},1,5)+WEEKDAY(DATE(YEAR(Tableau1[[#This Row],[Date]])+{-1;0;1},1,3)),734))/7)</f>
        <v>47</v>
      </c>
      <c r="E632" s="8" t="str">
        <f ca="1">OFFSET(Tableau4[[#Headers],[Rythme]],1+MOD(ROW()-2,35),)</f>
        <v>M</v>
      </c>
      <c r="F632" s="4">
        <f ca="1">IFERROR(VLOOKUP(Tableau1[[#This Row],[Rythme]],Tableau3[#All],2,0),0)</f>
        <v>0.23958333333333334</v>
      </c>
      <c r="G632" s="4">
        <f ca="1">IFERROR(VLOOKUP(Tableau1[[#This Row],[Rythme]],Tableau3[#All],3,0),0)</f>
        <v>0.5625</v>
      </c>
      <c r="H632" s="4">
        <f ca="1">IF(Tableau1[[#This Row],[Début]]=0,0,Tableau1[[#This Row],[Date]]+Tableau1[[#This Row],[Début]])</f>
        <v>43427.239583333336</v>
      </c>
      <c r="I632" s="4">
        <f ca="1">IF(Tableau1[[#This Row],[Fin]]=0,0,Tableau1[[#This Row],[Date]]+Tableau1[[#This Row],[Fin]])</f>
        <v>43427.5625</v>
      </c>
      <c r="J632" s="5">
        <f ca="1">IF(MOD(I632,1)=0,0,H632-MAX(I$2:I631))</f>
        <v>3.9895833333357587</v>
      </c>
    </row>
    <row r="633" spans="3:10" x14ac:dyDescent="0.35">
      <c r="C633" s="11">
        <f t="shared" si="9"/>
        <v>43428</v>
      </c>
      <c r="D633" s="8">
        <f>1+INT(MIN(MOD(Tableau1[[#This Row],[Date]]-DATE(YEAR(Tableau1[[#This Row],[Date]])+{-1;0;1},1,5)+WEEKDAY(DATE(YEAR(Tableau1[[#This Row],[Date]])+{-1;0;1},1,3)),734))/7)</f>
        <v>47</v>
      </c>
      <c r="E633" s="8" t="str">
        <f ca="1">OFFSET(Tableau4[[#Headers],[Rythme]],1+MOD(ROW()-2,35),)</f>
        <v>M</v>
      </c>
      <c r="F633" s="4">
        <f ca="1">IFERROR(VLOOKUP(Tableau1[[#This Row],[Rythme]],Tableau3[#All],2,0),0)</f>
        <v>0.23958333333333334</v>
      </c>
      <c r="G633" s="4">
        <f ca="1">IFERROR(VLOOKUP(Tableau1[[#This Row],[Rythme]],Tableau3[#All],3,0),0)</f>
        <v>0.5625</v>
      </c>
      <c r="H633" s="4">
        <f ca="1">IF(Tableau1[[#This Row],[Début]]=0,0,Tableau1[[#This Row],[Date]]+Tableau1[[#This Row],[Début]])</f>
        <v>43428.239583333336</v>
      </c>
      <c r="I633" s="4">
        <f ca="1">IF(Tableau1[[#This Row],[Fin]]=0,0,Tableau1[[#This Row],[Date]]+Tableau1[[#This Row],[Fin]])</f>
        <v>43428.5625</v>
      </c>
      <c r="J633" s="5">
        <f ca="1">IF(MOD(I633,1)=0,0,H633-MAX(I$2:I632))</f>
        <v>0.67708333333575865</v>
      </c>
    </row>
    <row r="634" spans="3:10" x14ac:dyDescent="0.35">
      <c r="C634" s="11">
        <f t="shared" si="9"/>
        <v>43429</v>
      </c>
      <c r="D634" s="8">
        <f>1+INT(MIN(MOD(Tableau1[[#This Row],[Date]]-DATE(YEAR(Tableau1[[#This Row],[Date]])+{-1;0;1},1,5)+WEEKDAY(DATE(YEAR(Tableau1[[#This Row],[Date]])+{-1;0;1},1,3)),734))/7)</f>
        <v>47</v>
      </c>
      <c r="E634" s="8" t="str">
        <f ca="1">OFFSET(Tableau4[[#Headers],[Rythme]],1+MOD(ROW()-2,35),)</f>
        <v>M</v>
      </c>
      <c r="F634" s="4">
        <f ca="1">IFERROR(VLOOKUP(Tableau1[[#This Row],[Rythme]],Tableau3[#All],2,0),0)</f>
        <v>0.23958333333333334</v>
      </c>
      <c r="G634" s="4">
        <f ca="1">IFERROR(VLOOKUP(Tableau1[[#This Row],[Rythme]],Tableau3[#All],3,0),0)</f>
        <v>0.5625</v>
      </c>
      <c r="H634" s="4">
        <f ca="1">IF(Tableau1[[#This Row],[Début]]=0,0,Tableau1[[#This Row],[Date]]+Tableau1[[#This Row],[Début]])</f>
        <v>43429.239583333336</v>
      </c>
      <c r="I634" s="4">
        <f ca="1">IF(Tableau1[[#This Row],[Fin]]=0,0,Tableau1[[#This Row],[Date]]+Tableau1[[#This Row],[Fin]])</f>
        <v>43429.5625</v>
      </c>
      <c r="J634" s="5">
        <f ca="1">IF(MOD(I634,1)=0,0,H634-MAX(I$2:I633))</f>
        <v>0.67708333333575865</v>
      </c>
    </row>
    <row r="635" spans="3:10" x14ac:dyDescent="0.35">
      <c r="C635" s="11">
        <f t="shared" si="9"/>
        <v>43430</v>
      </c>
      <c r="D635" s="8">
        <f>1+INT(MIN(MOD(Tableau1[[#This Row],[Date]]-DATE(YEAR(Tableau1[[#This Row],[Date]])+{-1;0;1},1,5)+WEEKDAY(DATE(YEAR(Tableau1[[#This Row],[Date]])+{-1;0;1},1,3)),734))/7)</f>
        <v>48</v>
      </c>
      <c r="E635" s="8" t="str">
        <f ca="1">OFFSET(Tableau4[[#Headers],[Rythme]],1+MOD(ROW()-2,35),)</f>
        <v>A</v>
      </c>
      <c r="F635" s="4">
        <f ca="1">IFERROR(VLOOKUP(Tableau1[[#This Row],[Rythme]],Tableau3[#All],2,0),0)</f>
        <v>0.55208333333333337</v>
      </c>
      <c r="G635" s="4">
        <f ca="1">IFERROR(VLOOKUP(Tableau1[[#This Row],[Rythme]],Tableau3[#All],3,0),0)</f>
        <v>0.875</v>
      </c>
      <c r="H635" s="4">
        <f ca="1">IF(Tableau1[[#This Row],[Début]]=0,0,Tableau1[[#This Row],[Date]]+Tableau1[[#This Row],[Début]])</f>
        <v>43430.552083333336</v>
      </c>
      <c r="I635" s="4">
        <f ca="1">IF(Tableau1[[#This Row],[Fin]]=0,0,Tableau1[[#This Row],[Date]]+Tableau1[[#This Row],[Fin]])</f>
        <v>43430.875</v>
      </c>
      <c r="J635" s="5">
        <f ca="1">IF(MOD(I635,1)=0,0,H635-MAX(I$2:I634))</f>
        <v>0.98958333333575865</v>
      </c>
    </row>
    <row r="636" spans="3:10" x14ac:dyDescent="0.35">
      <c r="C636" s="11">
        <f t="shared" si="9"/>
        <v>43431</v>
      </c>
      <c r="D636" s="8">
        <f>1+INT(MIN(MOD(Tableau1[[#This Row],[Date]]-DATE(YEAR(Tableau1[[#This Row],[Date]])+{-1;0;1},1,5)+WEEKDAY(DATE(YEAR(Tableau1[[#This Row],[Date]])+{-1;0;1},1,3)),734))/7)</f>
        <v>48</v>
      </c>
      <c r="E636" s="8" t="str">
        <f ca="1">OFFSET(Tableau4[[#Headers],[Rythme]],1+MOD(ROW()-2,35),)</f>
        <v>A</v>
      </c>
      <c r="F636" s="4">
        <f ca="1">IFERROR(VLOOKUP(Tableau1[[#This Row],[Rythme]],Tableau3[#All],2,0),0)</f>
        <v>0.55208333333333337</v>
      </c>
      <c r="G636" s="4">
        <f ca="1">IFERROR(VLOOKUP(Tableau1[[#This Row],[Rythme]],Tableau3[#All],3,0),0)</f>
        <v>0.875</v>
      </c>
      <c r="H636" s="4">
        <f ca="1">IF(Tableau1[[#This Row],[Début]]=0,0,Tableau1[[#This Row],[Date]]+Tableau1[[#This Row],[Début]])</f>
        <v>43431.552083333336</v>
      </c>
      <c r="I636" s="4">
        <f ca="1">IF(Tableau1[[#This Row],[Fin]]=0,0,Tableau1[[#This Row],[Date]]+Tableau1[[#This Row],[Fin]])</f>
        <v>43431.875</v>
      </c>
      <c r="J636" s="5">
        <f ca="1">IF(MOD(I636,1)=0,0,H636-MAX(I$2:I635))</f>
        <v>0.67708333333575865</v>
      </c>
    </row>
    <row r="637" spans="3:10" x14ac:dyDescent="0.35">
      <c r="C637" s="11">
        <f t="shared" si="9"/>
        <v>43432</v>
      </c>
      <c r="D637" s="8">
        <f>1+INT(MIN(MOD(Tableau1[[#This Row],[Date]]-DATE(YEAR(Tableau1[[#This Row],[Date]])+{-1;0;1},1,5)+WEEKDAY(DATE(YEAR(Tableau1[[#This Row],[Date]])+{-1;0;1},1,3)),734))/7)</f>
        <v>48</v>
      </c>
      <c r="E637" s="8" t="str">
        <f ca="1">OFFSET(Tableau4[[#Headers],[Rythme]],1+MOD(ROW()-2,35),)</f>
        <v>N</v>
      </c>
      <c r="F637" s="4">
        <f ca="1">IFERROR(VLOOKUP(Tableau1[[#This Row],[Rythme]],Tableau3[#All],2,0),0)</f>
        <v>0.86458333333333337</v>
      </c>
      <c r="G637" s="4">
        <f ca="1">IFERROR(VLOOKUP(Tableau1[[#This Row],[Rythme]],Tableau3[#All],3,0),0)</f>
        <v>1.25</v>
      </c>
      <c r="H637" s="4">
        <f ca="1">IF(Tableau1[[#This Row],[Début]]=0,0,Tableau1[[#This Row],[Date]]+Tableau1[[#This Row],[Début]])</f>
        <v>43432.864583333336</v>
      </c>
      <c r="I637" s="4">
        <f ca="1">IF(Tableau1[[#This Row],[Fin]]=0,0,Tableau1[[#This Row],[Date]]+Tableau1[[#This Row],[Fin]])</f>
        <v>43433.25</v>
      </c>
      <c r="J637" s="5">
        <f ca="1">IF(MOD(I637,1)=0,0,H637-MAX(I$2:I636))</f>
        <v>0.98958333333575865</v>
      </c>
    </row>
    <row r="638" spans="3:10" x14ac:dyDescent="0.35">
      <c r="C638" s="11">
        <f t="shared" si="9"/>
        <v>43433</v>
      </c>
      <c r="D638" s="8">
        <f>1+INT(MIN(MOD(Tableau1[[#This Row],[Date]]-DATE(YEAR(Tableau1[[#This Row],[Date]])+{-1;0;1},1,5)+WEEKDAY(DATE(YEAR(Tableau1[[#This Row],[Date]])+{-1;0;1},1,3)),734))/7)</f>
        <v>48</v>
      </c>
      <c r="E638" s="8" t="str">
        <f ca="1">OFFSET(Tableau4[[#Headers],[Rythme]],1+MOD(ROW()-2,35),)</f>
        <v>N</v>
      </c>
      <c r="F638" s="4">
        <f ca="1">IFERROR(VLOOKUP(Tableau1[[#This Row],[Rythme]],Tableau3[#All],2,0),0)</f>
        <v>0.86458333333333337</v>
      </c>
      <c r="G638" s="4">
        <f ca="1">IFERROR(VLOOKUP(Tableau1[[#This Row],[Rythme]],Tableau3[#All],3,0),0)</f>
        <v>1.25</v>
      </c>
      <c r="H638" s="4">
        <f ca="1">IF(Tableau1[[#This Row],[Début]]=0,0,Tableau1[[#This Row],[Date]]+Tableau1[[#This Row],[Début]])</f>
        <v>43433.864583333336</v>
      </c>
      <c r="I638" s="4">
        <f ca="1">IF(Tableau1[[#This Row],[Fin]]=0,0,Tableau1[[#This Row],[Date]]+Tableau1[[#This Row],[Fin]])</f>
        <v>43434.25</v>
      </c>
      <c r="J638" s="5">
        <f ca="1">IF(MOD(I638,1)=0,0,H638-MAX(I$2:I637))</f>
        <v>0.61458333333575865</v>
      </c>
    </row>
    <row r="639" spans="3:10" x14ac:dyDescent="0.35">
      <c r="C639" s="11">
        <f t="shared" si="9"/>
        <v>43434</v>
      </c>
      <c r="D639" s="8">
        <f>1+INT(MIN(MOD(Tableau1[[#This Row],[Date]]-DATE(YEAR(Tableau1[[#This Row],[Date]])+{-1;0;1},1,5)+WEEKDAY(DATE(YEAR(Tableau1[[#This Row],[Date]])+{-1;0;1},1,3)),734))/7)</f>
        <v>48</v>
      </c>
      <c r="E639" s="8" t="str">
        <f ca="1">OFFSET(Tableau4[[#Headers],[Rythme]],1+MOD(ROW()-2,35),)</f>
        <v>R</v>
      </c>
      <c r="F639" s="4">
        <f ca="1">IFERROR(VLOOKUP(Tableau1[[#This Row],[Rythme]],Tableau3[#All],2,0),0)</f>
        <v>0</v>
      </c>
      <c r="G639" s="4">
        <f ca="1">IFERROR(VLOOKUP(Tableau1[[#This Row],[Rythme]],Tableau3[#All],3,0),0)</f>
        <v>0</v>
      </c>
      <c r="H639" s="4">
        <f ca="1">IF(Tableau1[[#This Row],[Début]]=0,0,Tableau1[[#This Row],[Date]]+Tableau1[[#This Row],[Début]])</f>
        <v>0</v>
      </c>
      <c r="I639" s="4">
        <f ca="1">IF(Tableau1[[#This Row],[Fin]]=0,0,Tableau1[[#This Row],[Date]]+Tableau1[[#This Row],[Fin]])</f>
        <v>0</v>
      </c>
      <c r="J639" s="5">
        <f ca="1">IF(MOD(I639,1)=0,0,H639-MAX(I$2:I638))</f>
        <v>0</v>
      </c>
    </row>
    <row r="640" spans="3:10" x14ac:dyDescent="0.35">
      <c r="C640" s="11">
        <f t="shared" si="9"/>
        <v>43435</v>
      </c>
      <c r="D640" s="8">
        <f>1+INT(MIN(MOD(Tableau1[[#This Row],[Date]]-DATE(YEAR(Tableau1[[#This Row],[Date]])+{-1;0;1},1,5)+WEEKDAY(DATE(YEAR(Tableau1[[#This Row],[Date]])+{-1;0;1},1,3)),734))/7)</f>
        <v>48</v>
      </c>
      <c r="E640" s="8" t="str">
        <f ca="1">OFFSET(Tableau4[[#Headers],[Rythme]],1+MOD(ROW()-2,35),)</f>
        <v>R</v>
      </c>
      <c r="F640" s="4">
        <f ca="1">IFERROR(VLOOKUP(Tableau1[[#This Row],[Rythme]],Tableau3[#All],2,0),0)</f>
        <v>0</v>
      </c>
      <c r="G640" s="4">
        <f ca="1">IFERROR(VLOOKUP(Tableau1[[#This Row],[Rythme]],Tableau3[#All],3,0),0)</f>
        <v>0</v>
      </c>
      <c r="H640" s="4">
        <f ca="1">IF(Tableau1[[#This Row],[Début]]=0,0,Tableau1[[#This Row],[Date]]+Tableau1[[#This Row],[Début]])</f>
        <v>0</v>
      </c>
      <c r="I640" s="4">
        <f ca="1">IF(Tableau1[[#This Row],[Fin]]=0,0,Tableau1[[#This Row],[Date]]+Tableau1[[#This Row],[Fin]])</f>
        <v>0</v>
      </c>
      <c r="J640" s="5">
        <f ca="1">IF(MOD(I640,1)=0,0,H640-MAX(I$2:I639))</f>
        <v>0</v>
      </c>
    </row>
    <row r="641" spans="3:10" x14ac:dyDescent="0.35">
      <c r="C641" s="11">
        <f t="shared" ref="C641:C704" si="10">C640+1</f>
        <v>43436</v>
      </c>
      <c r="D641" s="8">
        <f>1+INT(MIN(MOD(Tableau1[[#This Row],[Date]]-DATE(YEAR(Tableau1[[#This Row],[Date]])+{-1;0;1},1,5)+WEEKDAY(DATE(YEAR(Tableau1[[#This Row],[Date]])+{-1;0;1},1,3)),734))/7)</f>
        <v>48</v>
      </c>
      <c r="E641" s="8" t="str">
        <f ca="1">OFFSET(Tableau4[[#Headers],[Rythme]],1+MOD(ROW()-2,35),)</f>
        <v>H</v>
      </c>
      <c r="F641" s="4">
        <f ca="1">IFERROR(VLOOKUP(Tableau1[[#This Row],[Rythme]],Tableau3[#All],2,0),0)</f>
        <v>0</v>
      </c>
      <c r="G641" s="4">
        <f ca="1">IFERROR(VLOOKUP(Tableau1[[#This Row],[Rythme]],Tableau3[#All],3,0),0)</f>
        <v>0</v>
      </c>
      <c r="H641" s="4">
        <f ca="1">IF(Tableau1[[#This Row],[Début]]=0,0,Tableau1[[#This Row],[Date]]+Tableau1[[#This Row],[Début]])</f>
        <v>0</v>
      </c>
      <c r="I641" s="4">
        <f ca="1">IF(Tableau1[[#This Row],[Fin]]=0,0,Tableau1[[#This Row],[Date]]+Tableau1[[#This Row],[Fin]])</f>
        <v>0</v>
      </c>
      <c r="J641" s="5">
        <f ca="1">IF(MOD(I641,1)=0,0,H641-MAX(I$2:I640))</f>
        <v>0</v>
      </c>
    </row>
    <row r="642" spans="3:10" x14ac:dyDescent="0.35">
      <c r="C642" s="11">
        <f t="shared" si="10"/>
        <v>43437</v>
      </c>
      <c r="D642" s="8">
        <f>1+INT(MIN(MOD(Tableau1[[#This Row],[Date]]-DATE(YEAR(Tableau1[[#This Row],[Date]])+{-1;0;1},1,5)+WEEKDAY(DATE(YEAR(Tableau1[[#This Row],[Date]])+{-1;0;1},1,3)),734))/7)</f>
        <v>49</v>
      </c>
      <c r="E642" s="8" t="str">
        <f ca="1">OFFSET(Tableau4[[#Headers],[Rythme]],1+MOD(ROW()-2,35),)</f>
        <v>R</v>
      </c>
      <c r="F642" s="4">
        <f ca="1">IFERROR(VLOOKUP(Tableau1[[#This Row],[Rythme]],Tableau3[#All],2,0),0)</f>
        <v>0</v>
      </c>
      <c r="G642" s="4">
        <f ca="1">IFERROR(VLOOKUP(Tableau1[[#This Row],[Rythme]],Tableau3[#All],3,0),0)</f>
        <v>0</v>
      </c>
      <c r="H642" s="4">
        <f ca="1">IF(Tableau1[[#This Row],[Début]]=0,0,Tableau1[[#This Row],[Date]]+Tableau1[[#This Row],[Début]])</f>
        <v>0</v>
      </c>
      <c r="I642" s="4">
        <f ca="1">IF(Tableau1[[#This Row],[Fin]]=0,0,Tableau1[[#This Row],[Date]]+Tableau1[[#This Row],[Fin]])</f>
        <v>0</v>
      </c>
      <c r="J642" s="5">
        <f ca="1">IF(MOD(I642,1)=0,0,H642-MAX(I$2:I641))</f>
        <v>0</v>
      </c>
    </row>
    <row r="643" spans="3:10" x14ac:dyDescent="0.35">
      <c r="C643" s="11">
        <f t="shared" si="10"/>
        <v>43438</v>
      </c>
      <c r="D643" s="8">
        <f>1+INT(MIN(MOD(Tableau1[[#This Row],[Date]]-DATE(YEAR(Tableau1[[#This Row],[Date]])+{-1;0;1},1,5)+WEEKDAY(DATE(YEAR(Tableau1[[#This Row],[Date]])+{-1;0;1},1,3)),734))/7)</f>
        <v>49</v>
      </c>
      <c r="E643" s="8" t="str">
        <f ca="1">OFFSET(Tableau4[[#Headers],[Rythme]],1+MOD(ROW()-2,35),)</f>
        <v>H</v>
      </c>
      <c r="F643" s="4">
        <f ca="1">IFERROR(VLOOKUP(Tableau1[[#This Row],[Rythme]],Tableau3[#All],2,0),0)</f>
        <v>0</v>
      </c>
      <c r="G643" s="4">
        <f ca="1">IFERROR(VLOOKUP(Tableau1[[#This Row],[Rythme]],Tableau3[#All],3,0),0)</f>
        <v>0</v>
      </c>
      <c r="H643" s="4">
        <f ca="1">IF(Tableau1[[#This Row],[Début]]=0,0,Tableau1[[#This Row],[Date]]+Tableau1[[#This Row],[Début]])</f>
        <v>0</v>
      </c>
      <c r="I643" s="4">
        <f ca="1">IF(Tableau1[[#This Row],[Fin]]=0,0,Tableau1[[#This Row],[Date]]+Tableau1[[#This Row],[Fin]])</f>
        <v>0</v>
      </c>
      <c r="J643" s="5">
        <f ca="1">IF(MOD(I643,1)=0,0,H643-MAX(I$2:I642))</f>
        <v>0</v>
      </c>
    </row>
    <row r="644" spans="3:10" x14ac:dyDescent="0.35">
      <c r="C644" s="11">
        <f t="shared" si="10"/>
        <v>43439</v>
      </c>
      <c r="D644" s="8">
        <f>1+INT(MIN(MOD(Tableau1[[#This Row],[Date]]-DATE(YEAR(Tableau1[[#This Row],[Date]])+{-1;0;1},1,5)+WEEKDAY(DATE(YEAR(Tableau1[[#This Row],[Date]])+{-1;0;1},1,3)),734))/7)</f>
        <v>49</v>
      </c>
      <c r="E644" s="8" t="str">
        <f ca="1">OFFSET(Tableau4[[#Headers],[Rythme]],1+MOD(ROW()-2,35),)</f>
        <v>M</v>
      </c>
      <c r="F644" s="4">
        <f ca="1">IFERROR(VLOOKUP(Tableau1[[#This Row],[Rythme]],Tableau3[#All],2,0),0)</f>
        <v>0.23958333333333334</v>
      </c>
      <c r="G644" s="4">
        <f ca="1">IFERROR(VLOOKUP(Tableau1[[#This Row],[Rythme]],Tableau3[#All],3,0),0)</f>
        <v>0.5625</v>
      </c>
      <c r="H644" s="4">
        <f ca="1">IF(Tableau1[[#This Row],[Début]]=0,0,Tableau1[[#This Row],[Date]]+Tableau1[[#This Row],[Début]])</f>
        <v>43439.239583333336</v>
      </c>
      <c r="I644" s="4">
        <f ca="1">IF(Tableau1[[#This Row],[Fin]]=0,0,Tableau1[[#This Row],[Date]]+Tableau1[[#This Row],[Fin]])</f>
        <v>43439.5625</v>
      </c>
      <c r="J644" s="5">
        <f ca="1">IF(MOD(I644,1)=0,0,H644-MAX(I$2:I643))</f>
        <v>4.9895833333357587</v>
      </c>
    </row>
    <row r="645" spans="3:10" x14ac:dyDescent="0.35">
      <c r="C645" s="11">
        <f t="shared" si="10"/>
        <v>43440</v>
      </c>
      <c r="D645" s="8">
        <f>1+INT(MIN(MOD(Tableau1[[#This Row],[Date]]-DATE(YEAR(Tableau1[[#This Row],[Date]])+{-1;0;1},1,5)+WEEKDAY(DATE(YEAR(Tableau1[[#This Row],[Date]])+{-1;0;1},1,3)),734))/7)</f>
        <v>49</v>
      </c>
      <c r="E645" s="8" t="str">
        <f ca="1">OFFSET(Tableau4[[#Headers],[Rythme]],1+MOD(ROW()-2,35),)</f>
        <v>M</v>
      </c>
      <c r="F645" s="4">
        <f ca="1">IFERROR(VLOOKUP(Tableau1[[#This Row],[Rythme]],Tableau3[#All],2,0),0)</f>
        <v>0.23958333333333334</v>
      </c>
      <c r="G645" s="4">
        <f ca="1">IFERROR(VLOOKUP(Tableau1[[#This Row],[Rythme]],Tableau3[#All],3,0),0)</f>
        <v>0.5625</v>
      </c>
      <c r="H645" s="4">
        <f ca="1">IF(Tableau1[[#This Row],[Début]]=0,0,Tableau1[[#This Row],[Date]]+Tableau1[[#This Row],[Début]])</f>
        <v>43440.239583333336</v>
      </c>
      <c r="I645" s="4">
        <f ca="1">IF(Tableau1[[#This Row],[Fin]]=0,0,Tableau1[[#This Row],[Date]]+Tableau1[[#This Row],[Fin]])</f>
        <v>43440.5625</v>
      </c>
      <c r="J645" s="5">
        <f ca="1">IF(MOD(I645,1)=0,0,H645-MAX(I$2:I644))</f>
        <v>0.67708333333575865</v>
      </c>
    </row>
    <row r="646" spans="3:10" x14ac:dyDescent="0.35">
      <c r="C646" s="11">
        <f t="shared" si="10"/>
        <v>43441</v>
      </c>
      <c r="D646" s="8">
        <f>1+INT(MIN(MOD(Tableau1[[#This Row],[Date]]-DATE(YEAR(Tableau1[[#This Row],[Date]])+{-1;0;1},1,5)+WEEKDAY(DATE(YEAR(Tableau1[[#This Row],[Date]])+{-1;0;1},1,3)),734))/7)</f>
        <v>49</v>
      </c>
      <c r="E646" s="8" t="str">
        <f ca="1">OFFSET(Tableau4[[#Headers],[Rythme]],1+MOD(ROW()-2,35),)</f>
        <v>A</v>
      </c>
      <c r="F646" s="4">
        <f ca="1">IFERROR(VLOOKUP(Tableau1[[#This Row],[Rythme]],Tableau3[#All],2,0),0)</f>
        <v>0.55208333333333337</v>
      </c>
      <c r="G646" s="4">
        <f ca="1">IFERROR(VLOOKUP(Tableau1[[#This Row],[Rythme]],Tableau3[#All],3,0),0)</f>
        <v>0.875</v>
      </c>
      <c r="H646" s="4">
        <f ca="1">IF(Tableau1[[#This Row],[Début]]=0,0,Tableau1[[#This Row],[Date]]+Tableau1[[#This Row],[Début]])</f>
        <v>43441.552083333336</v>
      </c>
      <c r="I646" s="4">
        <f ca="1">IF(Tableau1[[#This Row],[Fin]]=0,0,Tableau1[[#This Row],[Date]]+Tableau1[[#This Row],[Fin]])</f>
        <v>43441.875</v>
      </c>
      <c r="J646" s="5">
        <f ca="1">IF(MOD(I646,1)=0,0,H646-MAX(I$2:I645))</f>
        <v>0.98958333333575865</v>
      </c>
    </row>
    <row r="647" spans="3:10" x14ac:dyDescent="0.35">
      <c r="C647" s="11">
        <f t="shared" si="10"/>
        <v>43442</v>
      </c>
      <c r="D647" s="8">
        <f>1+INT(MIN(MOD(Tableau1[[#This Row],[Date]]-DATE(YEAR(Tableau1[[#This Row],[Date]])+{-1;0;1},1,5)+WEEKDAY(DATE(YEAR(Tableau1[[#This Row],[Date]])+{-1;0;1},1,3)),734))/7)</f>
        <v>49</v>
      </c>
      <c r="E647" s="8" t="str">
        <f ca="1">OFFSET(Tableau4[[#Headers],[Rythme]],1+MOD(ROW()-2,35),)</f>
        <v>A</v>
      </c>
      <c r="F647" s="4">
        <f ca="1">IFERROR(VLOOKUP(Tableau1[[#This Row],[Rythme]],Tableau3[#All],2,0),0)</f>
        <v>0.55208333333333337</v>
      </c>
      <c r="G647" s="4">
        <f ca="1">IFERROR(VLOOKUP(Tableau1[[#This Row],[Rythme]],Tableau3[#All],3,0),0)</f>
        <v>0.875</v>
      </c>
      <c r="H647" s="4">
        <f ca="1">IF(Tableau1[[#This Row],[Début]]=0,0,Tableau1[[#This Row],[Date]]+Tableau1[[#This Row],[Début]])</f>
        <v>43442.552083333336</v>
      </c>
      <c r="I647" s="4">
        <f ca="1">IF(Tableau1[[#This Row],[Fin]]=0,0,Tableau1[[#This Row],[Date]]+Tableau1[[#This Row],[Fin]])</f>
        <v>43442.875</v>
      </c>
      <c r="J647" s="5">
        <f ca="1">IF(MOD(I647,1)=0,0,H647-MAX(I$2:I646))</f>
        <v>0.67708333333575865</v>
      </c>
    </row>
    <row r="648" spans="3:10" x14ac:dyDescent="0.35">
      <c r="C648" s="11">
        <f t="shared" si="10"/>
        <v>43443</v>
      </c>
      <c r="D648" s="8">
        <f>1+INT(MIN(MOD(Tableau1[[#This Row],[Date]]-DATE(YEAR(Tableau1[[#This Row],[Date]])+{-1;0;1},1,5)+WEEKDAY(DATE(YEAR(Tableau1[[#This Row],[Date]])+{-1;0;1},1,3)),734))/7)</f>
        <v>49</v>
      </c>
      <c r="E648" s="8" t="str">
        <f ca="1">OFFSET(Tableau4[[#Headers],[Rythme]],1+MOD(ROW()-2,35),)</f>
        <v>A</v>
      </c>
      <c r="F648" s="4">
        <f ca="1">IFERROR(VLOOKUP(Tableau1[[#This Row],[Rythme]],Tableau3[#All],2,0),0)</f>
        <v>0.55208333333333337</v>
      </c>
      <c r="G648" s="4">
        <f ca="1">IFERROR(VLOOKUP(Tableau1[[#This Row],[Rythme]],Tableau3[#All],3,0),0)</f>
        <v>0.875</v>
      </c>
      <c r="H648" s="4">
        <f ca="1">IF(Tableau1[[#This Row],[Début]]=0,0,Tableau1[[#This Row],[Date]]+Tableau1[[#This Row],[Début]])</f>
        <v>43443.552083333336</v>
      </c>
      <c r="I648" s="4">
        <f ca="1">IF(Tableau1[[#This Row],[Fin]]=0,0,Tableau1[[#This Row],[Date]]+Tableau1[[#This Row],[Fin]])</f>
        <v>43443.875</v>
      </c>
      <c r="J648" s="5">
        <f ca="1">IF(MOD(I648,1)=0,0,H648-MAX(I$2:I647))</f>
        <v>0.67708333333575865</v>
      </c>
    </row>
    <row r="649" spans="3:10" x14ac:dyDescent="0.35">
      <c r="C649" s="11">
        <f t="shared" si="10"/>
        <v>43444</v>
      </c>
      <c r="D649" s="8">
        <f>1+INT(MIN(MOD(Tableau1[[#This Row],[Date]]-DATE(YEAR(Tableau1[[#This Row],[Date]])+{-1;0;1},1,5)+WEEKDAY(DATE(YEAR(Tableau1[[#This Row],[Date]])+{-1;0;1},1,3)),734))/7)</f>
        <v>50</v>
      </c>
      <c r="E649" s="8" t="str">
        <f ca="1">OFFSET(Tableau4[[#Headers],[Rythme]],1+MOD(ROW()-2,35),)</f>
        <v>N</v>
      </c>
      <c r="F649" s="4">
        <f ca="1">IFERROR(VLOOKUP(Tableau1[[#This Row],[Rythme]],Tableau3[#All],2,0),0)</f>
        <v>0.86458333333333337</v>
      </c>
      <c r="G649" s="4">
        <f ca="1">IFERROR(VLOOKUP(Tableau1[[#This Row],[Rythme]],Tableau3[#All],3,0),0)</f>
        <v>1.25</v>
      </c>
      <c r="H649" s="4">
        <f ca="1">IF(Tableau1[[#This Row],[Début]]=0,0,Tableau1[[#This Row],[Date]]+Tableau1[[#This Row],[Début]])</f>
        <v>43444.864583333336</v>
      </c>
      <c r="I649" s="4">
        <f ca="1">IF(Tableau1[[#This Row],[Fin]]=0,0,Tableau1[[#This Row],[Date]]+Tableau1[[#This Row],[Fin]])</f>
        <v>43445.25</v>
      </c>
      <c r="J649" s="5">
        <f ca="1">IF(MOD(I649,1)=0,0,H649-MAX(I$2:I648))</f>
        <v>0.98958333333575865</v>
      </c>
    </row>
    <row r="650" spans="3:10" x14ac:dyDescent="0.35">
      <c r="C650" s="11">
        <f t="shared" si="10"/>
        <v>43445</v>
      </c>
      <c r="D650" s="8">
        <f>1+INT(MIN(MOD(Tableau1[[#This Row],[Date]]-DATE(YEAR(Tableau1[[#This Row],[Date]])+{-1;0;1},1,5)+WEEKDAY(DATE(YEAR(Tableau1[[#This Row],[Date]])+{-1;0;1},1,3)),734))/7)</f>
        <v>50</v>
      </c>
      <c r="E650" s="8" t="str">
        <f ca="1">OFFSET(Tableau4[[#Headers],[Rythme]],1+MOD(ROW()-2,35),)</f>
        <v>N</v>
      </c>
      <c r="F650" s="4">
        <f ca="1">IFERROR(VLOOKUP(Tableau1[[#This Row],[Rythme]],Tableau3[#All],2,0),0)</f>
        <v>0.86458333333333337</v>
      </c>
      <c r="G650" s="4">
        <f ca="1">IFERROR(VLOOKUP(Tableau1[[#This Row],[Rythme]],Tableau3[#All],3,0),0)</f>
        <v>1.25</v>
      </c>
      <c r="H650" s="4">
        <f ca="1">IF(Tableau1[[#This Row],[Début]]=0,0,Tableau1[[#This Row],[Date]]+Tableau1[[#This Row],[Début]])</f>
        <v>43445.864583333336</v>
      </c>
      <c r="I650" s="4">
        <f ca="1">IF(Tableau1[[#This Row],[Fin]]=0,0,Tableau1[[#This Row],[Date]]+Tableau1[[#This Row],[Fin]])</f>
        <v>43446.25</v>
      </c>
      <c r="J650" s="5">
        <f ca="1">IF(MOD(I650,1)=0,0,H650-MAX(I$2:I649))</f>
        <v>0.61458333333575865</v>
      </c>
    </row>
    <row r="651" spans="3:10" x14ac:dyDescent="0.35">
      <c r="C651" s="11">
        <f t="shared" si="10"/>
        <v>43446</v>
      </c>
      <c r="D651" s="8">
        <f>1+INT(MIN(MOD(Tableau1[[#This Row],[Date]]-DATE(YEAR(Tableau1[[#This Row],[Date]])+{-1;0;1},1,5)+WEEKDAY(DATE(YEAR(Tableau1[[#This Row],[Date]])+{-1;0;1},1,3)),734))/7)</f>
        <v>50</v>
      </c>
      <c r="E651" s="8" t="str">
        <f ca="1">OFFSET(Tableau4[[#Headers],[Rythme]],1+MOD(ROW()-2,35),)</f>
        <v>R</v>
      </c>
      <c r="F651" s="4">
        <f ca="1">IFERROR(VLOOKUP(Tableau1[[#This Row],[Rythme]],Tableau3[#All],2,0),0)</f>
        <v>0</v>
      </c>
      <c r="G651" s="4">
        <f ca="1">IFERROR(VLOOKUP(Tableau1[[#This Row],[Rythme]],Tableau3[#All],3,0),0)</f>
        <v>0</v>
      </c>
      <c r="H651" s="4">
        <f ca="1">IF(Tableau1[[#This Row],[Début]]=0,0,Tableau1[[#This Row],[Date]]+Tableau1[[#This Row],[Début]])</f>
        <v>0</v>
      </c>
      <c r="I651" s="4">
        <f ca="1">IF(Tableau1[[#This Row],[Fin]]=0,0,Tableau1[[#This Row],[Date]]+Tableau1[[#This Row],[Fin]])</f>
        <v>0</v>
      </c>
      <c r="J651" s="5">
        <f ca="1">IF(MOD(I651,1)=0,0,H651-MAX(I$2:I650))</f>
        <v>0</v>
      </c>
    </row>
    <row r="652" spans="3:10" x14ac:dyDescent="0.35">
      <c r="C652" s="11">
        <f t="shared" si="10"/>
        <v>43447</v>
      </c>
      <c r="D652" s="8">
        <f>1+INT(MIN(MOD(Tableau1[[#This Row],[Date]]-DATE(YEAR(Tableau1[[#This Row],[Date]])+{-1;0;1},1,5)+WEEKDAY(DATE(YEAR(Tableau1[[#This Row],[Date]])+{-1;0;1},1,3)),734))/7)</f>
        <v>50</v>
      </c>
      <c r="E652" s="8" t="str">
        <f ca="1">OFFSET(Tableau4[[#Headers],[Rythme]],1+MOD(ROW()-2,35),)</f>
        <v>R</v>
      </c>
      <c r="F652" s="4">
        <f ca="1">IFERROR(VLOOKUP(Tableau1[[#This Row],[Rythme]],Tableau3[#All],2,0),0)</f>
        <v>0</v>
      </c>
      <c r="G652" s="4">
        <f ca="1">IFERROR(VLOOKUP(Tableau1[[#This Row],[Rythme]],Tableau3[#All],3,0),0)</f>
        <v>0</v>
      </c>
      <c r="H652" s="4">
        <f ca="1">IF(Tableau1[[#This Row],[Début]]=0,0,Tableau1[[#This Row],[Date]]+Tableau1[[#This Row],[Début]])</f>
        <v>0</v>
      </c>
      <c r="I652" s="4">
        <f ca="1">IF(Tableau1[[#This Row],[Fin]]=0,0,Tableau1[[#This Row],[Date]]+Tableau1[[#This Row],[Fin]])</f>
        <v>0</v>
      </c>
      <c r="J652" s="5">
        <f ca="1">IF(MOD(I652,1)=0,0,H652-MAX(I$2:I651))</f>
        <v>0</v>
      </c>
    </row>
    <row r="653" spans="3:10" x14ac:dyDescent="0.35">
      <c r="C653" s="11">
        <f t="shared" si="10"/>
        <v>43448</v>
      </c>
      <c r="D653" s="8">
        <f>1+INT(MIN(MOD(Tableau1[[#This Row],[Date]]-DATE(YEAR(Tableau1[[#This Row],[Date]])+{-1;0;1},1,5)+WEEKDAY(DATE(YEAR(Tableau1[[#This Row],[Date]])+{-1;0;1},1,3)),734))/7)</f>
        <v>50</v>
      </c>
      <c r="E653" s="8" t="str">
        <f ca="1">OFFSET(Tableau4[[#Headers],[Rythme]],1+MOD(ROW()-2,35),)</f>
        <v>R</v>
      </c>
      <c r="F653" s="4">
        <f ca="1">IFERROR(VLOOKUP(Tableau1[[#This Row],[Rythme]],Tableau3[#All],2,0),0)</f>
        <v>0</v>
      </c>
      <c r="G653" s="4">
        <f ca="1">IFERROR(VLOOKUP(Tableau1[[#This Row],[Rythme]],Tableau3[#All],3,0),0)</f>
        <v>0</v>
      </c>
      <c r="H653" s="4">
        <f ca="1">IF(Tableau1[[#This Row],[Début]]=0,0,Tableau1[[#This Row],[Date]]+Tableau1[[#This Row],[Début]])</f>
        <v>0</v>
      </c>
      <c r="I653" s="4">
        <f ca="1">IF(Tableau1[[#This Row],[Fin]]=0,0,Tableau1[[#This Row],[Date]]+Tableau1[[#This Row],[Fin]])</f>
        <v>0</v>
      </c>
      <c r="J653" s="5">
        <f ca="1">IF(MOD(I653,1)=0,0,H653-MAX(I$2:I652))</f>
        <v>0</v>
      </c>
    </row>
    <row r="654" spans="3:10" x14ac:dyDescent="0.35">
      <c r="C654" s="11">
        <f t="shared" si="10"/>
        <v>43449</v>
      </c>
      <c r="D654" s="8">
        <f>1+INT(MIN(MOD(Tableau1[[#This Row],[Date]]-DATE(YEAR(Tableau1[[#This Row],[Date]])+{-1;0;1},1,5)+WEEKDAY(DATE(YEAR(Tableau1[[#This Row],[Date]])+{-1;0;1},1,3)),734))/7)</f>
        <v>50</v>
      </c>
      <c r="E654" s="8" t="str">
        <f ca="1">OFFSET(Tableau4[[#Headers],[Rythme]],1+MOD(ROW()-2,35),)</f>
        <v>H</v>
      </c>
      <c r="F654" s="4">
        <f ca="1">IFERROR(VLOOKUP(Tableau1[[#This Row],[Rythme]],Tableau3[#All],2,0),0)</f>
        <v>0</v>
      </c>
      <c r="G654" s="4">
        <f ca="1">IFERROR(VLOOKUP(Tableau1[[#This Row],[Rythme]],Tableau3[#All],3,0),0)</f>
        <v>0</v>
      </c>
      <c r="H654" s="4">
        <f ca="1">IF(Tableau1[[#This Row],[Début]]=0,0,Tableau1[[#This Row],[Date]]+Tableau1[[#This Row],[Début]])</f>
        <v>0</v>
      </c>
      <c r="I654" s="4">
        <f ca="1">IF(Tableau1[[#This Row],[Fin]]=0,0,Tableau1[[#This Row],[Date]]+Tableau1[[#This Row],[Fin]])</f>
        <v>0</v>
      </c>
      <c r="J654" s="5">
        <f ca="1">IF(MOD(I654,1)=0,0,H654-MAX(I$2:I653))</f>
        <v>0</v>
      </c>
    </row>
    <row r="655" spans="3:10" x14ac:dyDescent="0.35">
      <c r="C655" s="11">
        <f t="shared" si="10"/>
        <v>43450</v>
      </c>
      <c r="D655" s="8">
        <f>1+INT(MIN(MOD(Tableau1[[#This Row],[Date]]-DATE(YEAR(Tableau1[[#This Row],[Date]])+{-1;0;1},1,5)+WEEKDAY(DATE(YEAR(Tableau1[[#This Row],[Date]])+{-1;0;1},1,3)),734))/7)</f>
        <v>50</v>
      </c>
      <c r="E655" s="8" t="str">
        <f ca="1">OFFSET(Tableau4[[#Headers],[Rythme]],1+MOD(ROW()-2,35),)</f>
        <v>H</v>
      </c>
      <c r="F655" s="4">
        <f ca="1">IFERROR(VLOOKUP(Tableau1[[#This Row],[Rythme]],Tableau3[#All],2,0),0)</f>
        <v>0</v>
      </c>
      <c r="G655" s="4">
        <f ca="1">IFERROR(VLOOKUP(Tableau1[[#This Row],[Rythme]],Tableau3[#All],3,0),0)</f>
        <v>0</v>
      </c>
      <c r="H655" s="4">
        <f ca="1">IF(Tableau1[[#This Row],[Début]]=0,0,Tableau1[[#This Row],[Date]]+Tableau1[[#This Row],[Début]])</f>
        <v>0</v>
      </c>
      <c r="I655" s="4">
        <f ca="1">IF(Tableau1[[#This Row],[Fin]]=0,0,Tableau1[[#This Row],[Date]]+Tableau1[[#This Row],[Fin]])</f>
        <v>0</v>
      </c>
      <c r="J655" s="5">
        <f ca="1">IF(MOD(I655,1)=0,0,H655-MAX(I$2:I654))</f>
        <v>0</v>
      </c>
    </row>
    <row r="656" spans="3:10" x14ac:dyDescent="0.35">
      <c r="C656" s="11">
        <f t="shared" si="10"/>
        <v>43451</v>
      </c>
      <c r="D656" s="8">
        <f>1+INT(MIN(MOD(Tableau1[[#This Row],[Date]]-DATE(YEAR(Tableau1[[#This Row],[Date]])+{-1;0;1},1,5)+WEEKDAY(DATE(YEAR(Tableau1[[#This Row],[Date]])+{-1;0;1},1,3)),734))/7)</f>
        <v>51</v>
      </c>
      <c r="E656" s="8" t="str">
        <f ca="1">OFFSET(Tableau4[[#Headers],[Rythme]],1+MOD(ROW()-2,35),)</f>
        <v>M</v>
      </c>
      <c r="F656" s="4">
        <f ca="1">IFERROR(VLOOKUP(Tableau1[[#This Row],[Rythme]],Tableau3[#All],2,0),0)</f>
        <v>0.23958333333333334</v>
      </c>
      <c r="G656" s="4">
        <f ca="1">IFERROR(VLOOKUP(Tableau1[[#This Row],[Rythme]],Tableau3[#All],3,0),0)</f>
        <v>0.5625</v>
      </c>
      <c r="H656" s="4">
        <f ca="1">IF(Tableau1[[#This Row],[Début]]=0,0,Tableau1[[#This Row],[Date]]+Tableau1[[#This Row],[Début]])</f>
        <v>43451.239583333336</v>
      </c>
      <c r="I656" s="4">
        <f ca="1">IF(Tableau1[[#This Row],[Fin]]=0,0,Tableau1[[#This Row],[Date]]+Tableau1[[#This Row],[Fin]])</f>
        <v>43451.5625</v>
      </c>
      <c r="J656" s="5">
        <f ca="1">IF(MOD(I656,1)=0,0,H656-MAX(I$2:I655))</f>
        <v>4.9895833333357587</v>
      </c>
    </row>
    <row r="657" spans="3:10" x14ac:dyDescent="0.35">
      <c r="C657" s="11">
        <f t="shared" si="10"/>
        <v>43452</v>
      </c>
      <c r="D657" s="8">
        <f>1+INT(MIN(MOD(Tableau1[[#This Row],[Date]]-DATE(YEAR(Tableau1[[#This Row],[Date]])+{-1;0;1},1,5)+WEEKDAY(DATE(YEAR(Tableau1[[#This Row],[Date]])+{-1;0;1},1,3)),734))/7)</f>
        <v>51</v>
      </c>
      <c r="E657" s="8" t="str">
        <f ca="1">OFFSET(Tableau4[[#Headers],[Rythme]],1+MOD(ROW()-2,35),)</f>
        <v>M</v>
      </c>
      <c r="F657" s="4">
        <f ca="1">IFERROR(VLOOKUP(Tableau1[[#This Row],[Rythme]],Tableau3[#All],2,0),0)</f>
        <v>0.23958333333333334</v>
      </c>
      <c r="G657" s="4">
        <f ca="1">IFERROR(VLOOKUP(Tableau1[[#This Row],[Rythme]],Tableau3[#All],3,0),0)</f>
        <v>0.5625</v>
      </c>
      <c r="H657" s="4">
        <f ca="1">IF(Tableau1[[#This Row],[Début]]=0,0,Tableau1[[#This Row],[Date]]+Tableau1[[#This Row],[Début]])</f>
        <v>43452.239583333336</v>
      </c>
      <c r="I657" s="4">
        <f ca="1">IF(Tableau1[[#This Row],[Fin]]=0,0,Tableau1[[#This Row],[Date]]+Tableau1[[#This Row],[Fin]])</f>
        <v>43452.5625</v>
      </c>
      <c r="J657" s="5">
        <f ca="1">IF(MOD(I657,1)=0,0,H657-MAX(I$2:I656))</f>
        <v>0.67708333333575865</v>
      </c>
    </row>
    <row r="658" spans="3:10" x14ac:dyDescent="0.35">
      <c r="C658" s="11">
        <f t="shared" si="10"/>
        <v>43453</v>
      </c>
      <c r="D658" s="8">
        <f>1+INT(MIN(MOD(Tableau1[[#This Row],[Date]]-DATE(YEAR(Tableau1[[#This Row],[Date]])+{-1;0;1},1,5)+WEEKDAY(DATE(YEAR(Tableau1[[#This Row],[Date]])+{-1;0;1},1,3)),734))/7)</f>
        <v>51</v>
      </c>
      <c r="E658" s="8" t="str">
        <f ca="1">OFFSET(Tableau4[[#Headers],[Rythme]],1+MOD(ROW()-2,35),)</f>
        <v>A</v>
      </c>
      <c r="F658" s="4">
        <f ca="1">IFERROR(VLOOKUP(Tableau1[[#This Row],[Rythme]],Tableau3[#All],2,0),0)</f>
        <v>0.55208333333333337</v>
      </c>
      <c r="G658" s="4">
        <f ca="1">IFERROR(VLOOKUP(Tableau1[[#This Row],[Rythme]],Tableau3[#All],3,0),0)</f>
        <v>0.875</v>
      </c>
      <c r="H658" s="4">
        <f ca="1">IF(Tableau1[[#This Row],[Début]]=0,0,Tableau1[[#This Row],[Date]]+Tableau1[[#This Row],[Début]])</f>
        <v>43453.552083333336</v>
      </c>
      <c r="I658" s="4">
        <f ca="1">IF(Tableau1[[#This Row],[Fin]]=0,0,Tableau1[[#This Row],[Date]]+Tableau1[[#This Row],[Fin]])</f>
        <v>43453.875</v>
      </c>
      <c r="J658" s="5">
        <f ca="1">IF(MOD(I658,1)=0,0,H658-MAX(I$2:I657))</f>
        <v>0.98958333333575865</v>
      </c>
    </row>
    <row r="659" spans="3:10" x14ac:dyDescent="0.35">
      <c r="C659" s="11">
        <f t="shared" si="10"/>
        <v>43454</v>
      </c>
      <c r="D659" s="8">
        <f>1+INT(MIN(MOD(Tableau1[[#This Row],[Date]]-DATE(YEAR(Tableau1[[#This Row],[Date]])+{-1;0;1},1,5)+WEEKDAY(DATE(YEAR(Tableau1[[#This Row],[Date]])+{-1;0;1},1,3)),734))/7)</f>
        <v>51</v>
      </c>
      <c r="E659" s="8" t="str">
        <f ca="1">OFFSET(Tableau4[[#Headers],[Rythme]],1+MOD(ROW()-2,35),)</f>
        <v>A</v>
      </c>
      <c r="F659" s="4">
        <f ca="1">IFERROR(VLOOKUP(Tableau1[[#This Row],[Rythme]],Tableau3[#All],2,0),0)</f>
        <v>0.55208333333333337</v>
      </c>
      <c r="G659" s="4">
        <f ca="1">IFERROR(VLOOKUP(Tableau1[[#This Row],[Rythme]],Tableau3[#All],3,0),0)</f>
        <v>0.875</v>
      </c>
      <c r="H659" s="4">
        <f ca="1">IF(Tableau1[[#This Row],[Début]]=0,0,Tableau1[[#This Row],[Date]]+Tableau1[[#This Row],[Début]])</f>
        <v>43454.552083333336</v>
      </c>
      <c r="I659" s="4">
        <f ca="1">IF(Tableau1[[#This Row],[Fin]]=0,0,Tableau1[[#This Row],[Date]]+Tableau1[[#This Row],[Fin]])</f>
        <v>43454.875</v>
      </c>
      <c r="J659" s="5">
        <f ca="1">IF(MOD(I659,1)=0,0,H659-MAX(I$2:I658))</f>
        <v>0.67708333333575865</v>
      </c>
    </row>
    <row r="660" spans="3:10" x14ac:dyDescent="0.35">
      <c r="C660" s="11">
        <f t="shared" si="10"/>
        <v>43455</v>
      </c>
      <c r="D660" s="8">
        <f>1+INT(MIN(MOD(Tableau1[[#This Row],[Date]]-DATE(YEAR(Tableau1[[#This Row],[Date]])+{-1;0;1},1,5)+WEEKDAY(DATE(YEAR(Tableau1[[#This Row],[Date]])+{-1;0;1},1,3)),734))/7)</f>
        <v>51</v>
      </c>
      <c r="E660" s="8" t="str">
        <f ca="1">OFFSET(Tableau4[[#Headers],[Rythme]],1+MOD(ROW()-2,35),)</f>
        <v>N</v>
      </c>
      <c r="F660" s="4">
        <f ca="1">IFERROR(VLOOKUP(Tableau1[[#This Row],[Rythme]],Tableau3[#All],2,0),0)</f>
        <v>0.86458333333333337</v>
      </c>
      <c r="G660" s="4">
        <f ca="1">IFERROR(VLOOKUP(Tableau1[[#This Row],[Rythme]],Tableau3[#All],3,0),0)</f>
        <v>1.25</v>
      </c>
      <c r="H660" s="4">
        <f ca="1">IF(Tableau1[[#This Row],[Début]]=0,0,Tableau1[[#This Row],[Date]]+Tableau1[[#This Row],[Début]])</f>
        <v>43455.864583333336</v>
      </c>
      <c r="I660" s="4">
        <f ca="1">IF(Tableau1[[#This Row],[Fin]]=0,0,Tableau1[[#This Row],[Date]]+Tableau1[[#This Row],[Fin]])</f>
        <v>43456.25</v>
      </c>
      <c r="J660" s="5">
        <f ca="1">IF(MOD(I660,1)=0,0,H660-MAX(I$2:I659))</f>
        <v>0.98958333333575865</v>
      </c>
    </row>
    <row r="661" spans="3:10" x14ac:dyDescent="0.35">
      <c r="C661" s="11">
        <f t="shared" si="10"/>
        <v>43456</v>
      </c>
      <c r="D661" s="8">
        <f>1+INT(MIN(MOD(Tableau1[[#This Row],[Date]]-DATE(YEAR(Tableau1[[#This Row],[Date]])+{-1;0;1},1,5)+WEEKDAY(DATE(YEAR(Tableau1[[#This Row],[Date]])+{-1;0;1},1,3)),734))/7)</f>
        <v>51</v>
      </c>
      <c r="E661" s="8" t="str">
        <f ca="1">OFFSET(Tableau4[[#Headers],[Rythme]],1+MOD(ROW()-2,35),)</f>
        <v>N</v>
      </c>
      <c r="F661" s="4">
        <f ca="1">IFERROR(VLOOKUP(Tableau1[[#This Row],[Rythme]],Tableau3[#All],2,0),0)</f>
        <v>0.86458333333333337</v>
      </c>
      <c r="G661" s="4">
        <f ca="1">IFERROR(VLOOKUP(Tableau1[[#This Row],[Rythme]],Tableau3[#All],3,0),0)</f>
        <v>1.25</v>
      </c>
      <c r="H661" s="4">
        <f ca="1">IF(Tableau1[[#This Row],[Début]]=0,0,Tableau1[[#This Row],[Date]]+Tableau1[[#This Row],[Début]])</f>
        <v>43456.864583333336</v>
      </c>
      <c r="I661" s="4">
        <f ca="1">IF(Tableau1[[#This Row],[Fin]]=0,0,Tableau1[[#This Row],[Date]]+Tableau1[[#This Row],[Fin]])</f>
        <v>43457.25</v>
      </c>
      <c r="J661" s="5">
        <f ca="1">IF(MOD(I661,1)=0,0,H661-MAX(I$2:I660))</f>
        <v>0.61458333333575865</v>
      </c>
    </row>
    <row r="662" spans="3:10" x14ac:dyDescent="0.35">
      <c r="C662" s="11">
        <f t="shared" si="10"/>
        <v>43457</v>
      </c>
      <c r="D662" s="8">
        <f>1+INT(MIN(MOD(Tableau1[[#This Row],[Date]]-DATE(YEAR(Tableau1[[#This Row],[Date]])+{-1;0;1},1,5)+WEEKDAY(DATE(YEAR(Tableau1[[#This Row],[Date]])+{-1;0;1},1,3)),734))/7)</f>
        <v>51</v>
      </c>
      <c r="E662" s="8" t="str">
        <f ca="1">OFFSET(Tableau4[[#Headers],[Rythme]],1+MOD(ROW()-2,35),)</f>
        <v>N</v>
      </c>
      <c r="F662" s="4">
        <f ca="1">IFERROR(VLOOKUP(Tableau1[[#This Row],[Rythme]],Tableau3[#All],2,0),0)</f>
        <v>0.86458333333333337</v>
      </c>
      <c r="G662" s="4">
        <f ca="1">IFERROR(VLOOKUP(Tableau1[[#This Row],[Rythme]],Tableau3[#All],3,0),0)</f>
        <v>1.25</v>
      </c>
      <c r="H662" s="4">
        <f ca="1">IF(Tableau1[[#This Row],[Début]]=0,0,Tableau1[[#This Row],[Date]]+Tableau1[[#This Row],[Début]])</f>
        <v>43457.864583333336</v>
      </c>
      <c r="I662" s="4">
        <f ca="1">IF(Tableau1[[#This Row],[Fin]]=0,0,Tableau1[[#This Row],[Date]]+Tableau1[[#This Row],[Fin]])</f>
        <v>43458.25</v>
      </c>
      <c r="J662" s="5">
        <f ca="1">IF(MOD(I662,1)=0,0,H662-MAX(I$2:I661))</f>
        <v>0.61458333333575865</v>
      </c>
    </row>
    <row r="663" spans="3:10" x14ac:dyDescent="0.35">
      <c r="C663" s="11">
        <f t="shared" si="10"/>
        <v>43458</v>
      </c>
      <c r="D663" s="8">
        <f>1+INT(MIN(MOD(Tableau1[[#This Row],[Date]]-DATE(YEAR(Tableau1[[#This Row],[Date]])+{-1;0;1},1,5)+WEEKDAY(DATE(YEAR(Tableau1[[#This Row],[Date]])+{-1;0;1},1,3)),734))/7)</f>
        <v>52</v>
      </c>
      <c r="E663" s="8" t="str">
        <f ca="1">OFFSET(Tableau4[[#Headers],[Rythme]],1+MOD(ROW()-2,35),)</f>
        <v>R</v>
      </c>
      <c r="F663" s="4">
        <f ca="1">IFERROR(VLOOKUP(Tableau1[[#This Row],[Rythme]],Tableau3[#All],2,0),0)</f>
        <v>0</v>
      </c>
      <c r="G663" s="4">
        <f ca="1">IFERROR(VLOOKUP(Tableau1[[#This Row],[Rythme]],Tableau3[#All],3,0),0)</f>
        <v>0</v>
      </c>
      <c r="H663" s="4">
        <f ca="1">IF(Tableau1[[#This Row],[Début]]=0,0,Tableau1[[#This Row],[Date]]+Tableau1[[#This Row],[Début]])</f>
        <v>0</v>
      </c>
      <c r="I663" s="4">
        <f ca="1">IF(Tableau1[[#This Row],[Fin]]=0,0,Tableau1[[#This Row],[Date]]+Tableau1[[#This Row],[Fin]])</f>
        <v>0</v>
      </c>
      <c r="J663" s="5">
        <f ca="1">IF(MOD(I663,1)=0,0,H663-MAX(I$2:I662))</f>
        <v>0</v>
      </c>
    </row>
    <row r="664" spans="3:10" x14ac:dyDescent="0.35">
      <c r="C664" s="11">
        <f t="shared" si="10"/>
        <v>43459</v>
      </c>
      <c r="D664" s="8">
        <f>1+INT(MIN(MOD(Tableau1[[#This Row],[Date]]-DATE(YEAR(Tableau1[[#This Row],[Date]])+{-1;0;1},1,5)+WEEKDAY(DATE(YEAR(Tableau1[[#This Row],[Date]])+{-1;0;1},1,3)),734))/7)</f>
        <v>52</v>
      </c>
      <c r="E664" s="8" t="str">
        <f ca="1">OFFSET(Tableau4[[#Headers],[Rythme]],1+MOD(ROW()-2,35),)</f>
        <v>H</v>
      </c>
      <c r="F664" s="4">
        <f ca="1">IFERROR(VLOOKUP(Tableau1[[#This Row],[Rythme]],Tableau3[#All],2,0),0)</f>
        <v>0</v>
      </c>
      <c r="G664" s="4">
        <f ca="1">IFERROR(VLOOKUP(Tableau1[[#This Row],[Rythme]],Tableau3[#All],3,0),0)</f>
        <v>0</v>
      </c>
      <c r="H664" s="4">
        <f ca="1">IF(Tableau1[[#This Row],[Début]]=0,0,Tableau1[[#This Row],[Date]]+Tableau1[[#This Row],[Début]])</f>
        <v>0</v>
      </c>
      <c r="I664" s="4">
        <f ca="1">IF(Tableau1[[#This Row],[Fin]]=0,0,Tableau1[[#This Row],[Date]]+Tableau1[[#This Row],[Fin]])</f>
        <v>0</v>
      </c>
      <c r="J664" s="5">
        <f ca="1">IF(MOD(I664,1)=0,0,H664-MAX(I$2:I663))</f>
        <v>0</v>
      </c>
    </row>
    <row r="665" spans="3:10" x14ac:dyDescent="0.35">
      <c r="C665" s="11">
        <f t="shared" si="10"/>
        <v>43460</v>
      </c>
      <c r="D665" s="8">
        <f>1+INT(MIN(MOD(Tableau1[[#This Row],[Date]]-DATE(YEAR(Tableau1[[#This Row],[Date]])+{-1;0;1},1,5)+WEEKDAY(DATE(YEAR(Tableau1[[#This Row],[Date]])+{-1;0;1},1,3)),734))/7)</f>
        <v>52</v>
      </c>
      <c r="E665" s="8" t="str">
        <f ca="1">OFFSET(Tableau4[[#Headers],[Rythme]],1+MOD(ROW()-2,35),)</f>
        <v>R</v>
      </c>
      <c r="F665" s="4">
        <f ca="1">IFERROR(VLOOKUP(Tableau1[[#This Row],[Rythme]],Tableau3[#All],2,0),0)</f>
        <v>0</v>
      </c>
      <c r="G665" s="4">
        <f ca="1">IFERROR(VLOOKUP(Tableau1[[#This Row],[Rythme]],Tableau3[#All],3,0),0)</f>
        <v>0</v>
      </c>
      <c r="H665" s="4">
        <f ca="1">IF(Tableau1[[#This Row],[Début]]=0,0,Tableau1[[#This Row],[Date]]+Tableau1[[#This Row],[Début]])</f>
        <v>0</v>
      </c>
      <c r="I665" s="4">
        <f ca="1">IF(Tableau1[[#This Row],[Fin]]=0,0,Tableau1[[#This Row],[Date]]+Tableau1[[#This Row],[Fin]])</f>
        <v>0</v>
      </c>
      <c r="J665" s="5">
        <f ca="1">IF(MOD(I665,1)=0,0,H665-MAX(I$2:I664))</f>
        <v>0</v>
      </c>
    </row>
    <row r="666" spans="3:10" x14ac:dyDescent="0.35">
      <c r="C666" s="11">
        <f t="shared" si="10"/>
        <v>43461</v>
      </c>
      <c r="D666" s="8">
        <f>1+INT(MIN(MOD(Tableau1[[#This Row],[Date]]-DATE(YEAR(Tableau1[[#This Row],[Date]])+{-1;0;1},1,5)+WEEKDAY(DATE(YEAR(Tableau1[[#This Row],[Date]])+{-1;0;1},1,3)),734))/7)</f>
        <v>52</v>
      </c>
      <c r="E666" s="8" t="str">
        <f ca="1">OFFSET(Tableau4[[#Headers],[Rythme]],1+MOD(ROW()-2,35),)</f>
        <v>R</v>
      </c>
      <c r="F666" s="4">
        <f ca="1">IFERROR(VLOOKUP(Tableau1[[#This Row],[Rythme]],Tableau3[#All],2,0),0)</f>
        <v>0</v>
      </c>
      <c r="G666" s="4">
        <f ca="1">IFERROR(VLOOKUP(Tableau1[[#This Row],[Rythme]],Tableau3[#All],3,0),0)</f>
        <v>0</v>
      </c>
      <c r="H666" s="4">
        <f ca="1">IF(Tableau1[[#This Row],[Début]]=0,0,Tableau1[[#This Row],[Date]]+Tableau1[[#This Row],[Début]])</f>
        <v>0</v>
      </c>
      <c r="I666" s="4">
        <f ca="1">IF(Tableau1[[#This Row],[Fin]]=0,0,Tableau1[[#This Row],[Date]]+Tableau1[[#This Row],[Fin]])</f>
        <v>0</v>
      </c>
      <c r="J666" s="5">
        <f ca="1">IF(MOD(I666,1)=0,0,H666-MAX(I$2:I665))</f>
        <v>0</v>
      </c>
    </row>
    <row r="667" spans="3:10" x14ac:dyDescent="0.35">
      <c r="C667" s="11">
        <f t="shared" si="10"/>
        <v>43462</v>
      </c>
      <c r="D667" s="8">
        <f>1+INT(MIN(MOD(Tableau1[[#This Row],[Date]]-DATE(YEAR(Tableau1[[#This Row],[Date]])+{-1;0;1},1,5)+WEEKDAY(DATE(YEAR(Tableau1[[#This Row],[Date]])+{-1;0;1},1,3)),734))/7)</f>
        <v>52</v>
      </c>
      <c r="E667" s="8" t="str">
        <f ca="1">OFFSET(Tableau4[[#Headers],[Rythme]],1+MOD(ROW()-2,35),)</f>
        <v>M</v>
      </c>
      <c r="F667" s="4">
        <f ca="1">IFERROR(VLOOKUP(Tableau1[[#This Row],[Rythme]],Tableau3[#All],2,0),0)</f>
        <v>0.23958333333333334</v>
      </c>
      <c r="G667" s="4">
        <f ca="1">IFERROR(VLOOKUP(Tableau1[[#This Row],[Rythme]],Tableau3[#All],3,0),0)</f>
        <v>0.5625</v>
      </c>
      <c r="H667" s="4">
        <f ca="1">IF(Tableau1[[#This Row],[Début]]=0,0,Tableau1[[#This Row],[Date]]+Tableau1[[#This Row],[Début]])</f>
        <v>43462.239583333336</v>
      </c>
      <c r="I667" s="4">
        <f ca="1">IF(Tableau1[[#This Row],[Fin]]=0,0,Tableau1[[#This Row],[Date]]+Tableau1[[#This Row],[Fin]])</f>
        <v>43462.5625</v>
      </c>
      <c r="J667" s="5">
        <f ca="1">IF(MOD(I667,1)=0,0,H667-MAX(I$2:I666))</f>
        <v>3.9895833333357587</v>
      </c>
    </row>
    <row r="668" spans="3:10" x14ac:dyDescent="0.35">
      <c r="C668" s="11">
        <f t="shared" si="10"/>
        <v>43463</v>
      </c>
      <c r="D668" s="8">
        <f>1+INT(MIN(MOD(Tableau1[[#This Row],[Date]]-DATE(YEAR(Tableau1[[#This Row],[Date]])+{-1;0;1},1,5)+WEEKDAY(DATE(YEAR(Tableau1[[#This Row],[Date]])+{-1;0;1},1,3)),734))/7)</f>
        <v>52</v>
      </c>
      <c r="E668" s="8" t="str">
        <f ca="1">OFFSET(Tableau4[[#Headers],[Rythme]],1+MOD(ROW()-2,35),)</f>
        <v>M</v>
      </c>
      <c r="F668" s="4">
        <f ca="1">IFERROR(VLOOKUP(Tableau1[[#This Row],[Rythme]],Tableau3[#All],2,0),0)</f>
        <v>0.23958333333333334</v>
      </c>
      <c r="G668" s="4">
        <f ca="1">IFERROR(VLOOKUP(Tableau1[[#This Row],[Rythme]],Tableau3[#All],3,0),0)</f>
        <v>0.5625</v>
      </c>
      <c r="H668" s="4">
        <f ca="1">IF(Tableau1[[#This Row],[Début]]=0,0,Tableau1[[#This Row],[Date]]+Tableau1[[#This Row],[Début]])</f>
        <v>43463.239583333336</v>
      </c>
      <c r="I668" s="4">
        <f ca="1">IF(Tableau1[[#This Row],[Fin]]=0,0,Tableau1[[#This Row],[Date]]+Tableau1[[#This Row],[Fin]])</f>
        <v>43463.5625</v>
      </c>
      <c r="J668" s="5">
        <f ca="1">IF(MOD(I668,1)=0,0,H668-MAX(I$2:I667))</f>
        <v>0.67708333333575865</v>
      </c>
    </row>
    <row r="669" spans="3:10" x14ac:dyDescent="0.35">
      <c r="C669" s="11">
        <f t="shared" si="10"/>
        <v>43464</v>
      </c>
      <c r="D669" s="8">
        <f>1+INT(MIN(MOD(Tableau1[[#This Row],[Date]]-DATE(YEAR(Tableau1[[#This Row],[Date]])+{-1;0;1},1,5)+WEEKDAY(DATE(YEAR(Tableau1[[#This Row],[Date]])+{-1;0;1},1,3)),734))/7)</f>
        <v>52</v>
      </c>
      <c r="E669" s="8" t="str">
        <f ca="1">OFFSET(Tableau4[[#Headers],[Rythme]],1+MOD(ROW()-2,35),)</f>
        <v>M</v>
      </c>
      <c r="F669" s="4">
        <f ca="1">IFERROR(VLOOKUP(Tableau1[[#This Row],[Rythme]],Tableau3[#All],2,0),0)</f>
        <v>0.23958333333333334</v>
      </c>
      <c r="G669" s="4">
        <f ca="1">IFERROR(VLOOKUP(Tableau1[[#This Row],[Rythme]],Tableau3[#All],3,0),0)</f>
        <v>0.5625</v>
      </c>
      <c r="H669" s="4">
        <f ca="1">IF(Tableau1[[#This Row],[Début]]=0,0,Tableau1[[#This Row],[Date]]+Tableau1[[#This Row],[Début]])</f>
        <v>43464.239583333336</v>
      </c>
      <c r="I669" s="4">
        <f ca="1">IF(Tableau1[[#This Row],[Fin]]=0,0,Tableau1[[#This Row],[Date]]+Tableau1[[#This Row],[Fin]])</f>
        <v>43464.5625</v>
      </c>
      <c r="J669" s="5">
        <f ca="1">IF(MOD(I669,1)=0,0,H669-MAX(I$2:I668))</f>
        <v>0.67708333333575865</v>
      </c>
    </row>
    <row r="670" spans="3:10" x14ac:dyDescent="0.35">
      <c r="C670" s="11">
        <f t="shared" si="10"/>
        <v>43465</v>
      </c>
      <c r="D670" s="8">
        <f>1+INT(MIN(MOD(Tableau1[[#This Row],[Date]]-DATE(YEAR(Tableau1[[#This Row],[Date]])+{-1;0;1},1,5)+WEEKDAY(DATE(YEAR(Tableau1[[#This Row],[Date]])+{-1;0;1},1,3)),734))/7)</f>
        <v>1</v>
      </c>
      <c r="E670" s="8" t="str">
        <f ca="1">OFFSET(Tableau4[[#Headers],[Rythme]],1+MOD(ROW()-2,35),)</f>
        <v>A</v>
      </c>
      <c r="F670" s="4">
        <f ca="1">IFERROR(VLOOKUP(Tableau1[[#This Row],[Rythme]],Tableau3[#All],2,0),0)</f>
        <v>0.55208333333333337</v>
      </c>
      <c r="G670" s="4">
        <f ca="1">IFERROR(VLOOKUP(Tableau1[[#This Row],[Rythme]],Tableau3[#All],3,0),0)</f>
        <v>0.875</v>
      </c>
      <c r="H670" s="4">
        <f ca="1">IF(Tableau1[[#This Row],[Début]]=0,0,Tableau1[[#This Row],[Date]]+Tableau1[[#This Row],[Début]])</f>
        <v>43465.552083333336</v>
      </c>
      <c r="I670" s="4">
        <f ca="1">IF(Tableau1[[#This Row],[Fin]]=0,0,Tableau1[[#This Row],[Date]]+Tableau1[[#This Row],[Fin]])</f>
        <v>43465.875</v>
      </c>
      <c r="J670" s="5">
        <f ca="1">IF(MOD(I670,1)=0,0,H670-MAX(I$2:I669))</f>
        <v>0.98958333333575865</v>
      </c>
    </row>
    <row r="671" spans="3:10" x14ac:dyDescent="0.35">
      <c r="C671" s="11">
        <f t="shared" si="10"/>
        <v>43466</v>
      </c>
      <c r="D671" s="8">
        <f>1+INT(MIN(MOD(Tableau1[[#This Row],[Date]]-DATE(YEAR(Tableau1[[#This Row],[Date]])+{-1;0;1},1,5)+WEEKDAY(DATE(YEAR(Tableau1[[#This Row],[Date]])+{-1;0;1},1,3)),734))/7)</f>
        <v>1</v>
      </c>
      <c r="E671" s="8" t="str">
        <f ca="1">OFFSET(Tableau4[[#Headers],[Rythme]],1+MOD(ROW()-2,35),)</f>
        <v>A</v>
      </c>
      <c r="F671" s="4">
        <f ca="1">IFERROR(VLOOKUP(Tableau1[[#This Row],[Rythme]],Tableau3[#All],2,0),0)</f>
        <v>0.55208333333333337</v>
      </c>
      <c r="G671" s="4">
        <f ca="1">IFERROR(VLOOKUP(Tableau1[[#This Row],[Rythme]],Tableau3[#All],3,0),0)</f>
        <v>0.875</v>
      </c>
      <c r="H671" s="4">
        <f ca="1">IF(Tableau1[[#This Row],[Début]]=0,0,Tableau1[[#This Row],[Date]]+Tableau1[[#This Row],[Début]])</f>
        <v>43466.552083333336</v>
      </c>
      <c r="I671" s="4">
        <f ca="1">IF(Tableau1[[#This Row],[Fin]]=0,0,Tableau1[[#This Row],[Date]]+Tableau1[[#This Row],[Fin]])</f>
        <v>43466.875</v>
      </c>
      <c r="J671" s="5">
        <f ca="1">IF(MOD(I671,1)=0,0,H671-MAX(I$2:I670))</f>
        <v>0.67708333333575865</v>
      </c>
    </row>
    <row r="672" spans="3:10" x14ac:dyDescent="0.35">
      <c r="C672" s="11">
        <f t="shared" si="10"/>
        <v>43467</v>
      </c>
      <c r="D672" s="8">
        <f>1+INT(MIN(MOD(Tableau1[[#This Row],[Date]]-DATE(YEAR(Tableau1[[#This Row],[Date]])+{-1;0;1},1,5)+WEEKDAY(DATE(YEAR(Tableau1[[#This Row],[Date]])+{-1;0;1},1,3)),734))/7)</f>
        <v>1</v>
      </c>
      <c r="E672" s="8" t="str">
        <f ca="1">OFFSET(Tableau4[[#Headers],[Rythme]],1+MOD(ROW()-2,35),)</f>
        <v>N</v>
      </c>
      <c r="F672" s="4">
        <f ca="1">IFERROR(VLOOKUP(Tableau1[[#This Row],[Rythme]],Tableau3[#All],2,0),0)</f>
        <v>0.86458333333333337</v>
      </c>
      <c r="G672" s="4">
        <f ca="1">IFERROR(VLOOKUP(Tableau1[[#This Row],[Rythme]],Tableau3[#All],3,0),0)</f>
        <v>1.25</v>
      </c>
      <c r="H672" s="4">
        <f ca="1">IF(Tableau1[[#This Row],[Début]]=0,0,Tableau1[[#This Row],[Date]]+Tableau1[[#This Row],[Début]])</f>
        <v>43467.864583333336</v>
      </c>
      <c r="I672" s="4">
        <f ca="1">IF(Tableau1[[#This Row],[Fin]]=0,0,Tableau1[[#This Row],[Date]]+Tableau1[[#This Row],[Fin]])</f>
        <v>43468.25</v>
      </c>
      <c r="J672" s="5">
        <f ca="1">IF(MOD(I672,1)=0,0,H672-MAX(I$2:I671))</f>
        <v>0.98958333333575865</v>
      </c>
    </row>
    <row r="673" spans="3:10" x14ac:dyDescent="0.35">
      <c r="C673" s="11">
        <f t="shared" si="10"/>
        <v>43468</v>
      </c>
      <c r="D673" s="8">
        <f>1+INT(MIN(MOD(Tableau1[[#This Row],[Date]]-DATE(YEAR(Tableau1[[#This Row],[Date]])+{-1;0;1},1,5)+WEEKDAY(DATE(YEAR(Tableau1[[#This Row],[Date]])+{-1;0;1},1,3)),734))/7)</f>
        <v>1</v>
      </c>
      <c r="E673" s="8" t="str">
        <f ca="1">OFFSET(Tableau4[[#Headers],[Rythme]],1+MOD(ROW()-2,35),)</f>
        <v>N</v>
      </c>
      <c r="F673" s="4">
        <f ca="1">IFERROR(VLOOKUP(Tableau1[[#This Row],[Rythme]],Tableau3[#All],2,0),0)</f>
        <v>0.86458333333333337</v>
      </c>
      <c r="G673" s="4">
        <f ca="1">IFERROR(VLOOKUP(Tableau1[[#This Row],[Rythme]],Tableau3[#All],3,0),0)</f>
        <v>1.25</v>
      </c>
      <c r="H673" s="4">
        <f ca="1">IF(Tableau1[[#This Row],[Début]]=0,0,Tableau1[[#This Row],[Date]]+Tableau1[[#This Row],[Début]])</f>
        <v>43468.864583333336</v>
      </c>
      <c r="I673" s="4">
        <f ca="1">IF(Tableau1[[#This Row],[Fin]]=0,0,Tableau1[[#This Row],[Date]]+Tableau1[[#This Row],[Fin]])</f>
        <v>43469.25</v>
      </c>
      <c r="J673" s="5">
        <f ca="1">IF(MOD(I673,1)=0,0,H673-MAX(I$2:I672))</f>
        <v>0.61458333333575865</v>
      </c>
    </row>
    <row r="674" spans="3:10" x14ac:dyDescent="0.35">
      <c r="C674" s="11">
        <f t="shared" si="10"/>
        <v>43469</v>
      </c>
      <c r="D674" s="8">
        <f>1+INT(MIN(MOD(Tableau1[[#This Row],[Date]]-DATE(YEAR(Tableau1[[#This Row],[Date]])+{-1;0;1},1,5)+WEEKDAY(DATE(YEAR(Tableau1[[#This Row],[Date]])+{-1;0;1},1,3)),734))/7)</f>
        <v>1</v>
      </c>
      <c r="E674" s="8" t="str">
        <f ca="1">OFFSET(Tableau4[[#Headers],[Rythme]],1+MOD(ROW()-2,35),)</f>
        <v>R</v>
      </c>
      <c r="F674" s="4">
        <f ca="1">IFERROR(VLOOKUP(Tableau1[[#This Row],[Rythme]],Tableau3[#All],2,0),0)</f>
        <v>0</v>
      </c>
      <c r="G674" s="4">
        <f ca="1">IFERROR(VLOOKUP(Tableau1[[#This Row],[Rythme]],Tableau3[#All],3,0),0)</f>
        <v>0</v>
      </c>
      <c r="H674" s="4">
        <f ca="1">IF(Tableau1[[#This Row],[Début]]=0,0,Tableau1[[#This Row],[Date]]+Tableau1[[#This Row],[Début]])</f>
        <v>0</v>
      </c>
      <c r="I674" s="4">
        <f ca="1">IF(Tableau1[[#This Row],[Fin]]=0,0,Tableau1[[#This Row],[Date]]+Tableau1[[#This Row],[Fin]])</f>
        <v>0</v>
      </c>
      <c r="J674" s="5">
        <f ca="1">IF(MOD(I674,1)=0,0,H674-MAX(I$2:I673))</f>
        <v>0</v>
      </c>
    </row>
    <row r="675" spans="3:10" x14ac:dyDescent="0.35">
      <c r="C675" s="11">
        <f t="shared" si="10"/>
        <v>43470</v>
      </c>
      <c r="D675" s="8">
        <f>1+INT(MIN(MOD(Tableau1[[#This Row],[Date]]-DATE(YEAR(Tableau1[[#This Row],[Date]])+{-1;0;1},1,5)+WEEKDAY(DATE(YEAR(Tableau1[[#This Row],[Date]])+{-1;0;1},1,3)),734))/7)</f>
        <v>1</v>
      </c>
      <c r="E675" s="8" t="str">
        <f ca="1">OFFSET(Tableau4[[#Headers],[Rythme]],1+MOD(ROW()-2,35),)</f>
        <v>R</v>
      </c>
      <c r="F675" s="4">
        <f ca="1">IFERROR(VLOOKUP(Tableau1[[#This Row],[Rythme]],Tableau3[#All],2,0),0)</f>
        <v>0</v>
      </c>
      <c r="G675" s="4">
        <f ca="1">IFERROR(VLOOKUP(Tableau1[[#This Row],[Rythme]],Tableau3[#All],3,0),0)</f>
        <v>0</v>
      </c>
      <c r="H675" s="4">
        <f ca="1">IF(Tableau1[[#This Row],[Début]]=0,0,Tableau1[[#This Row],[Date]]+Tableau1[[#This Row],[Début]])</f>
        <v>0</v>
      </c>
      <c r="I675" s="4">
        <f ca="1">IF(Tableau1[[#This Row],[Fin]]=0,0,Tableau1[[#This Row],[Date]]+Tableau1[[#This Row],[Fin]])</f>
        <v>0</v>
      </c>
      <c r="J675" s="5">
        <f ca="1">IF(MOD(I675,1)=0,0,H675-MAX(I$2:I674))</f>
        <v>0</v>
      </c>
    </row>
    <row r="676" spans="3:10" x14ac:dyDescent="0.35">
      <c r="C676" s="11">
        <f t="shared" si="10"/>
        <v>43471</v>
      </c>
      <c r="D676" s="8">
        <f>1+INT(MIN(MOD(Tableau1[[#This Row],[Date]]-DATE(YEAR(Tableau1[[#This Row],[Date]])+{-1;0;1},1,5)+WEEKDAY(DATE(YEAR(Tableau1[[#This Row],[Date]])+{-1;0;1},1,3)),734))/7)</f>
        <v>1</v>
      </c>
      <c r="E676" s="8" t="str">
        <f ca="1">OFFSET(Tableau4[[#Headers],[Rythme]],1+MOD(ROW()-2,35),)</f>
        <v>H</v>
      </c>
      <c r="F676" s="4">
        <f ca="1">IFERROR(VLOOKUP(Tableau1[[#This Row],[Rythme]],Tableau3[#All],2,0),0)</f>
        <v>0</v>
      </c>
      <c r="G676" s="4">
        <f ca="1">IFERROR(VLOOKUP(Tableau1[[#This Row],[Rythme]],Tableau3[#All],3,0),0)</f>
        <v>0</v>
      </c>
      <c r="H676" s="4">
        <f ca="1">IF(Tableau1[[#This Row],[Début]]=0,0,Tableau1[[#This Row],[Date]]+Tableau1[[#This Row],[Début]])</f>
        <v>0</v>
      </c>
      <c r="I676" s="4">
        <f ca="1">IF(Tableau1[[#This Row],[Fin]]=0,0,Tableau1[[#This Row],[Date]]+Tableau1[[#This Row],[Fin]])</f>
        <v>0</v>
      </c>
      <c r="J676" s="5">
        <f ca="1">IF(MOD(I676,1)=0,0,H676-MAX(I$2:I675))</f>
        <v>0</v>
      </c>
    </row>
    <row r="677" spans="3:10" x14ac:dyDescent="0.35">
      <c r="C677" s="11">
        <f t="shared" si="10"/>
        <v>43472</v>
      </c>
      <c r="D677" s="8">
        <f>1+INT(MIN(MOD(Tableau1[[#This Row],[Date]]-DATE(YEAR(Tableau1[[#This Row],[Date]])+{-1;0;1},1,5)+WEEKDAY(DATE(YEAR(Tableau1[[#This Row],[Date]])+{-1;0;1},1,3)),734))/7)</f>
        <v>2</v>
      </c>
      <c r="E677" s="8" t="str">
        <f ca="1">OFFSET(Tableau4[[#Headers],[Rythme]],1+MOD(ROW()-2,35),)</f>
        <v>R</v>
      </c>
      <c r="F677" s="4">
        <f ca="1">IFERROR(VLOOKUP(Tableau1[[#This Row],[Rythme]],Tableau3[#All],2,0),0)</f>
        <v>0</v>
      </c>
      <c r="G677" s="4">
        <f ca="1">IFERROR(VLOOKUP(Tableau1[[#This Row],[Rythme]],Tableau3[#All],3,0),0)</f>
        <v>0</v>
      </c>
      <c r="H677" s="4">
        <f ca="1">IF(Tableau1[[#This Row],[Début]]=0,0,Tableau1[[#This Row],[Date]]+Tableau1[[#This Row],[Début]])</f>
        <v>0</v>
      </c>
      <c r="I677" s="4">
        <f ca="1">IF(Tableau1[[#This Row],[Fin]]=0,0,Tableau1[[#This Row],[Date]]+Tableau1[[#This Row],[Fin]])</f>
        <v>0</v>
      </c>
      <c r="J677" s="5">
        <f ca="1">IF(MOD(I677,1)=0,0,H677-MAX(I$2:I676))</f>
        <v>0</v>
      </c>
    </row>
    <row r="678" spans="3:10" x14ac:dyDescent="0.35">
      <c r="C678" s="11">
        <f t="shared" si="10"/>
        <v>43473</v>
      </c>
      <c r="D678" s="8">
        <f>1+INT(MIN(MOD(Tableau1[[#This Row],[Date]]-DATE(YEAR(Tableau1[[#This Row],[Date]])+{-1;0;1},1,5)+WEEKDAY(DATE(YEAR(Tableau1[[#This Row],[Date]])+{-1;0;1},1,3)),734))/7)</f>
        <v>2</v>
      </c>
      <c r="E678" s="8" t="str">
        <f ca="1">OFFSET(Tableau4[[#Headers],[Rythme]],1+MOD(ROW()-2,35),)</f>
        <v>H</v>
      </c>
      <c r="F678" s="4">
        <f ca="1">IFERROR(VLOOKUP(Tableau1[[#This Row],[Rythme]],Tableau3[#All],2,0),0)</f>
        <v>0</v>
      </c>
      <c r="G678" s="4">
        <f ca="1">IFERROR(VLOOKUP(Tableau1[[#This Row],[Rythme]],Tableau3[#All],3,0),0)</f>
        <v>0</v>
      </c>
      <c r="H678" s="4">
        <f ca="1">IF(Tableau1[[#This Row],[Début]]=0,0,Tableau1[[#This Row],[Date]]+Tableau1[[#This Row],[Début]])</f>
        <v>0</v>
      </c>
      <c r="I678" s="4">
        <f ca="1">IF(Tableau1[[#This Row],[Fin]]=0,0,Tableau1[[#This Row],[Date]]+Tableau1[[#This Row],[Fin]])</f>
        <v>0</v>
      </c>
      <c r="J678" s="5">
        <f ca="1">IF(MOD(I678,1)=0,0,H678-MAX(I$2:I677))</f>
        <v>0</v>
      </c>
    </row>
    <row r="679" spans="3:10" x14ac:dyDescent="0.35">
      <c r="C679" s="11">
        <f t="shared" si="10"/>
        <v>43474</v>
      </c>
      <c r="D679" s="8">
        <f>1+INT(MIN(MOD(Tableau1[[#This Row],[Date]]-DATE(YEAR(Tableau1[[#This Row],[Date]])+{-1;0;1},1,5)+WEEKDAY(DATE(YEAR(Tableau1[[#This Row],[Date]])+{-1;0;1},1,3)),734))/7)</f>
        <v>2</v>
      </c>
      <c r="E679" s="8" t="str">
        <f ca="1">OFFSET(Tableau4[[#Headers],[Rythme]],1+MOD(ROW()-2,35),)</f>
        <v>M</v>
      </c>
      <c r="F679" s="4">
        <f ca="1">IFERROR(VLOOKUP(Tableau1[[#This Row],[Rythme]],Tableau3[#All],2,0),0)</f>
        <v>0.23958333333333334</v>
      </c>
      <c r="G679" s="4">
        <f ca="1">IFERROR(VLOOKUP(Tableau1[[#This Row],[Rythme]],Tableau3[#All],3,0),0)</f>
        <v>0.5625</v>
      </c>
      <c r="H679" s="4">
        <f ca="1">IF(Tableau1[[#This Row],[Début]]=0,0,Tableau1[[#This Row],[Date]]+Tableau1[[#This Row],[Début]])</f>
        <v>43474.239583333336</v>
      </c>
      <c r="I679" s="4">
        <f ca="1">IF(Tableau1[[#This Row],[Fin]]=0,0,Tableau1[[#This Row],[Date]]+Tableau1[[#This Row],[Fin]])</f>
        <v>43474.5625</v>
      </c>
      <c r="J679" s="5">
        <f ca="1">IF(MOD(I679,1)=0,0,H679-MAX(I$2:I678))</f>
        <v>4.9895833333357587</v>
      </c>
    </row>
    <row r="680" spans="3:10" x14ac:dyDescent="0.35">
      <c r="C680" s="11">
        <f t="shared" si="10"/>
        <v>43475</v>
      </c>
      <c r="D680" s="8">
        <f>1+INT(MIN(MOD(Tableau1[[#This Row],[Date]]-DATE(YEAR(Tableau1[[#This Row],[Date]])+{-1;0;1},1,5)+WEEKDAY(DATE(YEAR(Tableau1[[#This Row],[Date]])+{-1;0;1},1,3)),734))/7)</f>
        <v>2</v>
      </c>
      <c r="E680" s="8" t="str">
        <f ca="1">OFFSET(Tableau4[[#Headers],[Rythme]],1+MOD(ROW()-2,35),)</f>
        <v>M</v>
      </c>
      <c r="F680" s="4">
        <f ca="1">IFERROR(VLOOKUP(Tableau1[[#This Row],[Rythme]],Tableau3[#All],2,0),0)</f>
        <v>0.23958333333333334</v>
      </c>
      <c r="G680" s="4">
        <f ca="1">IFERROR(VLOOKUP(Tableau1[[#This Row],[Rythme]],Tableau3[#All],3,0),0)</f>
        <v>0.5625</v>
      </c>
      <c r="H680" s="4">
        <f ca="1">IF(Tableau1[[#This Row],[Début]]=0,0,Tableau1[[#This Row],[Date]]+Tableau1[[#This Row],[Début]])</f>
        <v>43475.239583333336</v>
      </c>
      <c r="I680" s="4">
        <f ca="1">IF(Tableau1[[#This Row],[Fin]]=0,0,Tableau1[[#This Row],[Date]]+Tableau1[[#This Row],[Fin]])</f>
        <v>43475.5625</v>
      </c>
      <c r="J680" s="5">
        <f ca="1">IF(MOD(I680,1)=0,0,H680-MAX(I$2:I679))</f>
        <v>0.67708333333575865</v>
      </c>
    </row>
    <row r="681" spans="3:10" x14ac:dyDescent="0.35">
      <c r="C681" s="11">
        <f t="shared" si="10"/>
        <v>43476</v>
      </c>
      <c r="D681" s="8">
        <f>1+INT(MIN(MOD(Tableau1[[#This Row],[Date]]-DATE(YEAR(Tableau1[[#This Row],[Date]])+{-1;0;1},1,5)+WEEKDAY(DATE(YEAR(Tableau1[[#This Row],[Date]])+{-1;0;1},1,3)),734))/7)</f>
        <v>2</v>
      </c>
      <c r="E681" s="8" t="str">
        <f ca="1">OFFSET(Tableau4[[#Headers],[Rythme]],1+MOD(ROW()-2,35),)</f>
        <v>A</v>
      </c>
      <c r="F681" s="4">
        <f ca="1">IFERROR(VLOOKUP(Tableau1[[#This Row],[Rythme]],Tableau3[#All],2,0),0)</f>
        <v>0.55208333333333337</v>
      </c>
      <c r="G681" s="4">
        <f ca="1">IFERROR(VLOOKUP(Tableau1[[#This Row],[Rythme]],Tableau3[#All],3,0),0)</f>
        <v>0.875</v>
      </c>
      <c r="H681" s="4">
        <f ca="1">IF(Tableau1[[#This Row],[Début]]=0,0,Tableau1[[#This Row],[Date]]+Tableau1[[#This Row],[Début]])</f>
        <v>43476.552083333336</v>
      </c>
      <c r="I681" s="4">
        <f ca="1">IF(Tableau1[[#This Row],[Fin]]=0,0,Tableau1[[#This Row],[Date]]+Tableau1[[#This Row],[Fin]])</f>
        <v>43476.875</v>
      </c>
      <c r="J681" s="5">
        <f ca="1">IF(MOD(I681,1)=0,0,H681-MAX(I$2:I680))</f>
        <v>0.98958333333575865</v>
      </c>
    </row>
    <row r="682" spans="3:10" x14ac:dyDescent="0.35">
      <c r="C682" s="11">
        <f t="shared" si="10"/>
        <v>43477</v>
      </c>
      <c r="D682" s="8">
        <f>1+INT(MIN(MOD(Tableau1[[#This Row],[Date]]-DATE(YEAR(Tableau1[[#This Row],[Date]])+{-1;0;1},1,5)+WEEKDAY(DATE(YEAR(Tableau1[[#This Row],[Date]])+{-1;0;1},1,3)),734))/7)</f>
        <v>2</v>
      </c>
      <c r="E682" s="8" t="str">
        <f ca="1">OFFSET(Tableau4[[#Headers],[Rythme]],1+MOD(ROW()-2,35),)</f>
        <v>A</v>
      </c>
      <c r="F682" s="4">
        <f ca="1">IFERROR(VLOOKUP(Tableau1[[#This Row],[Rythme]],Tableau3[#All],2,0),0)</f>
        <v>0.55208333333333337</v>
      </c>
      <c r="G682" s="4">
        <f ca="1">IFERROR(VLOOKUP(Tableau1[[#This Row],[Rythme]],Tableau3[#All],3,0),0)</f>
        <v>0.875</v>
      </c>
      <c r="H682" s="4">
        <f ca="1">IF(Tableau1[[#This Row],[Début]]=0,0,Tableau1[[#This Row],[Date]]+Tableau1[[#This Row],[Début]])</f>
        <v>43477.552083333336</v>
      </c>
      <c r="I682" s="4">
        <f ca="1">IF(Tableau1[[#This Row],[Fin]]=0,0,Tableau1[[#This Row],[Date]]+Tableau1[[#This Row],[Fin]])</f>
        <v>43477.875</v>
      </c>
      <c r="J682" s="5">
        <f ca="1">IF(MOD(I682,1)=0,0,H682-MAX(I$2:I681))</f>
        <v>0.67708333333575865</v>
      </c>
    </row>
    <row r="683" spans="3:10" x14ac:dyDescent="0.35">
      <c r="C683" s="11">
        <f t="shared" si="10"/>
        <v>43478</v>
      </c>
      <c r="D683" s="8">
        <f>1+INT(MIN(MOD(Tableau1[[#This Row],[Date]]-DATE(YEAR(Tableau1[[#This Row],[Date]])+{-1;0;1},1,5)+WEEKDAY(DATE(YEAR(Tableau1[[#This Row],[Date]])+{-1;0;1},1,3)),734))/7)</f>
        <v>2</v>
      </c>
      <c r="E683" s="8" t="str">
        <f ca="1">OFFSET(Tableau4[[#Headers],[Rythme]],1+MOD(ROW()-2,35),)</f>
        <v>A</v>
      </c>
      <c r="F683" s="4">
        <f ca="1">IFERROR(VLOOKUP(Tableau1[[#This Row],[Rythme]],Tableau3[#All],2,0),0)</f>
        <v>0.55208333333333337</v>
      </c>
      <c r="G683" s="4">
        <f ca="1">IFERROR(VLOOKUP(Tableau1[[#This Row],[Rythme]],Tableau3[#All],3,0),0)</f>
        <v>0.875</v>
      </c>
      <c r="H683" s="4">
        <f ca="1">IF(Tableau1[[#This Row],[Début]]=0,0,Tableau1[[#This Row],[Date]]+Tableau1[[#This Row],[Début]])</f>
        <v>43478.552083333336</v>
      </c>
      <c r="I683" s="4">
        <f ca="1">IF(Tableau1[[#This Row],[Fin]]=0,0,Tableau1[[#This Row],[Date]]+Tableau1[[#This Row],[Fin]])</f>
        <v>43478.875</v>
      </c>
      <c r="J683" s="5">
        <f ca="1">IF(MOD(I683,1)=0,0,H683-MAX(I$2:I682))</f>
        <v>0.67708333333575865</v>
      </c>
    </row>
    <row r="684" spans="3:10" x14ac:dyDescent="0.35">
      <c r="C684" s="11">
        <f t="shared" si="10"/>
        <v>43479</v>
      </c>
      <c r="D684" s="8">
        <f>1+INT(MIN(MOD(Tableau1[[#This Row],[Date]]-DATE(YEAR(Tableau1[[#This Row],[Date]])+{-1;0;1},1,5)+WEEKDAY(DATE(YEAR(Tableau1[[#This Row],[Date]])+{-1;0;1},1,3)),734))/7)</f>
        <v>3</v>
      </c>
      <c r="E684" s="8" t="str">
        <f ca="1">OFFSET(Tableau4[[#Headers],[Rythme]],1+MOD(ROW()-2,35),)</f>
        <v>N</v>
      </c>
      <c r="F684" s="4">
        <f ca="1">IFERROR(VLOOKUP(Tableau1[[#This Row],[Rythme]],Tableau3[#All],2,0),0)</f>
        <v>0.86458333333333337</v>
      </c>
      <c r="G684" s="4">
        <f ca="1">IFERROR(VLOOKUP(Tableau1[[#This Row],[Rythme]],Tableau3[#All],3,0),0)</f>
        <v>1.25</v>
      </c>
      <c r="H684" s="4">
        <f ca="1">IF(Tableau1[[#This Row],[Début]]=0,0,Tableau1[[#This Row],[Date]]+Tableau1[[#This Row],[Début]])</f>
        <v>43479.864583333336</v>
      </c>
      <c r="I684" s="4">
        <f ca="1">IF(Tableau1[[#This Row],[Fin]]=0,0,Tableau1[[#This Row],[Date]]+Tableau1[[#This Row],[Fin]])</f>
        <v>43480.25</v>
      </c>
      <c r="J684" s="5">
        <f ca="1">IF(MOD(I684,1)=0,0,H684-MAX(I$2:I683))</f>
        <v>0.98958333333575865</v>
      </c>
    </row>
    <row r="685" spans="3:10" x14ac:dyDescent="0.35">
      <c r="C685" s="11">
        <f t="shared" si="10"/>
        <v>43480</v>
      </c>
      <c r="D685" s="8">
        <f>1+INT(MIN(MOD(Tableau1[[#This Row],[Date]]-DATE(YEAR(Tableau1[[#This Row],[Date]])+{-1;0;1},1,5)+WEEKDAY(DATE(YEAR(Tableau1[[#This Row],[Date]])+{-1;0;1},1,3)),734))/7)</f>
        <v>3</v>
      </c>
      <c r="E685" s="8" t="str">
        <f ca="1">OFFSET(Tableau4[[#Headers],[Rythme]],1+MOD(ROW()-2,35),)</f>
        <v>N</v>
      </c>
      <c r="F685" s="4">
        <f ca="1">IFERROR(VLOOKUP(Tableau1[[#This Row],[Rythme]],Tableau3[#All],2,0),0)</f>
        <v>0.86458333333333337</v>
      </c>
      <c r="G685" s="4">
        <f ca="1">IFERROR(VLOOKUP(Tableau1[[#This Row],[Rythme]],Tableau3[#All],3,0),0)</f>
        <v>1.25</v>
      </c>
      <c r="H685" s="4">
        <f ca="1">IF(Tableau1[[#This Row],[Début]]=0,0,Tableau1[[#This Row],[Date]]+Tableau1[[#This Row],[Début]])</f>
        <v>43480.864583333336</v>
      </c>
      <c r="I685" s="4">
        <f ca="1">IF(Tableau1[[#This Row],[Fin]]=0,0,Tableau1[[#This Row],[Date]]+Tableau1[[#This Row],[Fin]])</f>
        <v>43481.25</v>
      </c>
      <c r="J685" s="5">
        <f ca="1">IF(MOD(I685,1)=0,0,H685-MAX(I$2:I684))</f>
        <v>0.61458333333575865</v>
      </c>
    </row>
    <row r="686" spans="3:10" x14ac:dyDescent="0.35">
      <c r="C686" s="11">
        <f t="shared" si="10"/>
        <v>43481</v>
      </c>
      <c r="D686" s="8">
        <f>1+INT(MIN(MOD(Tableau1[[#This Row],[Date]]-DATE(YEAR(Tableau1[[#This Row],[Date]])+{-1;0;1},1,5)+WEEKDAY(DATE(YEAR(Tableau1[[#This Row],[Date]])+{-1;0;1},1,3)),734))/7)</f>
        <v>3</v>
      </c>
      <c r="E686" s="8" t="str">
        <f ca="1">OFFSET(Tableau4[[#Headers],[Rythme]],1+MOD(ROW()-2,35),)</f>
        <v>R</v>
      </c>
      <c r="F686" s="4">
        <f ca="1">IFERROR(VLOOKUP(Tableau1[[#This Row],[Rythme]],Tableau3[#All],2,0),0)</f>
        <v>0</v>
      </c>
      <c r="G686" s="4">
        <f ca="1">IFERROR(VLOOKUP(Tableau1[[#This Row],[Rythme]],Tableau3[#All],3,0),0)</f>
        <v>0</v>
      </c>
      <c r="H686" s="4">
        <f ca="1">IF(Tableau1[[#This Row],[Début]]=0,0,Tableau1[[#This Row],[Date]]+Tableau1[[#This Row],[Début]])</f>
        <v>0</v>
      </c>
      <c r="I686" s="4">
        <f ca="1">IF(Tableau1[[#This Row],[Fin]]=0,0,Tableau1[[#This Row],[Date]]+Tableau1[[#This Row],[Fin]])</f>
        <v>0</v>
      </c>
      <c r="J686" s="5">
        <f ca="1">IF(MOD(I686,1)=0,0,H686-MAX(I$2:I685))</f>
        <v>0</v>
      </c>
    </row>
    <row r="687" spans="3:10" x14ac:dyDescent="0.35">
      <c r="C687" s="11">
        <f t="shared" si="10"/>
        <v>43482</v>
      </c>
      <c r="D687" s="8">
        <f>1+INT(MIN(MOD(Tableau1[[#This Row],[Date]]-DATE(YEAR(Tableau1[[#This Row],[Date]])+{-1;0;1},1,5)+WEEKDAY(DATE(YEAR(Tableau1[[#This Row],[Date]])+{-1;0;1},1,3)),734))/7)</f>
        <v>3</v>
      </c>
      <c r="E687" s="8" t="str">
        <f ca="1">OFFSET(Tableau4[[#Headers],[Rythme]],1+MOD(ROW()-2,35),)</f>
        <v>R</v>
      </c>
      <c r="F687" s="4">
        <f ca="1">IFERROR(VLOOKUP(Tableau1[[#This Row],[Rythme]],Tableau3[#All],2,0),0)</f>
        <v>0</v>
      </c>
      <c r="G687" s="4">
        <f ca="1">IFERROR(VLOOKUP(Tableau1[[#This Row],[Rythme]],Tableau3[#All],3,0),0)</f>
        <v>0</v>
      </c>
      <c r="H687" s="4">
        <f ca="1">IF(Tableau1[[#This Row],[Début]]=0,0,Tableau1[[#This Row],[Date]]+Tableau1[[#This Row],[Début]])</f>
        <v>0</v>
      </c>
      <c r="I687" s="4">
        <f ca="1">IF(Tableau1[[#This Row],[Fin]]=0,0,Tableau1[[#This Row],[Date]]+Tableau1[[#This Row],[Fin]])</f>
        <v>0</v>
      </c>
      <c r="J687" s="5">
        <f ca="1">IF(MOD(I687,1)=0,0,H687-MAX(I$2:I686))</f>
        <v>0</v>
      </c>
    </row>
    <row r="688" spans="3:10" x14ac:dyDescent="0.35">
      <c r="C688" s="11">
        <f t="shared" si="10"/>
        <v>43483</v>
      </c>
      <c r="D688" s="8">
        <f>1+INT(MIN(MOD(Tableau1[[#This Row],[Date]]-DATE(YEAR(Tableau1[[#This Row],[Date]])+{-1;0;1},1,5)+WEEKDAY(DATE(YEAR(Tableau1[[#This Row],[Date]])+{-1;0;1},1,3)),734))/7)</f>
        <v>3</v>
      </c>
      <c r="E688" s="8" t="str">
        <f ca="1">OFFSET(Tableau4[[#Headers],[Rythme]],1+MOD(ROW()-2,35),)</f>
        <v>R</v>
      </c>
      <c r="F688" s="4">
        <f ca="1">IFERROR(VLOOKUP(Tableau1[[#This Row],[Rythme]],Tableau3[#All],2,0),0)</f>
        <v>0</v>
      </c>
      <c r="G688" s="4">
        <f ca="1">IFERROR(VLOOKUP(Tableau1[[#This Row],[Rythme]],Tableau3[#All],3,0),0)</f>
        <v>0</v>
      </c>
      <c r="H688" s="4">
        <f ca="1">IF(Tableau1[[#This Row],[Début]]=0,0,Tableau1[[#This Row],[Date]]+Tableau1[[#This Row],[Début]])</f>
        <v>0</v>
      </c>
      <c r="I688" s="4">
        <f ca="1">IF(Tableau1[[#This Row],[Fin]]=0,0,Tableau1[[#This Row],[Date]]+Tableau1[[#This Row],[Fin]])</f>
        <v>0</v>
      </c>
      <c r="J688" s="5">
        <f ca="1">IF(MOD(I688,1)=0,0,H688-MAX(I$2:I687))</f>
        <v>0</v>
      </c>
    </row>
    <row r="689" spans="3:10" x14ac:dyDescent="0.35">
      <c r="C689" s="11">
        <f t="shared" si="10"/>
        <v>43484</v>
      </c>
      <c r="D689" s="8">
        <f>1+INT(MIN(MOD(Tableau1[[#This Row],[Date]]-DATE(YEAR(Tableau1[[#This Row],[Date]])+{-1;0;1},1,5)+WEEKDAY(DATE(YEAR(Tableau1[[#This Row],[Date]])+{-1;0;1},1,3)),734))/7)</f>
        <v>3</v>
      </c>
      <c r="E689" s="8" t="str">
        <f ca="1">OFFSET(Tableau4[[#Headers],[Rythme]],1+MOD(ROW()-2,35),)</f>
        <v>H</v>
      </c>
      <c r="F689" s="4">
        <f ca="1">IFERROR(VLOOKUP(Tableau1[[#This Row],[Rythme]],Tableau3[#All],2,0),0)</f>
        <v>0</v>
      </c>
      <c r="G689" s="4">
        <f ca="1">IFERROR(VLOOKUP(Tableau1[[#This Row],[Rythme]],Tableau3[#All],3,0),0)</f>
        <v>0</v>
      </c>
      <c r="H689" s="4">
        <f ca="1">IF(Tableau1[[#This Row],[Début]]=0,0,Tableau1[[#This Row],[Date]]+Tableau1[[#This Row],[Début]])</f>
        <v>0</v>
      </c>
      <c r="I689" s="4">
        <f ca="1">IF(Tableau1[[#This Row],[Fin]]=0,0,Tableau1[[#This Row],[Date]]+Tableau1[[#This Row],[Fin]])</f>
        <v>0</v>
      </c>
      <c r="J689" s="5">
        <f ca="1">IF(MOD(I689,1)=0,0,H689-MAX(I$2:I688))</f>
        <v>0</v>
      </c>
    </row>
    <row r="690" spans="3:10" x14ac:dyDescent="0.35">
      <c r="C690" s="11">
        <f t="shared" si="10"/>
        <v>43485</v>
      </c>
      <c r="D690" s="8">
        <f>1+INT(MIN(MOD(Tableau1[[#This Row],[Date]]-DATE(YEAR(Tableau1[[#This Row],[Date]])+{-1;0;1},1,5)+WEEKDAY(DATE(YEAR(Tableau1[[#This Row],[Date]])+{-1;0;1},1,3)),734))/7)</f>
        <v>3</v>
      </c>
      <c r="E690" s="8" t="str">
        <f ca="1">OFFSET(Tableau4[[#Headers],[Rythme]],1+MOD(ROW()-2,35),)</f>
        <v>H</v>
      </c>
      <c r="F690" s="4">
        <f ca="1">IFERROR(VLOOKUP(Tableau1[[#This Row],[Rythme]],Tableau3[#All],2,0),0)</f>
        <v>0</v>
      </c>
      <c r="G690" s="4">
        <f ca="1">IFERROR(VLOOKUP(Tableau1[[#This Row],[Rythme]],Tableau3[#All],3,0),0)</f>
        <v>0</v>
      </c>
      <c r="H690" s="4">
        <f ca="1">IF(Tableau1[[#This Row],[Début]]=0,0,Tableau1[[#This Row],[Date]]+Tableau1[[#This Row],[Début]])</f>
        <v>0</v>
      </c>
      <c r="I690" s="4">
        <f ca="1">IF(Tableau1[[#This Row],[Fin]]=0,0,Tableau1[[#This Row],[Date]]+Tableau1[[#This Row],[Fin]])</f>
        <v>0</v>
      </c>
      <c r="J690" s="5">
        <f ca="1">IF(MOD(I690,1)=0,0,H690-MAX(I$2:I689))</f>
        <v>0</v>
      </c>
    </row>
    <row r="691" spans="3:10" x14ac:dyDescent="0.35">
      <c r="C691" s="11">
        <f t="shared" si="10"/>
        <v>43486</v>
      </c>
      <c r="D691" s="8">
        <f>1+INT(MIN(MOD(Tableau1[[#This Row],[Date]]-DATE(YEAR(Tableau1[[#This Row],[Date]])+{-1;0;1},1,5)+WEEKDAY(DATE(YEAR(Tableau1[[#This Row],[Date]])+{-1;0;1},1,3)),734))/7)</f>
        <v>4</v>
      </c>
      <c r="E691" s="8" t="str">
        <f ca="1">OFFSET(Tableau4[[#Headers],[Rythme]],1+MOD(ROW()-2,35),)</f>
        <v>M</v>
      </c>
      <c r="F691" s="4">
        <f ca="1">IFERROR(VLOOKUP(Tableau1[[#This Row],[Rythme]],Tableau3[#All],2,0),0)</f>
        <v>0.23958333333333334</v>
      </c>
      <c r="G691" s="4">
        <f ca="1">IFERROR(VLOOKUP(Tableau1[[#This Row],[Rythme]],Tableau3[#All],3,0),0)</f>
        <v>0.5625</v>
      </c>
      <c r="H691" s="4">
        <f ca="1">IF(Tableau1[[#This Row],[Début]]=0,0,Tableau1[[#This Row],[Date]]+Tableau1[[#This Row],[Début]])</f>
        <v>43486.239583333336</v>
      </c>
      <c r="I691" s="4">
        <f ca="1">IF(Tableau1[[#This Row],[Fin]]=0,0,Tableau1[[#This Row],[Date]]+Tableau1[[#This Row],[Fin]])</f>
        <v>43486.5625</v>
      </c>
      <c r="J691" s="5">
        <f ca="1">IF(MOD(I691,1)=0,0,H691-MAX(I$2:I690))</f>
        <v>4.9895833333357587</v>
      </c>
    </row>
    <row r="692" spans="3:10" x14ac:dyDescent="0.35">
      <c r="C692" s="11">
        <f t="shared" si="10"/>
        <v>43487</v>
      </c>
      <c r="D692" s="8">
        <f>1+INT(MIN(MOD(Tableau1[[#This Row],[Date]]-DATE(YEAR(Tableau1[[#This Row],[Date]])+{-1;0;1},1,5)+WEEKDAY(DATE(YEAR(Tableau1[[#This Row],[Date]])+{-1;0;1},1,3)),734))/7)</f>
        <v>4</v>
      </c>
      <c r="E692" s="8" t="str">
        <f ca="1">OFFSET(Tableau4[[#Headers],[Rythme]],1+MOD(ROW()-2,35),)</f>
        <v>M</v>
      </c>
      <c r="F692" s="4">
        <f ca="1">IFERROR(VLOOKUP(Tableau1[[#This Row],[Rythme]],Tableau3[#All],2,0),0)</f>
        <v>0.23958333333333334</v>
      </c>
      <c r="G692" s="4">
        <f ca="1">IFERROR(VLOOKUP(Tableau1[[#This Row],[Rythme]],Tableau3[#All],3,0),0)</f>
        <v>0.5625</v>
      </c>
      <c r="H692" s="4">
        <f ca="1">IF(Tableau1[[#This Row],[Début]]=0,0,Tableau1[[#This Row],[Date]]+Tableau1[[#This Row],[Début]])</f>
        <v>43487.239583333336</v>
      </c>
      <c r="I692" s="4">
        <f ca="1">IF(Tableau1[[#This Row],[Fin]]=0,0,Tableau1[[#This Row],[Date]]+Tableau1[[#This Row],[Fin]])</f>
        <v>43487.5625</v>
      </c>
      <c r="J692" s="5">
        <f ca="1">IF(MOD(I692,1)=0,0,H692-MAX(I$2:I691))</f>
        <v>0.67708333333575865</v>
      </c>
    </row>
    <row r="693" spans="3:10" x14ac:dyDescent="0.35">
      <c r="C693" s="11">
        <f t="shared" si="10"/>
        <v>43488</v>
      </c>
      <c r="D693" s="8">
        <f>1+INT(MIN(MOD(Tableau1[[#This Row],[Date]]-DATE(YEAR(Tableau1[[#This Row],[Date]])+{-1;0;1},1,5)+WEEKDAY(DATE(YEAR(Tableau1[[#This Row],[Date]])+{-1;0;1},1,3)),734))/7)</f>
        <v>4</v>
      </c>
      <c r="E693" s="8" t="str">
        <f ca="1">OFFSET(Tableau4[[#Headers],[Rythme]],1+MOD(ROW()-2,35),)</f>
        <v>A</v>
      </c>
      <c r="F693" s="4">
        <f ca="1">IFERROR(VLOOKUP(Tableau1[[#This Row],[Rythme]],Tableau3[#All],2,0),0)</f>
        <v>0.55208333333333337</v>
      </c>
      <c r="G693" s="4">
        <f ca="1">IFERROR(VLOOKUP(Tableau1[[#This Row],[Rythme]],Tableau3[#All],3,0),0)</f>
        <v>0.875</v>
      </c>
      <c r="H693" s="4">
        <f ca="1">IF(Tableau1[[#This Row],[Début]]=0,0,Tableau1[[#This Row],[Date]]+Tableau1[[#This Row],[Début]])</f>
        <v>43488.552083333336</v>
      </c>
      <c r="I693" s="4">
        <f ca="1">IF(Tableau1[[#This Row],[Fin]]=0,0,Tableau1[[#This Row],[Date]]+Tableau1[[#This Row],[Fin]])</f>
        <v>43488.875</v>
      </c>
      <c r="J693" s="5">
        <f ca="1">IF(MOD(I693,1)=0,0,H693-MAX(I$2:I692))</f>
        <v>0.98958333333575865</v>
      </c>
    </row>
    <row r="694" spans="3:10" x14ac:dyDescent="0.35">
      <c r="C694" s="11">
        <f t="shared" si="10"/>
        <v>43489</v>
      </c>
      <c r="D694" s="8">
        <f>1+INT(MIN(MOD(Tableau1[[#This Row],[Date]]-DATE(YEAR(Tableau1[[#This Row],[Date]])+{-1;0;1},1,5)+WEEKDAY(DATE(YEAR(Tableau1[[#This Row],[Date]])+{-1;0;1},1,3)),734))/7)</f>
        <v>4</v>
      </c>
      <c r="E694" s="8" t="str">
        <f ca="1">OFFSET(Tableau4[[#Headers],[Rythme]],1+MOD(ROW()-2,35),)</f>
        <v>A</v>
      </c>
      <c r="F694" s="4">
        <f ca="1">IFERROR(VLOOKUP(Tableau1[[#This Row],[Rythme]],Tableau3[#All],2,0),0)</f>
        <v>0.55208333333333337</v>
      </c>
      <c r="G694" s="4">
        <f ca="1">IFERROR(VLOOKUP(Tableau1[[#This Row],[Rythme]],Tableau3[#All],3,0),0)</f>
        <v>0.875</v>
      </c>
      <c r="H694" s="4">
        <f ca="1">IF(Tableau1[[#This Row],[Début]]=0,0,Tableau1[[#This Row],[Date]]+Tableau1[[#This Row],[Début]])</f>
        <v>43489.552083333336</v>
      </c>
      <c r="I694" s="4">
        <f ca="1">IF(Tableau1[[#This Row],[Fin]]=0,0,Tableau1[[#This Row],[Date]]+Tableau1[[#This Row],[Fin]])</f>
        <v>43489.875</v>
      </c>
      <c r="J694" s="5">
        <f ca="1">IF(MOD(I694,1)=0,0,H694-MAX(I$2:I693))</f>
        <v>0.67708333333575865</v>
      </c>
    </row>
    <row r="695" spans="3:10" x14ac:dyDescent="0.35">
      <c r="C695" s="11">
        <f t="shared" si="10"/>
        <v>43490</v>
      </c>
      <c r="D695" s="8">
        <f>1+INT(MIN(MOD(Tableau1[[#This Row],[Date]]-DATE(YEAR(Tableau1[[#This Row],[Date]])+{-1;0;1},1,5)+WEEKDAY(DATE(YEAR(Tableau1[[#This Row],[Date]])+{-1;0;1},1,3)),734))/7)</f>
        <v>4</v>
      </c>
      <c r="E695" s="8" t="str">
        <f ca="1">OFFSET(Tableau4[[#Headers],[Rythme]],1+MOD(ROW()-2,35),)</f>
        <v>N</v>
      </c>
      <c r="F695" s="4">
        <f ca="1">IFERROR(VLOOKUP(Tableau1[[#This Row],[Rythme]],Tableau3[#All],2,0),0)</f>
        <v>0.86458333333333337</v>
      </c>
      <c r="G695" s="4">
        <f ca="1">IFERROR(VLOOKUP(Tableau1[[#This Row],[Rythme]],Tableau3[#All],3,0),0)</f>
        <v>1.25</v>
      </c>
      <c r="H695" s="4">
        <f ca="1">IF(Tableau1[[#This Row],[Début]]=0,0,Tableau1[[#This Row],[Date]]+Tableau1[[#This Row],[Début]])</f>
        <v>43490.864583333336</v>
      </c>
      <c r="I695" s="4">
        <f ca="1">IF(Tableau1[[#This Row],[Fin]]=0,0,Tableau1[[#This Row],[Date]]+Tableau1[[#This Row],[Fin]])</f>
        <v>43491.25</v>
      </c>
      <c r="J695" s="5">
        <f ca="1">IF(MOD(I695,1)=0,0,H695-MAX(I$2:I694))</f>
        <v>0.98958333333575865</v>
      </c>
    </row>
    <row r="696" spans="3:10" x14ac:dyDescent="0.35">
      <c r="C696" s="11">
        <f t="shared" si="10"/>
        <v>43491</v>
      </c>
      <c r="D696" s="8">
        <f>1+INT(MIN(MOD(Tableau1[[#This Row],[Date]]-DATE(YEAR(Tableau1[[#This Row],[Date]])+{-1;0;1},1,5)+WEEKDAY(DATE(YEAR(Tableau1[[#This Row],[Date]])+{-1;0;1},1,3)),734))/7)</f>
        <v>4</v>
      </c>
      <c r="E696" s="8" t="str">
        <f ca="1">OFFSET(Tableau4[[#Headers],[Rythme]],1+MOD(ROW()-2,35),)</f>
        <v>N</v>
      </c>
      <c r="F696" s="4">
        <f ca="1">IFERROR(VLOOKUP(Tableau1[[#This Row],[Rythme]],Tableau3[#All],2,0),0)</f>
        <v>0.86458333333333337</v>
      </c>
      <c r="G696" s="4">
        <f ca="1">IFERROR(VLOOKUP(Tableau1[[#This Row],[Rythme]],Tableau3[#All],3,0),0)</f>
        <v>1.25</v>
      </c>
      <c r="H696" s="4">
        <f ca="1">IF(Tableau1[[#This Row],[Début]]=0,0,Tableau1[[#This Row],[Date]]+Tableau1[[#This Row],[Début]])</f>
        <v>43491.864583333336</v>
      </c>
      <c r="I696" s="4">
        <f ca="1">IF(Tableau1[[#This Row],[Fin]]=0,0,Tableau1[[#This Row],[Date]]+Tableau1[[#This Row],[Fin]])</f>
        <v>43492.25</v>
      </c>
      <c r="J696" s="5">
        <f ca="1">IF(MOD(I696,1)=0,0,H696-MAX(I$2:I695))</f>
        <v>0.61458333333575865</v>
      </c>
    </row>
    <row r="697" spans="3:10" x14ac:dyDescent="0.35">
      <c r="C697" s="11">
        <f t="shared" si="10"/>
        <v>43492</v>
      </c>
      <c r="D697" s="8">
        <f>1+INT(MIN(MOD(Tableau1[[#This Row],[Date]]-DATE(YEAR(Tableau1[[#This Row],[Date]])+{-1;0;1},1,5)+WEEKDAY(DATE(YEAR(Tableau1[[#This Row],[Date]])+{-1;0;1},1,3)),734))/7)</f>
        <v>4</v>
      </c>
      <c r="E697" s="8" t="str">
        <f ca="1">OFFSET(Tableau4[[#Headers],[Rythme]],1+MOD(ROW()-2,35),)</f>
        <v>N</v>
      </c>
      <c r="F697" s="4">
        <f ca="1">IFERROR(VLOOKUP(Tableau1[[#This Row],[Rythme]],Tableau3[#All],2,0),0)</f>
        <v>0.86458333333333337</v>
      </c>
      <c r="G697" s="4">
        <f ca="1">IFERROR(VLOOKUP(Tableau1[[#This Row],[Rythme]],Tableau3[#All],3,0),0)</f>
        <v>1.25</v>
      </c>
      <c r="H697" s="4">
        <f ca="1">IF(Tableau1[[#This Row],[Début]]=0,0,Tableau1[[#This Row],[Date]]+Tableau1[[#This Row],[Début]])</f>
        <v>43492.864583333336</v>
      </c>
      <c r="I697" s="4">
        <f ca="1">IF(Tableau1[[#This Row],[Fin]]=0,0,Tableau1[[#This Row],[Date]]+Tableau1[[#This Row],[Fin]])</f>
        <v>43493.25</v>
      </c>
      <c r="J697" s="5">
        <f ca="1">IF(MOD(I697,1)=0,0,H697-MAX(I$2:I696))</f>
        <v>0.61458333333575865</v>
      </c>
    </row>
    <row r="698" spans="3:10" x14ac:dyDescent="0.35">
      <c r="C698" s="11">
        <f t="shared" si="10"/>
        <v>43493</v>
      </c>
      <c r="D698" s="8">
        <f>1+INT(MIN(MOD(Tableau1[[#This Row],[Date]]-DATE(YEAR(Tableau1[[#This Row],[Date]])+{-1;0;1},1,5)+WEEKDAY(DATE(YEAR(Tableau1[[#This Row],[Date]])+{-1;0;1},1,3)),734))/7)</f>
        <v>5</v>
      </c>
      <c r="E698" s="8" t="str">
        <f ca="1">OFFSET(Tableau4[[#Headers],[Rythme]],1+MOD(ROW()-2,35),)</f>
        <v>R</v>
      </c>
      <c r="F698" s="4">
        <f ca="1">IFERROR(VLOOKUP(Tableau1[[#This Row],[Rythme]],Tableau3[#All],2,0),0)</f>
        <v>0</v>
      </c>
      <c r="G698" s="4">
        <f ca="1">IFERROR(VLOOKUP(Tableau1[[#This Row],[Rythme]],Tableau3[#All],3,0),0)</f>
        <v>0</v>
      </c>
      <c r="H698" s="4">
        <f ca="1">IF(Tableau1[[#This Row],[Début]]=0,0,Tableau1[[#This Row],[Date]]+Tableau1[[#This Row],[Début]])</f>
        <v>0</v>
      </c>
      <c r="I698" s="4">
        <f ca="1">IF(Tableau1[[#This Row],[Fin]]=0,0,Tableau1[[#This Row],[Date]]+Tableau1[[#This Row],[Fin]])</f>
        <v>0</v>
      </c>
      <c r="J698" s="5">
        <f ca="1">IF(MOD(I698,1)=0,0,H698-MAX(I$2:I697))</f>
        <v>0</v>
      </c>
    </row>
    <row r="699" spans="3:10" x14ac:dyDescent="0.35">
      <c r="C699" s="11">
        <f t="shared" si="10"/>
        <v>43494</v>
      </c>
      <c r="D699" s="8">
        <f>1+INT(MIN(MOD(Tableau1[[#This Row],[Date]]-DATE(YEAR(Tableau1[[#This Row],[Date]])+{-1;0;1},1,5)+WEEKDAY(DATE(YEAR(Tableau1[[#This Row],[Date]])+{-1;0;1},1,3)),734))/7)</f>
        <v>5</v>
      </c>
      <c r="E699" s="8" t="str">
        <f ca="1">OFFSET(Tableau4[[#Headers],[Rythme]],1+MOD(ROW()-2,35),)</f>
        <v>H</v>
      </c>
      <c r="F699" s="4">
        <f ca="1">IFERROR(VLOOKUP(Tableau1[[#This Row],[Rythme]],Tableau3[#All],2,0),0)</f>
        <v>0</v>
      </c>
      <c r="G699" s="4">
        <f ca="1">IFERROR(VLOOKUP(Tableau1[[#This Row],[Rythme]],Tableau3[#All],3,0),0)</f>
        <v>0</v>
      </c>
      <c r="H699" s="4">
        <f ca="1">IF(Tableau1[[#This Row],[Début]]=0,0,Tableau1[[#This Row],[Date]]+Tableau1[[#This Row],[Début]])</f>
        <v>0</v>
      </c>
      <c r="I699" s="4">
        <f ca="1">IF(Tableau1[[#This Row],[Fin]]=0,0,Tableau1[[#This Row],[Date]]+Tableau1[[#This Row],[Fin]])</f>
        <v>0</v>
      </c>
      <c r="J699" s="5">
        <f ca="1">IF(MOD(I699,1)=0,0,H699-MAX(I$2:I698))</f>
        <v>0</v>
      </c>
    </row>
    <row r="700" spans="3:10" x14ac:dyDescent="0.35">
      <c r="C700" s="11">
        <f t="shared" si="10"/>
        <v>43495</v>
      </c>
      <c r="D700" s="8">
        <f>1+INT(MIN(MOD(Tableau1[[#This Row],[Date]]-DATE(YEAR(Tableau1[[#This Row],[Date]])+{-1;0;1},1,5)+WEEKDAY(DATE(YEAR(Tableau1[[#This Row],[Date]])+{-1;0;1},1,3)),734))/7)</f>
        <v>5</v>
      </c>
      <c r="E700" s="8" t="str">
        <f ca="1">OFFSET(Tableau4[[#Headers],[Rythme]],1+MOD(ROW()-2,35),)</f>
        <v>R</v>
      </c>
      <c r="F700" s="4">
        <f ca="1">IFERROR(VLOOKUP(Tableau1[[#This Row],[Rythme]],Tableau3[#All],2,0),0)</f>
        <v>0</v>
      </c>
      <c r="G700" s="4">
        <f ca="1">IFERROR(VLOOKUP(Tableau1[[#This Row],[Rythme]],Tableau3[#All],3,0),0)</f>
        <v>0</v>
      </c>
      <c r="H700" s="4">
        <f ca="1">IF(Tableau1[[#This Row],[Début]]=0,0,Tableau1[[#This Row],[Date]]+Tableau1[[#This Row],[Début]])</f>
        <v>0</v>
      </c>
      <c r="I700" s="4">
        <f ca="1">IF(Tableau1[[#This Row],[Fin]]=0,0,Tableau1[[#This Row],[Date]]+Tableau1[[#This Row],[Fin]])</f>
        <v>0</v>
      </c>
      <c r="J700" s="5">
        <f ca="1">IF(MOD(I700,1)=0,0,H700-MAX(I$2:I699))</f>
        <v>0</v>
      </c>
    </row>
    <row r="701" spans="3:10" x14ac:dyDescent="0.35">
      <c r="C701" s="11">
        <f t="shared" si="10"/>
        <v>43496</v>
      </c>
      <c r="D701" s="8">
        <f>1+INT(MIN(MOD(Tableau1[[#This Row],[Date]]-DATE(YEAR(Tableau1[[#This Row],[Date]])+{-1;0;1},1,5)+WEEKDAY(DATE(YEAR(Tableau1[[#This Row],[Date]])+{-1;0;1},1,3)),734))/7)</f>
        <v>5</v>
      </c>
      <c r="E701" s="8" t="str">
        <f ca="1">OFFSET(Tableau4[[#Headers],[Rythme]],1+MOD(ROW()-2,35),)</f>
        <v>R</v>
      </c>
      <c r="F701" s="4">
        <f ca="1">IFERROR(VLOOKUP(Tableau1[[#This Row],[Rythme]],Tableau3[#All],2,0),0)</f>
        <v>0</v>
      </c>
      <c r="G701" s="4">
        <f ca="1">IFERROR(VLOOKUP(Tableau1[[#This Row],[Rythme]],Tableau3[#All],3,0),0)</f>
        <v>0</v>
      </c>
      <c r="H701" s="4">
        <f ca="1">IF(Tableau1[[#This Row],[Début]]=0,0,Tableau1[[#This Row],[Date]]+Tableau1[[#This Row],[Début]])</f>
        <v>0</v>
      </c>
      <c r="I701" s="4">
        <f ca="1">IF(Tableau1[[#This Row],[Fin]]=0,0,Tableau1[[#This Row],[Date]]+Tableau1[[#This Row],[Fin]])</f>
        <v>0</v>
      </c>
      <c r="J701" s="5">
        <f ca="1">IF(MOD(I701,1)=0,0,H701-MAX(I$2:I700))</f>
        <v>0</v>
      </c>
    </row>
    <row r="702" spans="3:10" x14ac:dyDescent="0.35">
      <c r="C702" s="11">
        <f t="shared" si="10"/>
        <v>43497</v>
      </c>
      <c r="D702" s="8">
        <f>1+INT(MIN(MOD(Tableau1[[#This Row],[Date]]-DATE(YEAR(Tableau1[[#This Row],[Date]])+{-1;0;1},1,5)+WEEKDAY(DATE(YEAR(Tableau1[[#This Row],[Date]])+{-1;0;1},1,3)),734))/7)</f>
        <v>5</v>
      </c>
      <c r="E702" s="8" t="str">
        <f ca="1">OFFSET(Tableau4[[#Headers],[Rythme]],1+MOD(ROW()-2,35),)</f>
        <v>M</v>
      </c>
      <c r="F702" s="4">
        <f ca="1">IFERROR(VLOOKUP(Tableau1[[#This Row],[Rythme]],Tableau3[#All],2,0),0)</f>
        <v>0.23958333333333334</v>
      </c>
      <c r="G702" s="4">
        <f ca="1">IFERROR(VLOOKUP(Tableau1[[#This Row],[Rythme]],Tableau3[#All],3,0),0)</f>
        <v>0.5625</v>
      </c>
      <c r="H702" s="4">
        <f ca="1">IF(Tableau1[[#This Row],[Début]]=0,0,Tableau1[[#This Row],[Date]]+Tableau1[[#This Row],[Début]])</f>
        <v>43497.239583333336</v>
      </c>
      <c r="I702" s="4">
        <f ca="1">IF(Tableau1[[#This Row],[Fin]]=0,0,Tableau1[[#This Row],[Date]]+Tableau1[[#This Row],[Fin]])</f>
        <v>43497.5625</v>
      </c>
      <c r="J702" s="5">
        <f ca="1">IF(MOD(I702,1)=0,0,H702-MAX(I$2:I701))</f>
        <v>3.9895833333357587</v>
      </c>
    </row>
    <row r="703" spans="3:10" x14ac:dyDescent="0.35">
      <c r="C703" s="11">
        <f t="shared" si="10"/>
        <v>43498</v>
      </c>
      <c r="D703" s="8">
        <f>1+INT(MIN(MOD(Tableau1[[#This Row],[Date]]-DATE(YEAR(Tableau1[[#This Row],[Date]])+{-1;0;1},1,5)+WEEKDAY(DATE(YEAR(Tableau1[[#This Row],[Date]])+{-1;0;1},1,3)),734))/7)</f>
        <v>5</v>
      </c>
      <c r="E703" s="8" t="str">
        <f ca="1">OFFSET(Tableau4[[#Headers],[Rythme]],1+MOD(ROW()-2,35),)</f>
        <v>M</v>
      </c>
      <c r="F703" s="4">
        <f ca="1">IFERROR(VLOOKUP(Tableau1[[#This Row],[Rythme]],Tableau3[#All],2,0),0)</f>
        <v>0.23958333333333334</v>
      </c>
      <c r="G703" s="4">
        <f ca="1">IFERROR(VLOOKUP(Tableau1[[#This Row],[Rythme]],Tableau3[#All],3,0),0)</f>
        <v>0.5625</v>
      </c>
      <c r="H703" s="4">
        <f ca="1">IF(Tableau1[[#This Row],[Début]]=0,0,Tableau1[[#This Row],[Date]]+Tableau1[[#This Row],[Début]])</f>
        <v>43498.239583333336</v>
      </c>
      <c r="I703" s="4">
        <f ca="1">IF(Tableau1[[#This Row],[Fin]]=0,0,Tableau1[[#This Row],[Date]]+Tableau1[[#This Row],[Fin]])</f>
        <v>43498.5625</v>
      </c>
      <c r="J703" s="5">
        <f ca="1">IF(MOD(I703,1)=0,0,H703-MAX(I$2:I702))</f>
        <v>0.67708333333575865</v>
      </c>
    </row>
    <row r="704" spans="3:10" x14ac:dyDescent="0.35">
      <c r="C704" s="11">
        <f t="shared" si="10"/>
        <v>43499</v>
      </c>
      <c r="D704" s="8">
        <f>1+INT(MIN(MOD(Tableau1[[#This Row],[Date]]-DATE(YEAR(Tableau1[[#This Row],[Date]])+{-1;0;1},1,5)+WEEKDAY(DATE(YEAR(Tableau1[[#This Row],[Date]])+{-1;0;1},1,3)),734))/7)</f>
        <v>5</v>
      </c>
      <c r="E704" s="8" t="str">
        <f ca="1">OFFSET(Tableau4[[#Headers],[Rythme]],1+MOD(ROW()-2,35),)</f>
        <v>M</v>
      </c>
      <c r="F704" s="4">
        <f ca="1">IFERROR(VLOOKUP(Tableau1[[#This Row],[Rythme]],Tableau3[#All],2,0),0)</f>
        <v>0.23958333333333334</v>
      </c>
      <c r="G704" s="4">
        <f ca="1">IFERROR(VLOOKUP(Tableau1[[#This Row],[Rythme]],Tableau3[#All],3,0),0)</f>
        <v>0.5625</v>
      </c>
      <c r="H704" s="4">
        <f ca="1">IF(Tableau1[[#This Row],[Début]]=0,0,Tableau1[[#This Row],[Date]]+Tableau1[[#This Row],[Début]])</f>
        <v>43499.239583333336</v>
      </c>
      <c r="I704" s="4">
        <f ca="1">IF(Tableau1[[#This Row],[Fin]]=0,0,Tableau1[[#This Row],[Date]]+Tableau1[[#This Row],[Fin]])</f>
        <v>43499.5625</v>
      </c>
      <c r="J704" s="5">
        <f ca="1">IF(MOD(I704,1)=0,0,H704-MAX(I$2:I703))</f>
        <v>0.67708333333575865</v>
      </c>
    </row>
    <row r="705" spans="3:10" x14ac:dyDescent="0.35">
      <c r="C705" s="11">
        <f t="shared" ref="C705:C756" si="11">C704+1</f>
        <v>43500</v>
      </c>
      <c r="D705" s="8">
        <f>1+INT(MIN(MOD(Tableau1[[#This Row],[Date]]-DATE(YEAR(Tableau1[[#This Row],[Date]])+{-1;0;1},1,5)+WEEKDAY(DATE(YEAR(Tableau1[[#This Row],[Date]])+{-1;0;1},1,3)),734))/7)</f>
        <v>6</v>
      </c>
      <c r="E705" s="8" t="str">
        <f ca="1">OFFSET(Tableau4[[#Headers],[Rythme]],1+MOD(ROW()-2,35),)</f>
        <v>A</v>
      </c>
      <c r="F705" s="4">
        <f ca="1">IFERROR(VLOOKUP(Tableau1[[#This Row],[Rythme]],Tableau3[#All],2,0),0)</f>
        <v>0.55208333333333337</v>
      </c>
      <c r="G705" s="4">
        <f ca="1">IFERROR(VLOOKUP(Tableau1[[#This Row],[Rythme]],Tableau3[#All],3,0),0)</f>
        <v>0.875</v>
      </c>
      <c r="H705" s="4">
        <f ca="1">IF(Tableau1[[#This Row],[Début]]=0,0,Tableau1[[#This Row],[Date]]+Tableau1[[#This Row],[Début]])</f>
        <v>43500.552083333336</v>
      </c>
      <c r="I705" s="4">
        <f ca="1">IF(Tableau1[[#This Row],[Fin]]=0,0,Tableau1[[#This Row],[Date]]+Tableau1[[#This Row],[Fin]])</f>
        <v>43500.875</v>
      </c>
      <c r="J705" s="5">
        <f ca="1">IF(MOD(I705,1)=0,0,H705-MAX(I$2:I704))</f>
        <v>0.98958333333575865</v>
      </c>
    </row>
    <row r="706" spans="3:10" x14ac:dyDescent="0.35">
      <c r="C706" s="11">
        <f t="shared" si="11"/>
        <v>43501</v>
      </c>
      <c r="D706" s="8">
        <f>1+INT(MIN(MOD(Tableau1[[#This Row],[Date]]-DATE(YEAR(Tableau1[[#This Row],[Date]])+{-1;0;1},1,5)+WEEKDAY(DATE(YEAR(Tableau1[[#This Row],[Date]])+{-1;0;1},1,3)),734))/7)</f>
        <v>6</v>
      </c>
      <c r="E706" s="8" t="str">
        <f ca="1">OFFSET(Tableau4[[#Headers],[Rythme]],1+MOD(ROW()-2,35),)</f>
        <v>A</v>
      </c>
      <c r="F706" s="4">
        <f ca="1">IFERROR(VLOOKUP(Tableau1[[#This Row],[Rythme]],Tableau3[#All],2,0),0)</f>
        <v>0.55208333333333337</v>
      </c>
      <c r="G706" s="4">
        <f ca="1">IFERROR(VLOOKUP(Tableau1[[#This Row],[Rythme]],Tableau3[#All],3,0),0)</f>
        <v>0.875</v>
      </c>
      <c r="H706" s="4">
        <f ca="1">IF(Tableau1[[#This Row],[Début]]=0,0,Tableau1[[#This Row],[Date]]+Tableau1[[#This Row],[Début]])</f>
        <v>43501.552083333336</v>
      </c>
      <c r="I706" s="4">
        <f ca="1">IF(Tableau1[[#This Row],[Fin]]=0,0,Tableau1[[#This Row],[Date]]+Tableau1[[#This Row],[Fin]])</f>
        <v>43501.875</v>
      </c>
      <c r="J706" s="5">
        <f ca="1">IF(MOD(I706,1)=0,0,H706-MAX(I$2:I705))</f>
        <v>0.67708333333575865</v>
      </c>
    </row>
    <row r="707" spans="3:10" x14ac:dyDescent="0.35">
      <c r="C707" s="11">
        <f t="shared" si="11"/>
        <v>43502</v>
      </c>
      <c r="D707" s="8">
        <f>1+INT(MIN(MOD(Tableau1[[#This Row],[Date]]-DATE(YEAR(Tableau1[[#This Row],[Date]])+{-1;0;1},1,5)+WEEKDAY(DATE(YEAR(Tableau1[[#This Row],[Date]])+{-1;0;1},1,3)),734))/7)</f>
        <v>6</v>
      </c>
      <c r="E707" s="8" t="str">
        <f ca="1">OFFSET(Tableau4[[#Headers],[Rythme]],1+MOD(ROW()-2,35),)</f>
        <v>N</v>
      </c>
      <c r="F707" s="4">
        <f ca="1">IFERROR(VLOOKUP(Tableau1[[#This Row],[Rythme]],Tableau3[#All],2,0),0)</f>
        <v>0.86458333333333337</v>
      </c>
      <c r="G707" s="4">
        <f ca="1">IFERROR(VLOOKUP(Tableau1[[#This Row],[Rythme]],Tableau3[#All],3,0),0)</f>
        <v>1.25</v>
      </c>
      <c r="H707" s="4">
        <f ca="1">IF(Tableau1[[#This Row],[Début]]=0,0,Tableau1[[#This Row],[Date]]+Tableau1[[#This Row],[Début]])</f>
        <v>43502.864583333336</v>
      </c>
      <c r="I707" s="4">
        <f ca="1">IF(Tableau1[[#This Row],[Fin]]=0,0,Tableau1[[#This Row],[Date]]+Tableau1[[#This Row],[Fin]])</f>
        <v>43503.25</v>
      </c>
      <c r="J707" s="5">
        <f ca="1">IF(MOD(I707,1)=0,0,H707-MAX(I$2:I706))</f>
        <v>0.98958333333575865</v>
      </c>
    </row>
    <row r="708" spans="3:10" x14ac:dyDescent="0.35">
      <c r="C708" s="11">
        <f t="shared" si="11"/>
        <v>43503</v>
      </c>
      <c r="D708" s="8">
        <f>1+INT(MIN(MOD(Tableau1[[#This Row],[Date]]-DATE(YEAR(Tableau1[[#This Row],[Date]])+{-1;0;1},1,5)+WEEKDAY(DATE(YEAR(Tableau1[[#This Row],[Date]])+{-1;0;1},1,3)),734))/7)</f>
        <v>6</v>
      </c>
      <c r="E708" s="8" t="str">
        <f ca="1">OFFSET(Tableau4[[#Headers],[Rythme]],1+MOD(ROW()-2,35),)</f>
        <v>N</v>
      </c>
      <c r="F708" s="4">
        <f ca="1">IFERROR(VLOOKUP(Tableau1[[#This Row],[Rythme]],Tableau3[#All],2,0),0)</f>
        <v>0.86458333333333337</v>
      </c>
      <c r="G708" s="4">
        <f ca="1">IFERROR(VLOOKUP(Tableau1[[#This Row],[Rythme]],Tableau3[#All],3,0),0)</f>
        <v>1.25</v>
      </c>
      <c r="H708" s="4">
        <f ca="1">IF(Tableau1[[#This Row],[Début]]=0,0,Tableau1[[#This Row],[Date]]+Tableau1[[#This Row],[Début]])</f>
        <v>43503.864583333336</v>
      </c>
      <c r="I708" s="4">
        <f ca="1">IF(Tableau1[[#This Row],[Fin]]=0,0,Tableau1[[#This Row],[Date]]+Tableau1[[#This Row],[Fin]])</f>
        <v>43504.25</v>
      </c>
      <c r="J708" s="5">
        <f ca="1">IF(MOD(I708,1)=0,0,H708-MAX(I$2:I707))</f>
        <v>0.61458333333575865</v>
      </c>
    </row>
    <row r="709" spans="3:10" x14ac:dyDescent="0.35">
      <c r="C709" s="11">
        <f t="shared" si="11"/>
        <v>43504</v>
      </c>
      <c r="D709" s="8">
        <f>1+INT(MIN(MOD(Tableau1[[#This Row],[Date]]-DATE(YEAR(Tableau1[[#This Row],[Date]])+{-1;0;1},1,5)+WEEKDAY(DATE(YEAR(Tableau1[[#This Row],[Date]])+{-1;0;1},1,3)),734))/7)</f>
        <v>6</v>
      </c>
      <c r="E709" s="8" t="str">
        <f ca="1">OFFSET(Tableau4[[#Headers],[Rythme]],1+MOD(ROW()-2,35),)</f>
        <v>R</v>
      </c>
      <c r="F709" s="4">
        <f ca="1">IFERROR(VLOOKUP(Tableau1[[#This Row],[Rythme]],Tableau3[#All],2,0),0)</f>
        <v>0</v>
      </c>
      <c r="G709" s="4">
        <f ca="1">IFERROR(VLOOKUP(Tableau1[[#This Row],[Rythme]],Tableau3[#All],3,0),0)</f>
        <v>0</v>
      </c>
      <c r="H709" s="4">
        <f ca="1">IF(Tableau1[[#This Row],[Début]]=0,0,Tableau1[[#This Row],[Date]]+Tableau1[[#This Row],[Début]])</f>
        <v>0</v>
      </c>
      <c r="I709" s="4">
        <f ca="1">IF(Tableau1[[#This Row],[Fin]]=0,0,Tableau1[[#This Row],[Date]]+Tableau1[[#This Row],[Fin]])</f>
        <v>0</v>
      </c>
      <c r="J709" s="5">
        <f ca="1">IF(MOD(I709,1)=0,0,H709-MAX(I$2:I708))</f>
        <v>0</v>
      </c>
    </row>
    <row r="710" spans="3:10" x14ac:dyDescent="0.35">
      <c r="C710" s="11">
        <f t="shared" si="11"/>
        <v>43505</v>
      </c>
      <c r="D710" s="8">
        <f>1+INT(MIN(MOD(Tableau1[[#This Row],[Date]]-DATE(YEAR(Tableau1[[#This Row],[Date]])+{-1;0;1},1,5)+WEEKDAY(DATE(YEAR(Tableau1[[#This Row],[Date]])+{-1;0;1},1,3)),734))/7)</f>
        <v>6</v>
      </c>
      <c r="E710" s="8" t="str">
        <f ca="1">OFFSET(Tableau4[[#Headers],[Rythme]],1+MOD(ROW()-2,35),)</f>
        <v>R</v>
      </c>
      <c r="F710" s="4">
        <f ca="1">IFERROR(VLOOKUP(Tableau1[[#This Row],[Rythme]],Tableau3[#All],2,0),0)</f>
        <v>0</v>
      </c>
      <c r="G710" s="4">
        <f ca="1">IFERROR(VLOOKUP(Tableau1[[#This Row],[Rythme]],Tableau3[#All],3,0),0)</f>
        <v>0</v>
      </c>
      <c r="H710" s="4">
        <f ca="1">IF(Tableau1[[#This Row],[Début]]=0,0,Tableau1[[#This Row],[Date]]+Tableau1[[#This Row],[Début]])</f>
        <v>0</v>
      </c>
      <c r="I710" s="4">
        <f ca="1">IF(Tableau1[[#This Row],[Fin]]=0,0,Tableau1[[#This Row],[Date]]+Tableau1[[#This Row],[Fin]])</f>
        <v>0</v>
      </c>
      <c r="J710" s="5">
        <f ca="1">IF(MOD(I710,1)=0,0,H710-MAX(I$2:I709))</f>
        <v>0</v>
      </c>
    </row>
    <row r="711" spans="3:10" x14ac:dyDescent="0.35">
      <c r="C711" s="11">
        <f t="shared" si="11"/>
        <v>43506</v>
      </c>
      <c r="D711" s="8">
        <f>1+INT(MIN(MOD(Tableau1[[#This Row],[Date]]-DATE(YEAR(Tableau1[[#This Row],[Date]])+{-1;0;1},1,5)+WEEKDAY(DATE(YEAR(Tableau1[[#This Row],[Date]])+{-1;0;1},1,3)),734))/7)</f>
        <v>6</v>
      </c>
      <c r="E711" s="8" t="str">
        <f ca="1">OFFSET(Tableau4[[#Headers],[Rythme]],1+MOD(ROW()-2,35),)</f>
        <v>H</v>
      </c>
      <c r="F711" s="4">
        <f ca="1">IFERROR(VLOOKUP(Tableau1[[#This Row],[Rythme]],Tableau3[#All],2,0),0)</f>
        <v>0</v>
      </c>
      <c r="G711" s="4">
        <f ca="1">IFERROR(VLOOKUP(Tableau1[[#This Row],[Rythme]],Tableau3[#All],3,0),0)</f>
        <v>0</v>
      </c>
      <c r="H711" s="4">
        <f ca="1">IF(Tableau1[[#This Row],[Début]]=0,0,Tableau1[[#This Row],[Date]]+Tableau1[[#This Row],[Début]])</f>
        <v>0</v>
      </c>
      <c r="I711" s="4">
        <f ca="1">IF(Tableau1[[#This Row],[Fin]]=0,0,Tableau1[[#This Row],[Date]]+Tableau1[[#This Row],[Fin]])</f>
        <v>0</v>
      </c>
      <c r="J711" s="5">
        <f ca="1">IF(MOD(I711,1)=0,0,H711-MAX(I$2:I710))</f>
        <v>0</v>
      </c>
    </row>
    <row r="712" spans="3:10" x14ac:dyDescent="0.35">
      <c r="C712" s="11">
        <f t="shared" si="11"/>
        <v>43507</v>
      </c>
      <c r="D712" s="8">
        <f>1+INT(MIN(MOD(Tableau1[[#This Row],[Date]]-DATE(YEAR(Tableau1[[#This Row],[Date]])+{-1;0;1},1,5)+WEEKDAY(DATE(YEAR(Tableau1[[#This Row],[Date]])+{-1;0;1},1,3)),734))/7)</f>
        <v>7</v>
      </c>
      <c r="E712" s="8" t="str">
        <f ca="1">OFFSET(Tableau4[[#Headers],[Rythme]],1+MOD(ROW()-2,35),)</f>
        <v>R</v>
      </c>
      <c r="F712" s="4">
        <f ca="1">IFERROR(VLOOKUP(Tableau1[[#This Row],[Rythme]],Tableau3[#All],2,0),0)</f>
        <v>0</v>
      </c>
      <c r="G712" s="4">
        <f ca="1">IFERROR(VLOOKUP(Tableau1[[#This Row],[Rythme]],Tableau3[#All],3,0),0)</f>
        <v>0</v>
      </c>
      <c r="H712" s="4">
        <f ca="1">IF(Tableau1[[#This Row],[Début]]=0,0,Tableau1[[#This Row],[Date]]+Tableau1[[#This Row],[Début]])</f>
        <v>0</v>
      </c>
      <c r="I712" s="4">
        <f ca="1">IF(Tableau1[[#This Row],[Fin]]=0,0,Tableau1[[#This Row],[Date]]+Tableau1[[#This Row],[Fin]])</f>
        <v>0</v>
      </c>
      <c r="J712" s="5">
        <f ca="1">IF(MOD(I712,1)=0,0,H712-MAX(I$2:I711))</f>
        <v>0</v>
      </c>
    </row>
    <row r="713" spans="3:10" x14ac:dyDescent="0.35">
      <c r="C713" s="11">
        <f t="shared" si="11"/>
        <v>43508</v>
      </c>
      <c r="D713" s="8">
        <f>1+INT(MIN(MOD(Tableau1[[#This Row],[Date]]-DATE(YEAR(Tableau1[[#This Row],[Date]])+{-1;0;1},1,5)+WEEKDAY(DATE(YEAR(Tableau1[[#This Row],[Date]])+{-1;0;1},1,3)),734))/7)</f>
        <v>7</v>
      </c>
      <c r="E713" s="8" t="str">
        <f ca="1">OFFSET(Tableau4[[#Headers],[Rythme]],1+MOD(ROW()-2,35),)</f>
        <v>H</v>
      </c>
      <c r="F713" s="4">
        <f ca="1">IFERROR(VLOOKUP(Tableau1[[#This Row],[Rythme]],Tableau3[#All],2,0),0)</f>
        <v>0</v>
      </c>
      <c r="G713" s="4">
        <f ca="1">IFERROR(VLOOKUP(Tableau1[[#This Row],[Rythme]],Tableau3[#All],3,0),0)</f>
        <v>0</v>
      </c>
      <c r="H713" s="4">
        <f ca="1">IF(Tableau1[[#This Row],[Début]]=0,0,Tableau1[[#This Row],[Date]]+Tableau1[[#This Row],[Début]])</f>
        <v>0</v>
      </c>
      <c r="I713" s="4">
        <f ca="1">IF(Tableau1[[#This Row],[Fin]]=0,0,Tableau1[[#This Row],[Date]]+Tableau1[[#This Row],[Fin]])</f>
        <v>0</v>
      </c>
      <c r="J713" s="5">
        <f ca="1">IF(MOD(I713,1)=0,0,H713-MAX(I$2:I712))</f>
        <v>0</v>
      </c>
    </row>
    <row r="714" spans="3:10" x14ac:dyDescent="0.35">
      <c r="C714" s="11">
        <f t="shared" si="11"/>
        <v>43509</v>
      </c>
      <c r="D714" s="8">
        <f>1+INT(MIN(MOD(Tableau1[[#This Row],[Date]]-DATE(YEAR(Tableau1[[#This Row],[Date]])+{-1;0;1},1,5)+WEEKDAY(DATE(YEAR(Tableau1[[#This Row],[Date]])+{-1;0;1},1,3)),734))/7)</f>
        <v>7</v>
      </c>
      <c r="E714" s="8" t="str">
        <f ca="1">OFFSET(Tableau4[[#Headers],[Rythme]],1+MOD(ROW()-2,35),)</f>
        <v>M</v>
      </c>
      <c r="F714" s="4">
        <f ca="1">IFERROR(VLOOKUP(Tableau1[[#This Row],[Rythme]],Tableau3[#All],2,0),0)</f>
        <v>0.23958333333333334</v>
      </c>
      <c r="G714" s="4">
        <f ca="1">IFERROR(VLOOKUP(Tableau1[[#This Row],[Rythme]],Tableau3[#All],3,0),0)</f>
        <v>0.5625</v>
      </c>
      <c r="H714" s="4">
        <f ca="1">IF(Tableau1[[#This Row],[Début]]=0,0,Tableau1[[#This Row],[Date]]+Tableau1[[#This Row],[Début]])</f>
        <v>43509.239583333336</v>
      </c>
      <c r="I714" s="4">
        <f ca="1">IF(Tableau1[[#This Row],[Fin]]=0,0,Tableau1[[#This Row],[Date]]+Tableau1[[#This Row],[Fin]])</f>
        <v>43509.5625</v>
      </c>
      <c r="J714" s="5">
        <f ca="1">IF(MOD(I714,1)=0,0,H714-MAX(I$2:I713))</f>
        <v>4.9895833333357587</v>
      </c>
    </row>
    <row r="715" spans="3:10" x14ac:dyDescent="0.35">
      <c r="C715" s="11">
        <f t="shared" si="11"/>
        <v>43510</v>
      </c>
      <c r="D715" s="8">
        <f>1+INT(MIN(MOD(Tableau1[[#This Row],[Date]]-DATE(YEAR(Tableau1[[#This Row],[Date]])+{-1;0;1},1,5)+WEEKDAY(DATE(YEAR(Tableau1[[#This Row],[Date]])+{-1;0;1},1,3)),734))/7)</f>
        <v>7</v>
      </c>
      <c r="E715" s="8" t="str">
        <f ca="1">OFFSET(Tableau4[[#Headers],[Rythme]],1+MOD(ROW()-2,35),)</f>
        <v>M</v>
      </c>
      <c r="F715" s="4">
        <f ca="1">IFERROR(VLOOKUP(Tableau1[[#This Row],[Rythme]],Tableau3[#All],2,0),0)</f>
        <v>0.23958333333333334</v>
      </c>
      <c r="G715" s="4">
        <f ca="1">IFERROR(VLOOKUP(Tableau1[[#This Row],[Rythme]],Tableau3[#All],3,0),0)</f>
        <v>0.5625</v>
      </c>
      <c r="H715" s="4">
        <f ca="1">IF(Tableau1[[#This Row],[Début]]=0,0,Tableau1[[#This Row],[Date]]+Tableau1[[#This Row],[Début]])</f>
        <v>43510.239583333336</v>
      </c>
      <c r="I715" s="4">
        <f ca="1">IF(Tableau1[[#This Row],[Fin]]=0,0,Tableau1[[#This Row],[Date]]+Tableau1[[#This Row],[Fin]])</f>
        <v>43510.5625</v>
      </c>
      <c r="J715" s="5">
        <f ca="1">IF(MOD(I715,1)=0,0,H715-MAX(I$2:I714))</f>
        <v>0.67708333333575865</v>
      </c>
    </row>
    <row r="716" spans="3:10" x14ac:dyDescent="0.35">
      <c r="C716" s="11">
        <f t="shared" si="11"/>
        <v>43511</v>
      </c>
      <c r="D716" s="8">
        <f>1+INT(MIN(MOD(Tableau1[[#This Row],[Date]]-DATE(YEAR(Tableau1[[#This Row],[Date]])+{-1;0;1},1,5)+WEEKDAY(DATE(YEAR(Tableau1[[#This Row],[Date]])+{-1;0;1},1,3)),734))/7)</f>
        <v>7</v>
      </c>
      <c r="E716" s="8" t="str">
        <f ca="1">OFFSET(Tableau4[[#Headers],[Rythme]],1+MOD(ROW()-2,35),)</f>
        <v>A</v>
      </c>
      <c r="F716" s="4">
        <f ca="1">IFERROR(VLOOKUP(Tableau1[[#This Row],[Rythme]],Tableau3[#All],2,0),0)</f>
        <v>0.55208333333333337</v>
      </c>
      <c r="G716" s="4">
        <f ca="1">IFERROR(VLOOKUP(Tableau1[[#This Row],[Rythme]],Tableau3[#All],3,0),0)</f>
        <v>0.875</v>
      </c>
      <c r="H716" s="4">
        <f ca="1">IF(Tableau1[[#This Row],[Début]]=0,0,Tableau1[[#This Row],[Date]]+Tableau1[[#This Row],[Début]])</f>
        <v>43511.552083333336</v>
      </c>
      <c r="I716" s="4">
        <f ca="1">IF(Tableau1[[#This Row],[Fin]]=0,0,Tableau1[[#This Row],[Date]]+Tableau1[[#This Row],[Fin]])</f>
        <v>43511.875</v>
      </c>
      <c r="J716" s="5">
        <f ca="1">IF(MOD(I716,1)=0,0,H716-MAX(I$2:I715))</f>
        <v>0.98958333333575865</v>
      </c>
    </row>
    <row r="717" spans="3:10" x14ac:dyDescent="0.35">
      <c r="C717" s="11">
        <f t="shared" si="11"/>
        <v>43512</v>
      </c>
      <c r="D717" s="8">
        <f>1+INT(MIN(MOD(Tableau1[[#This Row],[Date]]-DATE(YEAR(Tableau1[[#This Row],[Date]])+{-1;0;1},1,5)+WEEKDAY(DATE(YEAR(Tableau1[[#This Row],[Date]])+{-1;0;1},1,3)),734))/7)</f>
        <v>7</v>
      </c>
      <c r="E717" s="8" t="str">
        <f ca="1">OFFSET(Tableau4[[#Headers],[Rythme]],1+MOD(ROW()-2,35),)</f>
        <v>A</v>
      </c>
      <c r="F717" s="4">
        <f ca="1">IFERROR(VLOOKUP(Tableau1[[#This Row],[Rythme]],Tableau3[#All],2,0),0)</f>
        <v>0.55208333333333337</v>
      </c>
      <c r="G717" s="4">
        <f ca="1">IFERROR(VLOOKUP(Tableau1[[#This Row],[Rythme]],Tableau3[#All],3,0),0)</f>
        <v>0.875</v>
      </c>
      <c r="H717" s="4">
        <f ca="1">IF(Tableau1[[#This Row],[Début]]=0,0,Tableau1[[#This Row],[Date]]+Tableau1[[#This Row],[Début]])</f>
        <v>43512.552083333336</v>
      </c>
      <c r="I717" s="4">
        <f ca="1">IF(Tableau1[[#This Row],[Fin]]=0,0,Tableau1[[#This Row],[Date]]+Tableau1[[#This Row],[Fin]])</f>
        <v>43512.875</v>
      </c>
      <c r="J717" s="5">
        <f ca="1">IF(MOD(I717,1)=0,0,H717-MAX(I$2:I716))</f>
        <v>0.67708333333575865</v>
      </c>
    </row>
    <row r="718" spans="3:10" x14ac:dyDescent="0.35">
      <c r="C718" s="11">
        <f t="shared" si="11"/>
        <v>43513</v>
      </c>
      <c r="D718" s="8">
        <f>1+INT(MIN(MOD(Tableau1[[#This Row],[Date]]-DATE(YEAR(Tableau1[[#This Row],[Date]])+{-1;0;1},1,5)+WEEKDAY(DATE(YEAR(Tableau1[[#This Row],[Date]])+{-1;0;1},1,3)),734))/7)</f>
        <v>7</v>
      </c>
      <c r="E718" s="8" t="str">
        <f ca="1">OFFSET(Tableau4[[#Headers],[Rythme]],1+MOD(ROW()-2,35),)</f>
        <v>A</v>
      </c>
      <c r="F718" s="4">
        <f ca="1">IFERROR(VLOOKUP(Tableau1[[#This Row],[Rythme]],Tableau3[#All],2,0),0)</f>
        <v>0.55208333333333337</v>
      </c>
      <c r="G718" s="4">
        <f ca="1">IFERROR(VLOOKUP(Tableau1[[#This Row],[Rythme]],Tableau3[#All],3,0),0)</f>
        <v>0.875</v>
      </c>
      <c r="H718" s="4">
        <f ca="1">IF(Tableau1[[#This Row],[Début]]=0,0,Tableau1[[#This Row],[Date]]+Tableau1[[#This Row],[Début]])</f>
        <v>43513.552083333336</v>
      </c>
      <c r="I718" s="4">
        <f ca="1">IF(Tableau1[[#This Row],[Fin]]=0,0,Tableau1[[#This Row],[Date]]+Tableau1[[#This Row],[Fin]])</f>
        <v>43513.875</v>
      </c>
      <c r="J718" s="5">
        <f ca="1">IF(MOD(I718,1)=0,0,H718-MAX(I$2:I717))</f>
        <v>0.67708333333575865</v>
      </c>
    </row>
    <row r="719" spans="3:10" x14ac:dyDescent="0.35">
      <c r="C719" s="11">
        <f t="shared" si="11"/>
        <v>43514</v>
      </c>
      <c r="D719" s="8">
        <f>1+INT(MIN(MOD(Tableau1[[#This Row],[Date]]-DATE(YEAR(Tableau1[[#This Row],[Date]])+{-1;0;1},1,5)+WEEKDAY(DATE(YEAR(Tableau1[[#This Row],[Date]])+{-1;0;1},1,3)),734))/7)</f>
        <v>8</v>
      </c>
      <c r="E719" s="8" t="str">
        <f ca="1">OFFSET(Tableau4[[#Headers],[Rythme]],1+MOD(ROW()-2,35),)</f>
        <v>N</v>
      </c>
      <c r="F719" s="4">
        <f ca="1">IFERROR(VLOOKUP(Tableau1[[#This Row],[Rythme]],Tableau3[#All],2,0),0)</f>
        <v>0.86458333333333337</v>
      </c>
      <c r="G719" s="4">
        <f ca="1">IFERROR(VLOOKUP(Tableau1[[#This Row],[Rythme]],Tableau3[#All],3,0),0)</f>
        <v>1.25</v>
      </c>
      <c r="H719" s="4">
        <f ca="1">IF(Tableau1[[#This Row],[Début]]=0,0,Tableau1[[#This Row],[Date]]+Tableau1[[#This Row],[Début]])</f>
        <v>43514.864583333336</v>
      </c>
      <c r="I719" s="4">
        <f ca="1">IF(Tableau1[[#This Row],[Fin]]=0,0,Tableau1[[#This Row],[Date]]+Tableau1[[#This Row],[Fin]])</f>
        <v>43515.25</v>
      </c>
      <c r="J719" s="5">
        <f ca="1">IF(MOD(I719,1)=0,0,H719-MAX(I$2:I718))</f>
        <v>0.98958333333575865</v>
      </c>
    </row>
    <row r="720" spans="3:10" x14ac:dyDescent="0.35">
      <c r="C720" s="11">
        <f t="shared" si="11"/>
        <v>43515</v>
      </c>
      <c r="D720" s="8">
        <f>1+INT(MIN(MOD(Tableau1[[#This Row],[Date]]-DATE(YEAR(Tableau1[[#This Row],[Date]])+{-1;0;1},1,5)+WEEKDAY(DATE(YEAR(Tableau1[[#This Row],[Date]])+{-1;0;1},1,3)),734))/7)</f>
        <v>8</v>
      </c>
      <c r="E720" s="8" t="str">
        <f ca="1">OFFSET(Tableau4[[#Headers],[Rythme]],1+MOD(ROW()-2,35),)</f>
        <v>N</v>
      </c>
      <c r="F720" s="4">
        <f ca="1">IFERROR(VLOOKUP(Tableau1[[#This Row],[Rythme]],Tableau3[#All],2,0),0)</f>
        <v>0.86458333333333337</v>
      </c>
      <c r="G720" s="4">
        <f ca="1">IFERROR(VLOOKUP(Tableau1[[#This Row],[Rythme]],Tableau3[#All],3,0),0)</f>
        <v>1.25</v>
      </c>
      <c r="H720" s="4">
        <f ca="1">IF(Tableau1[[#This Row],[Début]]=0,0,Tableau1[[#This Row],[Date]]+Tableau1[[#This Row],[Début]])</f>
        <v>43515.864583333336</v>
      </c>
      <c r="I720" s="4">
        <f ca="1">IF(Tableau1[[#This Row],[Fin]]=0,0,Tableau1[[#This Row],[Date]]+Tableau1[[#This Row],[Fin]])</f>
        <v>43516.25</v>
      </c>
      <c r="J720" s="5">
        <f ca="1">IF(MOD(I720,1)=0,0,H720-MAX(I$2:I719))</f>
        <v>0.61458333333575865</v>
      </c>
    </row>
    <row r="721" spans="3:10" x14ac:dyDescent="0.35">
      <c r="C721" s="11">
        <f t="shared" si="11"/>
        <v>43516</v>
      </c>
      <c r="D721" s="8">
        <f>1+INT(MIN(MOD(Tableau1[[#This Row],[Date]]-DATE(YEAR(Tableau1[[#This Row],[Date]])+{-1;0;1},1,5)+WEEKDAY(DATE(YEAR(Tableau1[[#This Row],[Date]])+{-1;0;1},1,3)),734))/7)</f>
        <v>8</v>
      </c>
      <c r="E721" s="8" t="str">
        <f ca="1">OFFSET(Tableau4[[#Headers],[Rythme]],1+MOD(ROW()-2,35),)</f>
        <v>R</v>
      </c>
      <c r="F721" s="4">
        <f ca="1">IFERROR(VLOOKUP(Tableau1[[#This Row],[Rythme]],Tableau3[#All],2,0),0)</f>
        <v>0</v>
      </c>
      <c r="G721" s="4">
        <f ca="1">IFERROR(VLOOKUP(Tableau1[[#This Row],[Rythme]],Tableau3[#All],3,0),0)</f>
        <v>0</v>
      </c>
      <c r="H721" s="4">
        <f ca="1">IF(Tableau1[[#This Row],[Début]]=0,0,Tableau1[[#This Row],[Date]]+Tableau1[[#This Row],[Début]])</f>
        <v>0</v>
      </c>
      <c r="I721" s="4">
        <f ca="1">IF(Tableau1[[#This Row],[Fin]]=0,0,Tableau1[[#This Row],[Date]]+Tableau1[[#This Row],[Fin]])</f>
        <v>0</v>
      </c>
      <c r="J721" s="5">
        <f ca="1">IF(MOD(I721,1)=0,0,H721-MAX(I$2:I720))</f>
        <v>0</v>
      </c>
    </row>
    <row r="722" spans="3:10" x14ac:dyDescent="0.35">
      <c r="C722" s="11">
        <f t="shared" si="11"/>
        <v>43517</v>
      </c>
      <c r="D722" s="8">
        <f>1+INT(MIN(MOD(Tableau1[[#This Row],[Date]]-DATE(YEAR(Tableau1[[#This Row],[Date]])+{-1;0;1},1,5)+WEEKDAY(DATE(YEAR(Tableau1[[#This Row],[Date]])+{-1;0;1},1,3)),734))/7)</f>
        <v>8</v>
      </c>
      <c r="E722" s="8" t="str">
        <f ca="1">OFFSET(Tableau4[[#Headers],[Rythme]],1+MOD(ROW()-2,35),)</f>
        <v>R</v>
      </c>
      <c r="F722" s="4">
        <f ca="1">IFERROR(VLOOKUP(Tableau1[[#This Row],[Rythme]],Tableau3[#All],2,0),0)</f>
        <v>0</v>
      </c>
      <c r="G722" s="4">
        <f ca="1">IFERROR(VLOOKUP(Tableau1[[#This Row],[Rythme]],Tableau3[#All],3,0),0)</f>
        <v>0</v>
      </c>
      <c r="H722" s="4">
        <f ca="1">IF(Tableau1[[#This Row],[Début]]=0,0,Tableau1[[#This Row],[Date]]+Tableau1[[#This Row],[Début]])</f>
        <v>0</v>
      </c>
      <c r="I722" s="4">
        <f ca="1">IF(Tableau1[[#This Row],[Fin]]=0,0,Tableau1[[#This Row],[Date]]+Tableau1[[#This Row],[Fin]])</f>
        <v>0</v>
      </c>
      <c r="J722" s="5">
        <f ca="1">IF(MOD(I722,1)=0,0,H722-MAX(I$2:I721))</f>
        <v>0</v>
      </c>
    </row>
    <row r="723" spans="3:10" x14ac:dyDescent="0.35">
      <c r="C723" s="11">
        <f t="shared" si="11"/>
        <v>43518</v>
      </c>
      <c r="D723" s="8">
        <f>1+INT(MIN(MOD(Tableau1[[#This Row],[Date]]-DATE(YEAR(Tableau1[[#This Row],[Date]])+{-1;0;1},1,5)+WEEKDAY(DATE(YEAR(Tableau1[[#This Row],[Date]])+{-1;0;1},1,3)),734))/7)</f>
        <v>8</v>
      </c>
      <c r="E723" s="8" t="str">
        <f ca="1">OFFSET(Tableau4[[#Headers],[Rythme]],1+MOD(ROW()-2,35),)</f>
        <v>R</v>
      </c>
      <c r="F723" s="4">
        <f ca="1">IFERROR(VLOOKUP(Tableau1[[#This Row],[Rythme]],Tableau3[#All],2,0),0)</f>
        <v>0</v>
      </c>
      <c r="G723" s="4">
        <f ca="1">IFERROR(VLOOKUP(Tableau1[[#This Row],[Rythme]],Tableau3[#All],3,0),0)</f>
        <v>0</v>
      </c>
      <c r="H723" s="4">
        <f ca="1">IF(Tableau1[[#This Row],[Début]]=0,0,Tableau1[[#This Row],[Date]]+Tableau1[[#This Row],[Début]])</f>
        <v>0</v>
      </c>
      <c r="I723" s="4">
        <f ca="1">IF(Tableau1[[#This Row],[Fin]]=0,0,Tableau1[[#This Row],[Date]]+Tableau1[[#This Row],[Fin]])</f>
        <v>0</v>
      </c>
      <c r="J723" s="5">
        <f ca="1">IF(MOD(I723,1)=0,0,H723-MAX(I$2:I722))</f>
        <v>0</v>
      </c>
    </row>
    <row r="724" spans="3:10" x14ac:dyDescent="0.35">
      <c r="C724" s="11">
        <f t="shared" si="11"/>
        <v>43519</v>
      </c>
      <c r="D724" s="8">
        <f>1+INT(MIN(MOD(Tableau1[[#This Row],[Date]]-DATE(YEAR(Tableau1[[#This Row],[Date]])+{-1;0;1},1,5)+WEEKDAY(DATE(YEAR(Tableau1[[#This Row],[Date]])+{-1;0;1},1,3)),734))/7)</f>
        <v>8</v>
      </c>
      <c r="E724" s="8" t="str">
        <f ca="1">OFFSET(Tableau4[[#Headers],[Rythme]],1+MOD(ROW()-2,35),)</f>
        <v>H</v>
      </c>
      <c r="F724" s="4">
        <f ca="1">IFERROR(VLOOKUP(Tableau1[[#This Row],[Rythme]],Tableau3[#All],2,0),0)</f>
        <v>0</v>
      </c>
      <c r="G724" s="4">
        <f ca="1">IFERROR(VLOOKUP(Tableau1[[#This Row],[Rythme]],Tableau3[#All],3,0),0)</f>
        <v>0</v>
      </c>
      <c r="H724" s="4">
        <f ca="1">IF(Tableau1[[#This Row],[Début]]=0,0,Tableau1[[#This Row],[Date]]+Tableau1[[#This Row],[Début]])</f>
        <v>0</v>
      </c>
      <c r="I724" s="4">
        <f ca="1">IF(Tableau1[[#This Row],[Fin]]=0,0,Tableau1[[#This Row],[Date]]+Tableau1[[#This Row],[Fin]])</f>
        <v>0</v>
      </c>
      <c r="J724" s="5">
        <f ca="1">IF(MOD(I724,1)=0,0,H724-MAX(I$2:I723))</f>
        <v>0</v>
      </c>
    </row>
    <row r="725" spans="3:10" x14ac:dyDescent="0.35">
      <c r="C725" s="11">
        <f t="shared" si="11"/>
        <v>43520</v>
      </c>
      <c r="D725" s="8">
        <f>1+INT(MIN(MOD(Tableau1[[#This Row],[Date]]-DATE(YEAR(Tableau1[[#This Row],[Date]])+{-1;0;1},1,5)+WEEKDAY(DATE(YEAR(Tableau1[[#This Row],[Date]])+{-1;0;1},1,3)),734))/7)</f>
        <v>8</v>
      </c>
      <c r="E725" s="8" t="str">
        <f ca="1">OFFSET(Tableau4[[#Headers],[Rythme]],1+MOD(ROW()-2,35),)</f>
        <v>H</v>
      </c>
      <c r="F725" s="4">
        <f ca="1">IFERROR(VLOOKUP(Tableau1[[#This Row],[Rythme]],Tableau3[#All],2,0),0)</f>
        <v>0</v>
      </c>
      <c r="G725" s="4">
        <f ca="1">IFERROR(VLOOKUP(Tableau1[[#This Row],[Rythme]],Tableau3[#All],3,0),0)</f>
        <v>0</v>
      </c>
      <c r="H725" s="4">
        <f ca="1">IF(Tableau1[[#This Row],[Début]]=0,0,Tableau1[[#This Row],[Date]]+Tableau1[[#This Row],[Début]])</f>
        <v>0</v>
      </c>
      <c r="I725" s="4">
        <f ca="1">IF(Tableau1[[#This Row],[Fin]]=0,0,Tableau1[[#This Row],[Date]]+Tableau1[[#This Row],[Fin]])</f>
        <v>0</v>
      </c>
      <c r="J725" s="5">
        <f ca="1">IF(MOD(I725,1)=0,0,H725-MAX(I$2:I724))</f>
        <v>0</v>
      </c>
    </row>
    <row r="726" spans="3:10" x14ac:dyDescent="0.35">
      <c r="C726" s="11">
        <f t="shared" si="11"/>
        <v>43521</v>
      </c>
      <c r="D726" s="8">
        <f>1+INT(MIN(MOD(Tableau1[[#This Row],[Date]]-DATE(YEAR(Tableau1[[#This Row],[Date]])+{-1;0;1},1,5)+WEEKDAY(DATE(YEAR(Tableau1[[#This Row],[Date]])+{-1;0;1},1,3)),734))/7)</f>
        <v>9</v>
      </c>
      <c r="E726" s="8" t="str">
        <f ca="1">OFFSET(Tableau4[[#Headers],[Rythme]],1+MOD(ROW()-2,35),)</f>
        <v>M</v>
      </c>
      <c r="F726" s="4">
        <f ca="1">IFERROR(VLOOKUP(Tableau1[[#This Row],[Rythme]],Tableau3[#All],2,0),0)</f>
        <v>0.23958333333333334</v>
      </c>
      <c r="G726" s="4">
        <f ca="1">IFERROR(VLOOKUP(Tableau1[[#This Row],[Rythme]],Tableau3[#All],3,0),0)</f>
        <v>0.5625</v>
      </c>
      <c r="H726" s="4">
        <f ca="1">IF(Tableau1[[#This Row],[Début]]=0,0,Tableau1[[#This Row],[Date]]+Tableau1[[#This Row],[Début]])</f>
        <v>43521.239583333336</v>
      </c>
      <c r="I726" s="4">
        <f ca="1">IF(Tableau1[[#This Row],[Fin]]=0,0,Tableau1[[#This Row],[Date]]+Tableau1[[#This Row],[Fin]])</f>
        <v>43521.5625</v>
      </c>
      <c r="J726" s="5">
        <f ca="1">IF(MOD(I726,1)=0,0,H726-MAX(I$2:I725))</f>
        <v>4.9895833333357587</v>
      </c>
    </row>
    <row r="727" spans="3:10" x14ac:dyDescent="0.35">
      <c r="C727" s="11">
        <f t="shared" si="11"/>
        <v>43522</v>
      </c>
      <c r="D727" s="8">
        <f>1+INT(MIN(MOD(Tableau1[[#This Row],[Date]]-DATE(YEAR(Tableau1[[#This Row],[Date]])+{-1;0;1},1,5)+WEEKDAY(DATE(YEAR(Tableau1[[#This Row],[Date]])+{-1;0;1},1,3)),734))/7)</f>
        <v>9</v>
      </c>
      <c r="E727" s="8" t="str">
        <f ca="1">OFFSET(Tableau4[[#Headers],[Rythme]],1+MOD(ROW()-2,35),)</f>
        <v>M</v>
      </c>
      <c r="F727" s="4">
        <f ca="1">IFERROR(VLOOKUP(Tableau1[[#This Row],[Rythme]],Tableau3[#All],2,0),0)</f>
        <v>0.23958333333333334</v>
      </c>
      <c r="G727" s="4">
        <f ca="1">IFERROR(VLOOKUP(Tableau1[[#This Row],[Rythme]],Tableau3[#All],3,0),0)</f>
        <v>0.5625</v>
      </c>
      <c r="H727" s="4">
        <f ca="1">IF(Tableau1[[#This Row],[Début]]=0,0,Tableau1[[#This Row],[Date]]+Tableau1[[#This Row],[Début]])</f>
        <v>43522.239583333336</v>
      </c>
      <c r="I727" s="4">
        <f ca="1">IF(Tableau1[[#This Row],[Fin]]=0,0,Tableau1[[#This Row],[Date]]+Tableau1[[#This Row],[Fin]])</f>
        <v>43522.5625</v>
      </c>
      <c r="J727" s="5">
        <f ca="1">IF(MOD(I727,1)=0,0,H727-MAX(I$2:I726))</f>
        <v>0.67708333333575865</v>
      </c>
    </row>
    <row r="728" spans="3:10" x14ac:dyDescent="0.35">
      <c r="C728" s="11">
        <f t="shared" si="11"/>
        <v>43523</v>
      </c>
      <c r="D728" s="8">
        <f>1+INT(MIN(MOD(Tableau1[[#This Row],[Date]]-DATE(YEAR(Tableau1[[#This Row],[Date]])+{-1;0;1},1,5)+WEEKDAY(DATE(YEAR(Tableau1[[#This Row],[Date]])+{-1;0;1},1,3)),734))/7)</f>
        <v>9</v>
      </c>
      <c r="E728" s="8" t="str">
        <f ca="1">OFFSET(Tableau4[[#Headers],[Rythme]],1+MOD(ROW()-2,35),)</f>
        <v>A</v>
      </c>
      <c r="F728" s="4">
        <f ca="1">IFERROR(VLOOKUP(Tableau1[[#This Row],[Rythme]],Tableau3[#All],2,0),0)</f>
        <v>0.55208333333333337</v>
      </c>
      <c r="G728" s="4">
        <f ca="1">IFERROR(VLOOKUP(Tableau1[[#This Row],[Rythme]],Tableau3[#All],3,0),0)</f>
        <v>0.875</v>
      </c>
      <c r="H728" s="4">
        <f ca="1">IF(Tableau1[[#This Row],[Début]]=0,0,Tableau1[[#This Row],[Date]]+Tableau1[[#This Row],[Début]])</f>
        <v>43523.552083333336</v>
      </c>
      <c r="I728" s="4">
        <f ca="1">IF(Tableau1[[#This Row],[Fin]]=0,0,Tableau1[[#This Row],[Date]]+Tableau1[[#This Row],[Fin]])</f>
        <v>43523.875</v>
      </c>
      <c r="J728" s="5">
        <f ca="1">IF(MOD(I728,1)=0,0,H728-MAX(I$2:I727))</f>
        <v>0.98958333333575865</v>
      </c>
    </row>
    <row r="729" spans="3:10" x14ac:dyDescent="0.35">
      <c r="C729" s="11">
        <f t="shared" si="11"/>
        <v>43524</v>
      </c>
      <c r="D729" s="8">
        <f>1+INT(MIN(MOD(Tableau1[[#This Row],[Date]]-DATE(YEAR(Tableau1[[#This Row],[Date]])+{-1;0;1},1,5)+WEEKDAY(DATE(YEAR(Tableau1[[#This Row],[Date]])+{-1;0;1},1,3)),734))/7)</f>
        <v>9</v>
      </c>
      <c r="E729" s="8" t="str">
        <f ca="1">OFFSET(Tableau4[[#Headers],[Rythme]],1+MOD(ROW()-2,35),)</f>
        <v>A</v>
      </c>
      <c r="F729" s="4">
        <f ca="1">IFERROR(VLOOKUP(Tableau1[[#This Row],[Rythme]],Tableau3[#All],2,0),0)</f>
        <v>0.55208333333333337</v>
      </c>
      <c r="G729" s="4">
        <f ca="1">IFERROR(VLOOKUP(Tableau1[[#This Row],[Rythme]],Tableau3[#All],3,0),0)</f>
        <v>0.875</v>
      </c>
      <c r="H729" s="4">
        <f ca="1">IF(Tableau1[[#This Row],[Début]]=0,0,Tableau1[[#This Row],[Date]]+Tableau1[[#This Row],[Début]])</f>
        <v>43524.552083333336</v>
      </c>
      <c r="I729" s="4">
        <f ca="1">IF(Tableau1[[#This Row],[Fin]]=0,0,Tableau1[[#This Row],[Date]]+Tableau1[[#This Row],[Fin]])</f>
        <v>43524.875</v>
      </c>
      <c r="J729" s="5">
        <f ca="1">IF(MOD(I729,1)=0,0,H729-MAX(I$2:I728))</f>
        <v>0.67708333333575865</v>
      </c>
    </row>
    <row r="730" spans="3:10" x14ac:dyDescent="0.35">
      <c r="C730" s="11">
        <f t="shared" si="11"/>
        <v>43525</v>
      </c>
      <c r="D730" s="8">
        <f>1+INT(MIN(MOD(Tableau1[[#This Row],[Date]]-DATE(YEAR(Tableau1[[#This Row],[Date]])+{-1;0;1},1,5)+WEEKDAY(DATE(YEAR(Tableau1[[#This Row],[Date]])+{-1;0;1},1,3)),734))/7)</f>
        <v>9</v>
      </c>
      <c r="E730" s="8" t="str">
        <f ca="1">OFFSET(Tableau4[[#Headers],[Rythme]],1+MOD(ROW()-2,35),)</f>
        <v>N</v>
      </c>
      <c r="F730" s="4">
        <f ca="1">IFERROR(VLOOKUP(Tableau1[[#This Row],[Rythme]],Tableau3[#All],2,0),0)</f>
        <v>0.86458333333333337</v>
      </c>
      <c r="G730" s="4">
        <f ca="1">IFERROR(VLOOKUP(Tableau1[[#This Row],[Rythme]],Tableau3[#All],3,0),0)</f>
        <v>1.25</v>
      </c>
      <c r="H730" s="4">
        <f ca="1">IF(Tableau1[[#This Row],[Début]]=0,0,Tableau1[[#This Row],[Date]]+Tableau1[[#This Row],[Début]])</f>
        <v>43525.864583333336</v>
      </c>
      <c r="I730" s="4">
        <f ca="1">IF(Tableau1[[#This Row],[Fin]]=0,0,Tableau1[[#This Row],[Date]]+Tableau1[[#This Row],[Fin]])</f>
        <v>43526.25</v>
      </c>
      <c r="J730" s="5">
        <f ca="1">IF(MOD(I730,1)=0,0,H730-MAX(I$2:I729))</f>
        <v>0.98958333333575865</v>
      </c>
    </row>
    <row r="731" spans="3:10" x14ac:dyDescent="0.35">
      <c r="C731" s="11">
        <f t="shared" si="11"/>
        <v>43526</v>
      </c>
      <c r="D731" s="8">
        <f>1+INT(MIN(MOD(Tableau1[[#This Row],[Date]]-DATE(YEAR(Tableau1[[#This Row],[Date]])+{-1;0;1},1,5)+WEEKDAY(DATE(YEAR(Tableau1[[#This Row],[Date]])+{-1;0;1},1,3)),734))/7)</f>
        <v>9</v>
      </c>
      <c r="E731" s="8" t="str">
        <f ca="1">OFFSET(Tableau4[[#Headers],[Rythme]],1+MOD(ROW()-2,35),)</f>
        <v>N</v>
      </c>
      <c r="F731" s="4">
        <f ca="1">IFERROR(VLOOKUP(Tableau1[[#This Row],[Rythme]],Tableau3[#All],2,0),0)</f>
        <v>0.86458333333333337</v>
      </c>
      <c r="G731" s="4">
        <f ca="1">IFERROR(VLOOKUP(Tableau1[[#This Row],[Rythme]],Tableau3[#All],3,0),0)</f>
        <v>1.25</v>
      </c>
      <c r="H731" s="4">
        <f ca="1">IF(Tableau1[[#This Row],[Début]]=0,0,Tableau1[[#This Row],[Date]]+Tableau1[[#This Row],[Début]])</f>
        <v>43526.864583333336</v>
      </c>
      <c r="I731" s="4">
        <f ca="1">IF(Tableau1[[#This Row],[Fin]]=0,0,Tableau1[[#This Row],[Date]]+Tableau1[[#This Row],[Fin]])</f>
        <v>43527.25</v>
      </c>
      <c r="J731" s="5">
        <f ca="1">IF(MOD(I731,1)=0,0,H731-MAX(I$2:I730))</f>
        <v>0.61458333333575865</v>
      </c>
    </row>
    <row r="732" spans="3:10" x14ac:dyDescent="0.35">
      <c r="C732" s="11">
        <f t="shared" si="11"/>
        <v>43527</v>
      </c>
      <c r="D732" s="8">
        <f>1+INT(MIN(MOD(Tableau1[[#This Row],[Date]]-DATE(YEAR(Tableau1[[#This Row],[Date]])+{-1;0;1},1,5)+WEEKDAY(DATE(YEAR(Tableau1[[#This Row],[Date]])+{-1;0;1},1,3)),734))/7)</f>
        <v>9</v>
      </c>
      <c r="E732" s="8" t="str">
        <f ca="1">OFFSET(Tableau4[[#Headers],[Rythme]],1+MOD(ROW()-2,35),)</f>
        <v>N</v>
      </c>
      <c r="F732" s="4">
        <f ca="1">IFERROR(VLOOKUP(Tableau1[[#This Row],[Rythme]],Tableau3[#All],2,0),0)</f>
        <v>0.86458333333333337</v>
      </c>
      <c r="G732" s="4">
        <f ca="1">IFERROR(VLOOKUP(Tableau1[[#This Row],[Rythme]],Tableau3[#All],3,0),0)</f>
        <v>1.25</v>
      </c>
      <c r="H732" s="4">
        <f ca="1">IF(Tableau1[[#This Row],[Début]]=0,0,Tableau1[[#This Row],[Date]]+Tableau1[[#This Row],[Début]])</f>
        <v>43527.864583333336</v>
      </c>
      <c r="I732" s="4">
        <f ca="1">IF(Tableau1[[#This Row],[Fin]]=0,0,Tableau1[[#This Row],[Date]]+Tableau1[[#This Row],[Fin]])</f>
        <v>43528.25</v>
      </c>
      <c r="J732" s="5">
        <f ca="1">IF(MOD(I732,1)=0,0,H732-MAX(I$2:I731))</f>
        <v>0.61458333333575865</v>
      </c>
    </row>
    <row r="733" spans="3:10" x14ac:dyDescent="0.35">
      <c r="C733" s="11">
        <f t="shared" si="11"/>
        <v>43528</v>
      </c>
      <c r="D733" s="8">
        <f>1+INT(MIN(MOD(Tableau1[[#This Row],[Date]]-DATE(YEAR(Tableau1[[#This Row],[Date]])+{-1;0;1},1,5)+WEEKDAY(DATE(YEAR(Tableau1[[#This Row],[Date]])+{-1;0;1},1,3)),734))/7)</f>
        <v>10</v>
      </c>
      <c r="E733" s="8" t="str">
        <f ca="1">OFFSET(Tableau4[[#Headers],[Rythme]],1+MOD(ROW()-2,35),)</f>
        <v>R</v>
      </c>
      <c r="F733" s="4">
        <f ca="1">IFERROR(VLOOKUP(Tableau1[[#This Row],[Rythme]],Tableau3[#All],2,0),0)</f>
        <v>0</v>
      </c>
      <c r="G733" s="4">
        <f ca="1">IFERROR(VLOOKUP(Tableau1[[#This Row],[Rythme]],Tableau3[#All],3,0),0)</f>
        <v>0</v>
      </c>
      <c r="H733" s="4">
        <f ca="1">IF(Tableau1[[#This Row],[Début]]=0,0,Tableau1[[#This Row],[Date]]+Tableau1[[#This Row],[Début]])</f>
        <v>0</v>
      </c>
      <c r="I733" s="4">
        <f ca="1">IF(Tableau1[[#This Row],[Fin]]=0,0,Tableau1[[#This Row],[Date]]+Tableau1[[#This Row],[Fin]])</f>
        <v>0</v>
      </c>
      <c r="J733" s="5">
        <f ca="1">IF(MOD(I733,1)=0,0,H733-MAX(I$2:I732))</f>
        <v>0</v>
      </c>
    </row>
    <row r="734" spans="3:10" x14ac:dyDescent="0.35">
      <c r="C734" s="11">
        <f t="shared" si="11"/>
        <v>43529</v>
      </c>
      <c r="D734" s="8">
        <f>1+INT(MIN(MOD(Tableau1[[#This Row],[Date]]-DATE(YEAR(Tableau1[[#This Row],[Date]])+{-1;0;1},1,5)+WEEKDAY(DATE(YEAR(Tableau1[[#This Row],[Date]])+{-1;0;1},1,3)),734))/7)</f>
        <v>10</v>
      </c>
      <c r="E734" s="8" t="str">
        <f ca="1">OFFSET(Tableau4[[#Headers],[Rythme]],1+MOD(ROW()-2,35),)</f>
        <v>H</v>
      </c>
      <c r="F734" s="4">
        <f ca="1">IFERROR(VLOOKUP(Tableau1[[#This Row],[Rythme]],Tableau3[#All],2,0),0)</f>
        <v>0</v>
      </c>
      <c r="G734" s="4">
        <f ca="1">IFERROR(VLOOKUP(Tableau1[[#This Row],[Rythme]],Tableau3[#All],3,0),0)</f>
        <v>0</v>
      </c>
      <c r="H734" s="4">
        <f ca="1">IF(Tableau1[[#This Row],[Début]]=0,0,Tableau1[[#This Row],[Date]]+Tableau1[[#This Row],[Début]])</f>
        <v>0</v>
      </c>
      <c r="I734" s="4">
        <f ca="1">IF(Tableau1[[#This Row],[Fin]]=0,0,Tableau1[[#This Row],[Date]]+Tableau1[[#This Row],[Fin]])</f>
        <v>0</v>
      </c>
      <c r="J734" s="5">
        <f ca="1">IF(MOD(I734,1)=0,0,H734-MAX(I$2:I733))</f>
        <v>0</v>
      </c>
    </row>
    <row r="735" spans="3:10" x14ac:dyDescent="0.35">
      <c r="C735" s="11">
        <f t="shared" si="11"/>
        <v>43530</v>
      </c>
      <c r="D735" s="8">
        <f>1+INT(MIN(MOD(Tableau1[[#This Row],[Date]]-DATE(YEAR(Tableau1[[#This Row],[Date]])+{-1;0;1},1,5)+WEEKDAY(DATE(YEAR(Tableau1[[#This Row],[Date]])+{-1;0;1},1,3)),734))/7)</f>
        <v>10</v>
      </c>
      <c r="E735" s="8" t="str">
        <f ca="1">OFFSET(Tableau4[[#Headers],[Rythme]],1+MOD(ROW()-2,35),)</f>
        <v>R</v>
      </c>
      <c r="F735" s="4">
        <f ca="1">IFERROR(VLOOKUP(Tableau1[[#This Row],[Rythme]],Tableau3[#All],2,0),0)</f>
        <v>0</v>
      </c>
      <c r="G735" s="4">
        <f ca="1">IFERROR(VLOOKUP(Tableau1[[#This Row],[Rythme]],Tableau3[#All],3,0),0)</f>
        <v>0</v>
      </c>
      <c r="H735" s="4">
        <f ca="1">IF(Tableau1[[#This Row],[Début]]=0,0,Tableau1[[#This Row],[Date]]+Tableau1[[#This Row],[Début]])</f>
        <v>0</v>
      </c>
      <c r="I735" s="4">
        <f ca="1">IF(Tableau1[[#This Row],[Fin]]=0,0,Tableau1[[#This Row],[Date]]+Tableau1[[#This Row],[Fin]])</f>
        <v>0</v>
      </c>
      <c r="J735" s="5">
        <f ca="1">IF(MOD(I735,1)=0,0,H735-MAX(I$2:I734))</f>
        <v>0</v>
      </c>
    </row>
    <row r="736" spans="3:10" x14ac:dyDescent="0.35">
      <c r="C736" s="11">
        <f t="shared" si="11"/>
        <v>43531</v>
      </c>
      <c r="D736" s="8">
        <f>1+INT(MIN(MOD(Tableau1[[#This Row],[Date]]-DATE(YEAR(Tableau1[[#This Row],[Date]])+{-1;0;1},1,5)+WEEKDAY(DATE(YEAR(Tableau1[[#This Row],[Date]])+{-1;0;1},1,3)),734))/7)</f>
        <v>10</v>
      </c>
      <c r="E736" s="8" t="str">
        <f ca="1">OFFSET(Tableau4[[#Headers],[Rythme]],1+MOD(ROW()-2,35),)</f>
        <v>R</v>
      </c>
      <c r="F736" s="4">
        <f ca="1">IFERROR(VLOOKUP(Tableau1[[#This Row],[Rythme]],Tableau3[#All],2,0),0)</f>
        <v>0</v>
      </c>
      <c r="G736" s="4">
        <f ca="1">IFERROR(VLOOKUP(Tableau1[[#This Row],[Rythme]],Tableau3[#All],3,0),0)</f>
        <v>0</v>
      </c>
      <c r="H736" s="4">
        <f ca="1">IF(Tableau1[[#This Row],[Début]]=0,0,Tableau1[[#This Row],[Date]]+Tableau1[[#This Row],[Début]])</f>
        <v>0</v>
      </c>
      <c r="I736" s="4">
        <f ca="1">IF(Tableau1[[#This Row],[Fin]]=0,0,Tableau1[[#This Row],[Date]]+Tableau1[[#This Row],[Fin]])</f>
        <v>0</v>
      </c>
      <c r="J736" s="5">
        <f ca="1">IF(MOD(I736,1)=0,0,H736-MAX(I$2:I735))</f>
        <v>0</v>
      </c>
    </row>
    <row r="737" spans="3:10" x14ac:dyDescent="0.35">
      <c r="C737" s="11">
        <f t="shared" si="11"/>
        <v>43532</v>
      </c>
      <c r="D737" s="8">
        <f>1+INT(MIN(MOD(Tableau1[[#This Row],[Date]]-DATE(YEAR(Tableau1[[#This Row],[Date]])+{-1;0;1},1,5)+WEEKDAY(DATE(YEAR(Tableau1[[#This Row],[Date]])+{-1;0;1},1,3)),734))/7)</f>
        <v>10</v>
      </c>
      <c r="E737" s="8" t="str">
        <f ca="1">OFFSET(Tableau4[[#Headers],[Rythme]],1+MOD(ROW()-2,35),)</f>
        <v>M</v>
      </c>
      <c r="F737" s="4">
        <f ca="1">IFERROR(VLOOKUP(Tableau1[[#This Row],[Rythme]],Tableau3[#All],2,0),0)</f>
        <v>0.23958333333333334</v>
      </c>
      <c r="G737" s="4">
        <f ca="1">IFERROR(VLOOKUP(Tableau1[[#This Row],[Rythme]],Tableau3[#All],3,0),0)</f>
        <v>0.5625</v>
      </c>
      <c r="H737" s="4">
        <f ca="1">IF(Tableau1[[#This Row],[Début]]=0,0,Tableau1[[#This Row],[Date]]+Tableau1[[#This Row],[Début]])</f>
        <v>43532.239583333336</v>
      </c>
      <c r="I737" s="4">
        <f ca="1">IF(Tableau1[[#This Row],[Fin]]=0,0,Tableau1[[#This Row],[Date]]+Tableau1[[#This Row],[Fin]])</f>
        <v>43532.5625</v>
      </c>
      <c r="J737" s="5">
        <f ca="1">IF(MOD(I737,1)=0,0,H737-MAX(I$2:I736))</f>
        <v>3.9895833333357587</v>
      </c>
    </row>
    <row r="738" spans="3:10" x14ac:dyDescent="0.35">
      <c r="C738" s="11">
        <f t="shared" si="11"/>
        <v>43533</v>
      </c>
      <c r="D738" s="8">
        <f>1+INT(MIN(MOD(Tableau1[[#This Row],[Date]]-DATE(YEAR(Tableau1[[#This Row],[Date]])+{-1;0;1},1,5)+WEEKDAY(DATE(YEAR(Tableau1[[#This Row],[Date]])+{-1;0;1},1,3)),734))/7)</f>
        <v>10</v>
      </c>
      <c r="E738" s="8" t="str">
        <f ca="1">OFFSET(Tableau4[[#Headers],[Rythme]],1+MOD(ROW()-2,35),)</f>
        <v>M</v>
      </c>
      <c r="F738" s="4">
        <f ca="1">IFERROR(VLOOKUP(Tableau1[[#This Row],[Rythme]],Tableau3[#All],2,0),0)</f>
        <v>0.23958333333333334</v>
      </c>
      <c r="G738" s="4">
        <f ca="1">IFERROR(VLOOKUP(Tableau1[[#This Row],[Rythme]],Tableau3[#All],3,0),0)</f>
        <v>0.5625</v>
      </c>
      <c r="H738" s="4">
        <f ca="1">IF(Tableau1[[#This Row],[Début]]=0,0,Tableau1[[#This Row],[Date]]+Tableau1[[#This Row],[Début]])</f>
        <v>43533.239583333336</v>
      </c>
      <c r="I738" s="4">
        <f ca="1">IF(Tableau1[[#This Row],[Fin]]=0,0,Tableau1[[#This Row],[Date]]+Tableau1[[#This Row],[Fin]])</f>
        <v>43533.5625</v>
      </c>
      <c r="J738" s="5">
        <f ca="1">IF(MOD(I738,1)=0,0,H738-MAX(I$2:I737))</f>
        <v>0.67708333333575865</v>
      </c>
    </row>
    <row r="739" spans="3:10" x14ac:dyDescent="0.35">
      <c r="C739" s="11">
        <f t="shared" si="11"/>
        <v>43534</v>
      </c>
      <c r="D739" s="8">
        <f>1+INT(MIN(MOD(Tableau1[[#This Row],[Date]]-DATE(YEAR(Tableau1[[#This Row],[Date]])+{-1;0;1},1,5)+WEEKDAY(DATE(YEAR(Tableau1[[#This Row],[Date]])+{-1;0;1},1,3)),734))/7)</f>
        <v>10</v>
      </c>
      <c r="E739" s="8" t="str">
        <f ca="1">OFFSET(Tableau4[[#Headers],[Rythme]],1+MOD(ROW()-2,35),)</f>
        <v>M</v>
      </c>
      <c r="F739" s="4">
        <f ca="1">IFERROR(VLOOKUP(Tableau1[[#This Row],[Rythme]],Tableau3[#All],2,0),0)</f>
        <v>0.23958333333333334</v>
      </c>
      <c r="G739" s="4">
        <f ca="1">IFERROR(VLOOKUP(Tableau1[[#This Row],[Rythme]],Tableau3[#All],3,0),0)</f>
        <v>0.5625</v>
      </c>
      <c r="H739" s="4">
        <f ca="1">IF(Tableau1[[#This Row],[Début]]=0,0,Tableau1[[#This Row],[Date]]+Tableau1[[#This Row],[Début]])</f>
        <v>43534.239583333336</v>
      </c>
      <c r="I739" s="4">
        <f ca="1">IF(Tableau1[[#This Row],[Fin]]=0,0,Tableau1[[#This Row],[Date]]+Tableau1[[#This Row],[Fin]])</f>
        <v>43534.5625</v>
      </c>
      <c r="J739" s="5">
        <f ca="1">IF(MOD(I739,1)=0,0,H739-MAX(I$2:I738))</f>
        <v>0.67708333333575865</v>
      </c>
    </row>
    <row r="740" spans="3:10" x14ac:dyDescent="0.35">
      <c r="C740" s="11">
        <f t="shared" si="11"/>
        <v>43535</v>
      </c>
      <c r="D740" s="8">
        <f>1+INT(MIN(MOD(Tableau1[[#This Row],[Date]]-DATE(YEAR(Tableau1[[#This Row],[Date]])+{-1;0;1},1,5)+WEEKDAY(DATE(YEAR(Tableau1[[#This Row],[Date]])+{-1;0;1},1,3)),734))/7)</f>
        <v>11</v>
      </c>
      <c r="E740" s="8" t="str">
        <f ca="1">OFFSET(Tableau4[[#Headers],[Rythme]],1+MOD(ROW()-2,35),)</f>
        <v>A</v>
      </c>
      <c r="F740" s="4">
        <f ca="1">IFERROR(VLOOKUP(Tableau1[[#This Row],[Rythme]],Tableau3[#All],2,0),0)</f>
        <v>0.55208333333333337</v>
      </c>
      <c r="G740" s="4">
        <f ca="1">IFERROR(VLOOKUP(Tableau1[[#This Row],[Rythme]],Tableau3[#All],3,0),0)</f>
        <v>0.875</v>
      </c>
      <c r="H740" s="4">
        <f ca="1">IF(Tableau1[[#This Row],[Début]]=0,0,Tableau1[[#This Row],[Date]]+Tableau1[[#This Row],[Début]])</f>
        <v>43535.552083333336</v>
      </c>
      <c r="I740" s="4">
        <f ca="1">IF(Tableau1[[#This Row],[Fin]]=0,0,Tableau1[[#This Row],[Date]]+Tableau1[[#This Row],[Fin]])</f>
        <v>43535.875</v>
      </c>
      <c r="J740" s="5">
        <f ca="1">IF(MOD(I740,1)=0,0,H740-MAX(I$2:I739))</f>
        <v>0.98958333333575865</v>
      </c>
    </row>
    <row r="741" spans="3:10" x14ac:dyDescent="0.35">
      <c r="C741" s="11">
        <f t="shared" si="11"/>
        <v>43536</v>
      </c>
      <c r="D741" s="8">
        <f>1+INT(MIN(MOD(Tableau1[[#This Row],[Date]]-DATE(YEAR(Tableau1[[#This Row],[Date]])+{-1;0;1},1,5)+WEEKDAY(DATE(YEAR(Tableau1[[#This Row],[Date]])+{-1;0;1},1,3)),734))/7)</f>
        <v>11</v>
      </c>
      <c r="E741" s="8" t="str">
        <f ca="1">OFFSET(Tableau4[[#Headers],[Rythme]],1+MOD(ROW()-2,35),)</f>
        <v>A</v>
      </c>
      <c r="F741" s="4">
        <f ca="1">IFERROR(VLOOKUP(Tableau1[[#This Row],[Rythme]],Tableau3[#All],2,0),0)</f>
        <v>0.55208333333333337</v>
      </c>
      <c r="G741" s="4">
        <f ca="1">IFERROR(VLOOKUP(Tableau1[[#This Row],[Rythme]],Tableau3[#All],3,0),0)</f>
        <v>0.875</v>
      </c>
      <c r="H741" s="4">
        <f ca="1">IF(Tableau1[[#This Row],[Début]]=0,0,Tableau1[[#This Row],[Date]]+Tableau1[[#This Row],[Début]])</f>
        <v>43536.552083333336</v>
      </c>
      <c r="I741" s="4">
        <f ca="1">IF(Tableau1[[#This Row],[Fin]]=0,0,Tableau1[[#This Row],[Date]]+Tableau1[[#This Row],[Fin]])</f>
        <v>43536.875</v>
      </c>
      <c r="J741" s="5">
        <f ca="1">IF(MOD(I741,1)=0,0,H741-MAX(I$2:I740))</f>
        <v>0.67708333333575865</v>
      </c>
    </row>
    <row r="742" spans="3:10" x14ac:dyDescent="0.35">
      <c r="C742" s="11">
        <f t="shared" si="11"/>
        <v>43537</v>
      </c>
      <c r="D742" s="8">
        <f>1+INT(MIN(MOD(Tableau1[[#This Row],[Date]]-DATE(YEAR(Tableau1[[#This Row],[Date]])+{-1;0;1},1,5)+WEEKDAY(DATE(YEAR(Tableau1[[#This Row],[Date]])+{-1;0;1},1,3)),734))/7)</f>
        <v>11</v>
      </c>
      <c r="E742" s="8" t="str">
        <f ca="1">OFFSET(Tableau4[[#Headers],[Rythme]],1+MOD(ROW()-2,35),)</f>
        <v>N</v>
      </c>
      <c r="F742" s="4">
        <f ca="1">IFERROR(VLOOKUP(Tableau1[[#This Row],[Rythme]],Tableau3[#All],2,0),0)</f>
        <v>0.86458333333333337</v>
      </c>
      <c r="G742" s="4">
        <f ca="1">IFERROR(VLOOKUP(Tableau1[[#This Row],[Rythme]],Tableau3[#All],3,0),0)</f>
        <v>1.25</v>
      </c>
      <c r="H742" s="4">
        <f ca="1">IF(Tableau1[[#This Row],[Début]]=0,0,Tableau1[[#This Row],[Date]]+Tableau1[[#This Row],[Début]])</f>
        <v>43537.864583333336</v>
      </c>
      <c r="I742" s="4">
        <f ca="1">IF(Tableau1[[#This Row],[Fin]]=0,0,Tableau1[[#This Row],[Date]]+Tableau1[[#This Row],[Fin]])</f>
        <v>43538.25</v>
      </c>
      <c r="J742" s="5">
        <f ca="1">IF(MOD(I742,1)=0,0,H742-MAX(I$2:I741))</f>
        <v>0.98958333333575865</v>
      </c>
    </row>
    <row r="743" spans="3:10" x14ac:dyDescent="0.35">
      <c r="C743" s="11">
        <f t="shared" si="11"/>
        <v>43538</v>
      </c>
      <c r="D743" s="8">
        <f>1+INT(MIN(MOD(Tableau1[[#This Row],[Date]]-DATE(YEAR(Tableau1[[#This Row],[Date]])+{-1;0;1},1,5)+WEEKDAY(DATE(YEAR(Tableau1[[#This Row],[Date]])+{-1;0;1},1,3)),734))/7)</f>
        <v>11</v>
      </c>
      <c r="E743" s="8" t="str">
        <f ca="1">OFFSET(Tableau4[[#Headers],[Rythme]],1+MOD(ROW()-2,35),)</f>
        <v>N</v>
      </c>
      <c r="F743" s="4">
        <f ca="1">IFERROR(VLOOKUP(Tableau1[[#This Row],[Rythme]],Tableau3[#All],2,0),0)</f>
        <v>0.86458333333333337</v>
      </c>
      <c r="G743" s="4">
        <f ca="1">IFERROR(VLOOKUP(Tableau1[[#This Row],[Rythme]],Tableau3[#All],3,0),0)</f>
        <v>1.25</v>
      </c>
      <c r="H743" s="4">
        <f ca="1">IF(Tableau1[[#This Row],[Début]]=0,0,Tableau1[[#This Row],[Date]]+Tableau1[[#This Row],[Début]])</f>
        <v>43538.864583333336</v>
      </c>
      <c r="I743" s="4">
        <f ca="1">IF(Tableau1[[#This Row],[Fin]]=0,0,Tableau1[[#This Row],[Date]]+Tableau1[[#This Row],[Fin]])</f>
        <v>43539.25</v>
      </c>
      <c r="J743" s="5">
        <f ca="1">IF(MOD(I743,1)=0,0,H743-MAX(I$2:I742))</f>
        <v>0.61458333333575865</v>
      </c>
    </row>
    <row r="744" spans="3:10" x14ac:dyDescent="0.35">
      <c r="C744" s="11">
        <f t="shared" si="11"/>
        <v>43539</v>
      </c>
      <c r="D744" s="8">
        <f>1+INT(MIN(MOD(Tableau1[[#This Row],[Date]]-DATE(YEAR(Tableau1[[#This Row],[Date]])+{-1;0;1},1,5)+WEEKDAY(DATE(YEAR(Tableau1[[#This Row],[Date]])+{-1;0;1},1,3)),734))/7)</f>
        <v>11</v>
      </c>
      <c r="E744" s="8" t="str">
        <f ca="1">OFFSET(Tableau4[[#Headers],[Rythme]],1+MOD(ROW()-2,35),)</f>
        <v>R</v>
      </c>
      <c r="F744" s="4">
        <f ca="1">IFERROR(VLOOKUP(Tableau1[[#This Row],[Rythme]],Tableau3[#All],2,0),0)</f>
        <v>0</v>
      </c>
      <c r="G744" s="4">
        <f ca="1">IFERROR(VLOOKUP(Tableau1[[#This Row],[Rythme]],Tableau3[#All],3,0),0)</f>
        <v>0</v>
      </c>
      <c r="H744" s="4">
        <f ca="1">IF(Tableau1[[#This Row],[Début]]=0,0,Tableau1[[#This Row],[Date]]+Tableau1[[#This Row],[Début]])</f>
        <v>0</v>
      </c>
      <c r="I744" s="4">
        <f ca="1">IF(Tableau1[[#This Row],[Fin]]=0,0,Tableau1[[#This Row],[Date]]+Tableau1[[#This Row],[Fin]])</f>
        <v>0</v>
      </c>
      <c r="J744" s="5">
        <f ca="1">IF(MOD(I744,1)=0,0,H744-MAX(I$2:I743))</f>
        <v>0</v>
      </c>
    </row>
    <row r="745" spans="3:10" x14ac:dyDescent="0.35">
      <c r="C745" s="11">
        <f t="shared" si="11"/>
        <v>43540</v>
      </c>
      <c r="D745" s="8">
        <f>1+INT(MIN(MOD(Tableau1[[#This Row],[Date]]-DATE(YEAR(Tableau1[[#This Row],[Date]])+{-1;0;1},1,5)+WEEKDAY(DATE(YEAR(Tableau1[[#This Row],[Date]])+{-1;0;1},1,3)),734))/7)</f>
        <v>11</v>
      </c>
      <c r="E745" s="8" t="str">
        <f ca="1">OFFSET(Tableau4[[#Headers],[Rythme]],1+MOD(ROW()-2,35),)</f>
        <v>R</v>
      </c>
      <c r="F745" s="4">
        <f ca="1">IFERROR(VLOOKUP(Tableau1[[#This Row],[Rythme]],Tableau3[#All],2,0),0)</f>
        <v>0</v>
      </c>
      <c r="G745" s="4">
        <f ca="1">IFERROR(VLOOKUP(Tableau1[[#This Row],[Rythme]],Tableau3[#All],3,0),0)</f>
        <v>0</v>
      </c>
      <c r="H745" s="4">
        <f ca="1">IF(Tableau1[[#This Row],[Début]]=0,0,Tableau1[[#This Row],[Date]]+Tableau1[[#This Row],[Début]])</f>
        <v>0</v>
      </c>
      <c r="I745" s="4">
        <f ca="1">IF(Tableau1[[#This Row],[Fin]]=0,0,Tableau1[[#This Row],[Date]]+Tableau1[[#This Row],[Fin]])</f>
        <v>0</v>
      </c>
      <c r="J745" s="5">
        <f ca="1">IF(MOD(I745,1)=0,0,H745-MAX(I$2:I744))</f>
        <v>0</v>
      </c>
    </row>
    <row r="746" spans="3:10" x14ac:dyDescent="0.35">
      <c r="C746" s="11">
        <f t="shared" si="11"/>
        <v>43541</v>
      </c>
      <c r="D746" s="8">
        <f>1+INT(MIN(MOD(Tableau1[[#This Row],[Date]]-DATE(YEAR(Tableau1[[#This Row],[Date]])+{-1;0;1},1,5)+WEEKDAY(DATE(YEAR(Tableau1[[#This Row],[Date]])+{-1;0;1},1,3)),734))/7)</f>
        <v>11</v>
      </c>
      <c r="E746" s="8" t="str">
        <f ca="1">OFFSET(Tableau4[[#Headers],[Rythme]],1+MOD(ROW()-2,35),)</f>
        <v>H</v>
      </c>
      <c r="F746" s="4">
        <f ca="1">IFERROR(VLOOKUP(Tableau1[[#This Row],[Rythme]],Tableau3[#All],2,0),0)</f>
        <v>0</v>
      </c>
      <c r="G746" s="4">
        <f ca="1">IFERROR(VLOOKUP(Tableau1[[#This Row],[Rythme]],Tableau3[#All],3,0),0)</f>
        <v>0</v>
      </c>
      <c r="H746" s="4">
        <f ca="1">IF(Tableau1[[#This Row],[Début]]=0,0,Tableau1[[#This Row],[Date]]+Tableau1[[#This Row],[Début]])</f>
        <v>0</v>
      </c>
      <c r="I746" s="4">
        <f ca="1">IF(Tableau1[[#This Row],[Fin]]=0,0,Tableau1[[#This Row],[Date]]+Tableau1[[#This Row],[Fin]])</f>
        <v>0</v>
      </c>
      <c r="J746" s="5">
        <f ca="1">IF(MOD(I746,1)=0,0,H746-MAX(I$2:I745))</f>
        <v>0</v>
      </c>
    </row>
    <row r="747" spans="3:10" x14ac:dyDescent="0.35">
      <c r="C747" s="11">
        <f t="shared" si="11"/>
        <v>43542</v>
      </c>
      <c r="D747" s="8">
        <f>1+INT(MIN(MOD(Tableau1[[#This Row],[Date]]-DATE(YEAR(Tableau1[[#This Row],[Date]])+{-1;0;1},1,5)+WEEKDAY(DATE(YEAR(Tableau1[[#This Row],[Date]])+{-1;0;1},1,3)),734))/7)</f>
        <v>12</v>
      </c>
      <c r="E747" s="8" t="str">
        <f ca="1">OFFSET(Tableau4[[#Headers],[Rythme]],1+MOD(ROW()-2,35),)</f>
        <v>R</v>
      </c>
      <c r="F747" s="4">
        <f ca="1">IFERROR(VLOOKUP(Tableau1[[#This Row],[Rythme]],Tableau3[#All],2,0),0)</f>
        <v>0</v>
      </c>
      <c r="G747" s="4">
        <f ca="1">IFERROR(VLOOKUP(Tableau1[[#This Row],[Rythme]],Tableau3[#All],3,0),0)</f>
        <v>0</v>
      </c>
      <c r="H747" s="4">
        <f ca="1">IF(Tableau1[[#This Row],[Début]]=0,0,Tableau1[[#This Row],[Date]]+Tableau1[[#This Row],[Début]])</f>
        <v>0</v>
      </c>
      <c r="I747" s="4">
        <f ca="1">IF(Tableau1[[#This Row],[Fin]]=0,0,Tableau1[[#This Row],[Date]]+Tableau1[[#This Row],[Fin]])</f>
        <v>0</v>
      </c>
      <c r="J747" s="5">
        <f ca="1">IF(MOD(I747,1)=0,0,H747-MAX(I$2:I746))</f>
        <v>0</v>
      </c>
    </row>
    <row r="748" spans="3:10" x14ac:dyDescent="0.35">
      <c r="C748" s="11">
        <f t="shared" si="11"/>
        <v>43543</v>
      </c>
      <c r="D748" s="8">
        <f>1+INT(MIN(MOD(Tableau1[[#This Row],[Date]]-DATE(YEAR(Tableau1[[#This Row],[Date]])+{-1;0;1},1,5)+WEEKDAY(DATE(YEAR(Tableau1[[#This Row],[Date]])+{-1;0;1},1,3)),734))/7)</f>
        <v>12</v>
      </c>
      <c r="E748" s="8" t="str">
        <f ca="1">OFFSET(Tableau4[[#Headers],[Rythme]],1+MOD(ROW()-2,35),)</f>
        <v>H</v>
      </c>
      <c r="F748" s="4">
        <f ca="1">IFERROR(VLOOKUP(Tableau1[[#This Row],[Rythme]],Tableau3[#All],2,0),0)</f>
        <v>0</v>
      </c>
      <c r="G748" s="4">
        <f ca="1">IFERROR(VLOOKUP(Tableau1[[#This Row],[Rythme]],Tableau3[#All],3,0),0)</f>
        <v>0</v>
      </c>
      <c r="H748" s="4">
        <f ca="1">IF(Tableau1[[#This Row],[Début]]=0,0,Tableau1[[#This Row],[Date]]+Tableau1[[#This Row],[Début]])</f>
        <v>0</v>
      </c>
      <c r="I748" s="4">
        <f ca="1">IF(Tableau1[[#This Row],[Fin]]=0,0,Tableau1[[#This Row],[Date]]+Tableau1[[#This Row],[Fin]])</f>
        <v>0</v>
      </c>
      <c r="J748" s="5">
        <f ca="1">IF(MOD(I748,1)=0,0,H748-MAX(I$2:I747))</f>
        <v>0</v>
      </c>
    </row>
    <row r="749" spans="3:10" x14ac:dyDescent="0.35">
      <c r="C749" s="11">
        <f t="shared" si="11"/>
        <v>43544</v>
      </c>
      <c r="D749" s="8">
        <f>1+INT(MIN(MOD(Tableau1[[#This Row],[Date]]-DATE(YEAR(Tableau1[[#This Row],[Date]])+{-1;0;1},1,5)+WEEKDAY(DATE(YEAR(Tableau1[[#This Row],[Date]])+{-1;0;1},1,3)),734))/7)</f>
        <v>12</v>
      </c>
      <c r="E749" s="8" t="str">
        <f ca="1">OFFSET(Tableau4[[#Headers],[Rythme]],1+MOD(ROW()-2,35),)</f>
        <v>M</v>
      </c>
      <c r="F749" s="4">
        <f ca="1">IFERROR(VLOOKUP(Tableau1[[#This Row],[Rythme]],Tableau3[#All],2,0),0)</f>
        <v>0.23958333333333334</v>
      </c>
      <c r="G749" s="4">
        <f ca="1">IFERROR(VLOOKUP(Tableau1[[#This Row],[Rythme]],Tableau3[#All],3,0),0)</f>
        <v>0.5625</v>
      </c>
      <c r="H749" s="4">
        <f ca="1">IF(Tableau1[[#This Row],[Début]]=0,0,Tableau1[[#This Row],[Date]]+Tableau1[[#This Row],[Début]])</f>
        <v>43544.239583333336</v>
      </c>
      <c r="I749" s="4">
        <f ca="1">IF(Tableau1[[#This Row],[Fin]]=0,0,Tableau1[[#This Row],[Date]]+Tableau1[[#This Row],[Fin]])</f>
        <v>43544.5625</v>
      </c>
      <c r="J749" s="5">
        <f ca="1">IF(MOD(I749,1)=0,0,H749-MAX(I$2:I748))</f>
        <v>4.9895833333357587</v>
      </c>
    </row>
    <row r="750" spans="3:10" x14ac:dyDescent="0.35">
      <c r="C750" s="11">
        <f t="shared" si="11"/>
        <v>43545</v>
      </c>
      <c r="D750" s="8">
        <f>1+INT(MIN(MOD(Tableau1[[#This Row],[Date]]-DATE(YEAR(Tableau1[[#This Row],[Date]])+{-1;0;1},1,5)+WEEKDAY(DATE(YEAR(Tableau1[[#This Row],[Date]])+{-1;0;1},1,3)),734))/7)</f>
        <v>12</v>
      </c>
      <c r="E750" s="8" t="str">
        <f ca="1">OFFSET(Tableau4[[#Headers],[Rythme]],1+MOD(ROW()-2,35),)</f>
        <v>M</v>
      </c>
      <c r="F750" s="4">
        <f ca="1">IFERROR(VLOOKUP(Tableau1[[#This Row],[Rythme]],Tableau3[#All],2,0),0)</f>
        <v>0.23958333333333334</v>
      </c>
      <c r="G750" s="4">
        <f ca="1">IFERROR(VLOOKUP(Tableau1[[#This Row],[Rythme]],Tableau3[#All],3,0),0)</f>
        <v>0.5625</v>
      </c>
      <c r="H750" s="4">
        <f ca="1">IF(Tableau1[[#This Row],[Début]]=0,0,Tableau1[[#This Row],[Date]]+Tableau1[[#This Row],[Début]])</f>
        <v>43545.239583333336</v>
      </c>
      <c r="I750" s="4">
        <f ca="1">IF(Tableau1[[#This Row],[Fin]]=0,0,Tableau1[[#This Row],[Date]]+Tableau1[[#This Row],[Fin]])</f>
        <v>43545.5625</v>
      </c>
      <c r="J750" s="5">
        <f ca="1">IF(MOD(I750,1)=0,0,H750-MAX(I$2:I749))</f>
        <v>0.67708333333575865</v>
      </c>
    </row>
    <row r="751" spans="3:10" x14ac:dyDescent="0.35">
      <c r="C751" s="11">
        <f t="shared" si="11"/>
        <v>43546</v>
      </c>
      <c r="D751" s="8">
        <f>1+INT(MIN(MOD(Tableau1[[#This Row],[Date]]-DATE(YEAR(Tableau1[[#This Row],[Date]])+{-1;0;1},1,5)+WEEKDAY(DATE(YEAR(Tableau1[[#This Row],[Date]])+{-1;0;1},1,3)),734))/7)</f>
        <v>12</v>
      </c>
      <c r="E751" s="8" t="str">
        <f ca="1">OFFSET(Tableau4[[#Headers],[Rythme]],1+MOD(ROW()-2,35),)</f>
        <v>A</v>
      </c>
      <c r="F751" s="4">
        <f ca="1">IFERROR(VLOOKUP(Tableau1[[#This Row],[Rythme]],Tableau3[#All],2,0),0)</f>
        <v>0.55208333333333337</v>
      </c>
      <c r="G751" s="4">
        <f ca="1">IFERROR(VLOOKUP(Tableau1[[#This Row],[Rythme]],Tableau3[#All],3,0),0)</f>
        <v>0.875</v>
      </c>
      <c r="H751" s="4">
        <f ca="1">IF(Tableau1[[#This Row],[Début]]=0,0,Tableau1[[#This Row],[Date]]+Tableau1[[#This Row],[Début]])</f>
        <v>43546.552083333336</v>
      </c>
      <c r="I751" s="4">
        <f ca="1">IF(Tableau1[[#This Row],[Fin]]=0,0,Tableau1[[#This Row],[Date]]+Tableau1[[#This Row],[Fin]])</f>
        <v>43546.875</v>
      </c>
      <c r="J751" s="5">
        <f ca="1">IF(MOD(I751,1)=0,0,H751-MAX(I$2:I750))</f>
        <v>0.98958333333575865</v>
      </c>
    </row>
    <row r="752" spans="3:10" x14ac:dyDescent="0.35">
      <c r="C752" s="11">
        <f t="shared" si="11"/>
        <v>43547</v>
      </c>
      <c r="D752" s="8">
        <f>1+INT(MIN(MOD(Tableau1[[#This Row],[Date]]-DATE(YEAR(Tableau1[[#This Row],[Date]])+{-1;0;1},1,5)+WEEKDAY(DATE(YEAR(Tableau1[[#This Row],[Date]])+{-1;0;1},1,3)),734))/7)</f>
        <v>12</v>
      </c>
      <c r="E752" s="8" t="str">
        <f ca="1">OFFSET(Tableau4[[#Headers],[Rythme]],1+MOD(ROW()-2,35),)</f>
        <v>A</v>
      </c>
      <c r="F752" s="4">
        <f ca="1">IFERROR(VLOOKUP(Tableau1[[#This Row],[Rythme]],Tableau3[#All],2,0),0)</f>
        <v>0.55208333333333337</v>
      </c>
      <c r="G752" s="4">
        <f ca="1">IFERROR(VLOOKUP(Tableau1[[#This Row],[Rythme]],Tableau3[#All],3,0),0)</f>
        <v>0.875</v>
      </c>
      <c r="H752" s="4">
        <f ca="1">IF(Tableau1[[#This Row],[Début]]=0,0,Tableau1[[#This Row],[Date]]+Tableau1[[#This Row],[Début]])</f>
        <v>43547.552083333336</v>
      </c>
      <c r="I752" s="4">
        <f ca="1">IF(Tableau1[[#This Row],[Fin]]=0,0,Tableau1[[#This Row],[Date]]+Tableau1[[#This Row],[Fin]])</f>
        <v>43547.875</v>
      </c>
      <c r="J752" s="5">
        <f ca="1">IF(MOD(I752,1)=0,0,H752-MAX(I$2:I751))</f>
        <v>0.67708333333575865</v>
      </c>
    </row>
    <row r="753" spans="3:10" x14ac:dyDescent="0.35">
      <c r="C753" s="11">
        <f t="shared" si="11"/>
        <v>43548</v>
      </c>
      <c r="D753" s="8">
        <f>1+INT(MIN(MOD(Tableau1[[#This Row],[Date]]-DATE(YEAR(Tableau1[[#This Row],[Date]])+{-1;0;1},1,5)+WEEKDAY(DATE(YEAR(Tableau1[[#This Row],[Date]])+{-1;0;1},1,3)),734))/7)</f>
        <v>12</v>
      </c>
      <c r="E753" s="8" t="str">
        <f ca="1">OFFSET(Tableau4[[#Headers],[Rythme]],1+MOD(ROW()-2,35),)</f>
        <v>A</v>
      </c>
      <c r="F753" s="4">
        <f ca="1">IFERROR(VLOOKUP(Tableau1[[#This Row],[Rythme]],Tableau3[#All],2,0),0)</f>
        <v>0.55208333333333337</v>
      </c>
      <c r="G753" s="4">
        <f ca="1">IFERROR(VLOOKUP(Tableau1[[#This Row],[Rythme]],Tableau3[#All],3,0),0)</f>
        <v>0.875</v>
      </c>
      <c r="H753" s="4">
        <f ca="1">IF(Tableau1[[#This Row],[Début]]=0,0,Tableau1[[#This Row],[Date]]+Tableau1[[#This Row],[Début]])</f>
        <v>43548.552083333336</v>
      </c>
      <c r="I753" s="4">
        <f ca="1">IF(Tableau1[[#This Row],[Fin]]=0,0,Tableau1[[#This Row],[Date]]+Tableau1[[#This Row],[Fin]])</f>
        <v>43548.875</v>
      </c>
      <c r="J753" s="5">
        <f ca="1">IF(MOD(I753,1)=0,0,H753-MAX(I$2:I752))</f>
        <v>0.67708333333575865</v>
      </c>
    </row>
    <row r="754" spans="3:10" x14ac:dyDescent="0.35">
      <c r="C754" s="11">
        <f t="shared" si="11"/>
        <v>43549</v>
      </c>
      <c r="D754" s="8">
        <f>1+INT(MIN(MOD(Tableau1[[#This Row],[Date]]-DATE(YEAR(Tableau1[[#This Row],[Date]])+{-1;0;1},1,5)+WEEKDAY(DATE(YEAR(Tableau1[[#This Row],[Date]])+{-1;0;1},1,3)),734))/7)</f>
        <v>13</v>
      </c>
      <c r="E754" s="8" t="str">
        <f ca="1">OFFSET(Tableau4[[#Headers],[Rythme]],1+MOD(ROW()-2,35),)</f>
        <v>N</v>
      </c>
      <c r="F754" s="4">
        <f ca="1">IFERROR(VLOOKUP(Tableau1[[#This Row],[Rythme]],Tableau3[#All],2,0),0)</f>
        <v>0.86458333333333337</v>
      </c>
      <c r="G754" s="4">
        <f ca="1">IFERROR(VLOOKUP(Tableau1[[#This Row],[Rythme]],Tableau3[#All],3,0),0)</f>
        <v>1.25</v>
      </c>
      <c r="H754" s="4">
        <f ca="1">IF(Tableau1[[#This Row],[Début]]=0,0,Tableau1[[#This Row],[Date]]+Tableau1[[#This Row],[Début]])</f>
        <v>43549.864583333336</v>
      </c>
      <c r="I754" s="4">
        <f ca="1">IF(Tableau1[[#This Row],[Fin]]=0,0,Tableau1[[#This Row],[Date]]+Tableau1[[#This Row],[Fin]])</f>
        <v>43550.25</v>
      </c>
      <c r="J754" s="5">
        <f ca="1">IF(MOD(I754,1)=0,0,H754-MAX(I$2:I753))</f>
        <v>0.98958333333575865</v>
      </c>
    </row>
    <row r="755" spans="3:10" x14ac:dyDescent="0.35">
      <c r="C755" s="11">
        <f t="shared" si="11"/>
        <v>43550</v>
      </c>
      <c r="D755" s="8">
        <f>1+INT(MIN(MOD(Tableau1[[#This Row],[Date]]-DATE(YEAR(Tableau1[[#This Row],[Date]])+{-1;0;1},1,5)+WEEKDAY(DATE(YEAR(Tableau1[[#This Row],[Date]])+{-1;0;1},1,3)),734))/7)</f>
        <v>13</v>
      </c>
      <c r="E755" s="8" t="str">
        <f ca="1">OFFSET(Tableau4[[#Headers],[Rythme]],1+MOD(ROW()-2,35),)</f>
        <v>N</v>
      </c>
      <c r="F755" s="4">
        <f ca="1">IFERROR(VLOOKUP(Tableau1[[#This Row],[Rythme]],Tableau3[#All],2,0),0)</f>
        <v>0.86458333333333337</v>
      </c>
      <c r="G755" s="4">
        <f ca="1">IFERROR(VLOOKUP(Tableau1[[#This Row],[Rythme]],Tableau3[#All],3,0),0)</f>
        <v>1.25</v>
      </c>
      <c r="H755" s="4">
        <f ca="1">IF(Tableau1[[#This Row],[Début]]=0,0,Tableau1[[#This Row],[Date]]+Tableau1[[#This Row],[Début]])</f>
        <v>43550.864583333336</v>
      </c>
      <c r="I755" s="4">
        <f ca="1">IF(Tableau1[[#This Row],[Fin]]=0,0,Tableau1[[#This Row],[Date]]+Tableau1[[#This Row],[Fin]])</f>
        <v>43551.25</v>
      </c>
      <c r="J755" s="5">
        <f ca="1">IF(MOD(I755,1)=0,0,H755-MAX(I$2:I754))</f>
        <v>0.61458333333575865</v>
      </c>
    </row>
    <row r="756" spans="3:10" x14ac:dyDescent="0.35">
      <c r="C756" s="11">
        <f t="shared" si="11"/>
        <v>43551</v>
      </c>
      <c r="D756" s="8">
        <f>1+INT(MIN(MOD(Tableau1[[#This Row],[Date]]-DATE(YEAR(Tableau1[[#This Row],[Date]])+{-1;0;1},1,5)+WEEKDAY(DATE(YEAR(Tableau1[[#This Row],[Date]])+{-1;0;1},1,3)),734))/7)</f>
        <v>13</v>
      </c>
      <c r="E756" s="8" t="str">
        <f ca="1">OFFSET(Tableau4[[#Headers],[Rythme]],1+MOD(ROW()-2,35),)</f>
        <v>R</v>
      </c>
      <c r="F756" s="4">
        <f ca="1">IFERROR(VLOOKUP(Tableau1[[#This Row],[Rythme]],Tableau3[#All],2,0),0)</f>
        <v>0</v>
      </c>
      <c r="G756" s="4">
        <f ca="1">IFERROR(VLOOKUP(Tableau1[[#This Row],[Rythme]],Tableau3[#All],3,0),0)</f>
        <v>0</v>
      </c>
      <c r="H756" s="4">
        <f ca="1">IF(Tableau1[[#This Row],[Début]]=0,0,Tableau1[[#This Row],[Date]]+Tableau1[[#This Row],[Début]])</f>
        <v>0</v>
      </c>
      <c r="I756" s="4">
        <f ca="1">IF(Tableau1[[#This Row],[Fin]]=0,0,Tableau1[[#This Row],[Date]]+Tableau1[[#This Row],[Fin]])</f>
        <v>0</v>
      </c>
      <c r="J756" s="5">
        <f ca="1">IF(MOD(I756,1)=0,0,H756-MAX(I$2:I755))</f>
        <v>0</v>
      </c>
    </row>
  </sheetData>
  <conditionalFormatting sqref="J1:J1048576">
    <cfRule type="expression" dxfId="8" priority="1">
      <formula>AND(J1&gt;0,J1&lt;11/24)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0"/>
  <sheetViews>
    <sheetView workbookViewId="0">
      <selection activeCell="A10" sqref="A10"/>
    </sheetView>
  </sheetViews>
  <sheetFormatPr baseColWidth="10" defaultRowHeight="14.5" x14ac:dyDescent="0.35"/>
  <cols>
    <col min="1" max="1" width="10.1796875" customWidth="1"/>
    <col min="2" max="2" width="25.6328125" customWidth="1"/>
    <col min="5" max="5" width="10.90625" style="14"/>
  </cols>
  <sheetData>
    <row r="1" spans="1:5" x14ac:dyDescent="0.35">
      <c r="A1" s="6" t="s">
        <v>15</v>
      </c>
      <c r="B1" s="6" t="s">
        <v>10</v>
      </c>
      <c r="C1" s="6" t="s">
        <v>3</v>
      </c>
      <c r="E1" s="15" t="s">
        <v>0</v>
      </c>
    </row>
    <row r="2" spans="1:5" x14ac:dyDescent="0.35">
      <c r="A2" t="s">
        <v>5</v>
      </c>
      <c r="B2" s="1">
        <v>0.23958333333333334</v>
      </c>
      <c r="C2" s="1">
        <v>0.5625</v>
      </c>
      <c r="E2" s="13" t="s">
        <v>5</v>
      </c>
    </row>
    <row r="3" spans="1:5" x14ac:dyDescent="0.35">
      <c r="A3" t="s">
        <v>6</v>
      </c>
      <c r="B3" s="1">
        <v>0.55208333333333337</v>
      </c>
      <c r="C3" s="1">
        <v>0.875</v>
      </c>
      <c r="E3" s="13" t="s">
        <v>5</v>
      </c>
    </row>
    <row r="4" spans="1:5" x14ac:dyDescent="0.35">
      <c r="A4" t="s">
        <v>7</v>
      </c>
      <c r="B4" s="1">
        <v>0.86458333333333337</v>
      </c>
      <c r="C4" s="2">
        <v>1.25</v>
      </c>
      <c r="E4" s="13" t="s">
        <v>5</v>
      </c>
    </row>
    <row r="5" spans="1:5" x14ac:dyDescent="0.35">
      <c r="E5" s="13" t="s">
        <v>6</v>
      </c>
    </row>
    <row r="6" spans="1:5" x14ac:dyDescent="0.35">
      <c r="E6" s="13" t="s">
        <v>6</v>
      </c>
    </row>
    <row r="7" spans="1:5" x14ac:dyDescent="0.35">
      <c r="E7" s="13" t="s">
        <v>7</v>
      </c>
    </row>
    <row r="8" spans="1:5" x14ac:dyDescent="0.35">
      <c r="A8" s="9" t="s">
        <v>13</v>
      </c>
      <c r="B8" s="5" t="s">
        <v>14</v>
      </c>
      <c r="E8" s="13" t="s">
        <v>7</v>
      </c>
    </row>
    <row r="9" spans="1:5" x14ac:dyDescent="0.35">
      <c r="A9" s="16" t="s">
        <v>16</v>
      </c>
      <c r="B9" s="5">
        <v>4.989583333333333</v>
      </c>
      <c r="E9" s="13" t="s">
        <v>9</v>
      </c>
    </row>
    <row r="10" spans="1:5" x14ac:dyDescent="0.35">
      <c r="A10" s="17">
        <v>9</v>
      </c>
      <c r="B10" s="5">
        <v>0.67708333333333337</v>
      </c>
      <c r="E10" s="13" t="s">
        <v>9</v>
      </c>
    </row>
    <row r="11" spans="1:5" x14ac:dyDescent="0.35">
      <c r="A11" s="17">
        <v>10</v>
      </c>
      <c r="B11" s="5">
        <v>0.98958333333333337</v>
      </c>
      <c r="E11" s="13" t="s">
        <v>8</v>
      </c>
    </row>
    <row r="12" spans="1:5" x14ac:dyDescent="0.35">
      <c r="A12" s="17">
        <v>11</v>
      </c>
      <c r="B12" s="5">
        <v>4.989583333333333</v>
      </c>
      <c r="E12" s="13" t="s">
        <v>9</v>
      </c>
    </row>
    <row r="13" spans="1:5" x14ac:dyDescent="0.35">
      <c r="A13" s="17">
        <v>12</v>
      </c>
      <c r="B13" s="5">
        <v>0.98958333333333337</v>
      </c>
      <c r="E13" s="13" t="s">
        <v>8</v>
      </c>
    </row>
    <row r="14" spans="1:5" x14ac:dyDescent="0.35">
      <c r="A14" s="17">
        <v>13</v>
      </c>
      <c r="B14" s="5">
        <v>4.989583333333333</v>
      </c>
      <c r="E14" s="13" t="s">
        <v>5</v>
      </c>
    </row>
    <row r="15" spans="1:5" x14ac:dyDescent="0.35">
      <c r="A15" s="17">
        <v>14</v>
      </c>
      <c r="B15" s="5">
        <v>3.9895833333333335</v>
      </c>
      <c r="E15" s="13" t="s">
        <v>5</v>
      </c>
    </row>
    <row r="16" spans="1:5" x14ac:dyDescent="0.35">
      <c r="A16" s="17">
        <v>15</v>
      </c>
      <c r="B16" s="5">
        <v>0.98958333333333337</v>
      </c>
      <c r="E16" s="13" t="s">
        <v>6</v>
      </c>
    </row>
    <row r="17" spans="1:5" x14ac:dyDescent="0.35">
      <c r="A17" s="17">
        <v>16</v>
      </c>
      <c r="B17" s="5">
        <v>4.989583333333333</v>
      </c>
      <c r="E17" s="13" t="s">
        <v>6</v>
      </c>
    </row>
    <row r="18" spans="1:5" x14ac:dyDescent="0.35">
      <c r="A18" s="17">
        <v>17</v>
      </c>
      <c r="B18" s="5">
        <v>0.98958333333333337</v>
      </c>
      <c r="E18" s="13" t="s">
        <v>6</v>
      </c>
    </row>
    <row r="19" spans="1:5" x14ac:dyDescent="0.35">
      <c r="A19" s="17">
        <v>18</v>
      </c>
      <c r="B19" s="5">
        <v>4.989583333333333</v>
      </c>
      <c r="E19" s="13" t="s">
        <v>7</v>
      </c>
    </row>
    <row r="20" spans="1:5" x14ac:dyDescent="0.35">
      <c r="A20" s="17">
        <v>19</v>
      </c>
      <c r="B20" s="5">
        <v>3.9895833333333335</v>
      </c>
      <c r="E20" s="13" t="s">
        <v>7</v>
      </c>
    </row>
    <row r="21" spans="1:5" x14ac:dyDescent="0.35">
      <c r="A21" s="17">
        <v>20</v>
      </c>
      <c r="B21" s="5">
        <v>0.98958333333333337</v>
      </c>
      <c r="E21" s="13" t="s">
        <v>9</v>
      </c>
    </row>
    <row r="22" spans="1:5" x14ac:dyDescent="0.35">
      <c r="A22" s="17">
        <v>21</v>
      </c>
      <c r="B22" s="5">
        <v>4.989583333333333</v>
      </c>
      <c r="E22" s="13" t="s">
        <v>9</v>
      </c>
    </row>
    <row r="23" spans="1:5" x14ac:dyDescent="0.35">
      <c r="A23" s="17">
        <v>22</v>
      </c>
      <c r="B23" s="5">
        <v>0.98958333333333337</v>
      </c>
      <c r="E23" s="13" t="s">
        <v>9</v>
      </c>
    </row>
    <row r="24" spans="1:5" x14ac:dyDescent="0.35">
      <c r="A24" s="17">
        <v>23</v>
      </c>
      <c r="B24" s="5">
        <v>4.989583333333333</v>
      </c>
      <c r="E24" s="13" t="s">
        <v>8</v>
      </c>
    </row>
    <row r="25" spans="1:5" x14ac:dyDescent="0.35">
      <c r="A25" s="17">
        <v>24</v>
      </c>
      <c r="B25" s="5">
        <v>3.9895833333333335</v>
      </c>
      <c r="E25" s="13" t="s">
        <v>8</v>
      </c>
    </row>
    <row r="26" spans="1:5" x14ac:dyDescent="0.35">
      <c r="A26" s="17">
        <v>25</v>
      </c>
      <c r="B26" s="5">
        <v>0.98958333333333337</v>
      </c>
      <c r="E26" s="13" t="s">
        <v>5</v>
      </c>
    </row>
    <row r="27" spans="1:5" x14ac:dyDescent="0.35">
      <c r="A27" s="17">
        <v>26</v>
      </c>
      <c r="B27" s="5">
        <v>4.989583333333333</v>
      </c>
      <c r="E27" s="13" t="s">
        <v>5</v>
      </c>
    </row>
    <row r="28" spans="1:5" x14ac:dyDescent="0.35">
      <c r="A28" s="17">
        <v>27</v>
      </c>
      <c r="B28" s="5">
        <v>0.98958333333333337</v>
      </c>
      <c r="E28" s="13" t="s">
        <v>6</v>
      </c>
    </row>
    <row r="29" spans="1:5" x14ac:dyDescent="0.35">
      <c r="A29" s="17">
        <v>28</v>
      </c>
      <c r="B29" s="5">
        <v>4.989583333333333</v>
      </c>
      <c r="E29" s="13" t="s">
        <v>6</v>
      </c>
    </row>
    <row r="30" spans="1:5" x14ac:dyDescent="0.35">
      <c r="A30" s="17">
        <v>29</v>
      </c>
      <c r="B30" s="5">
        <v>3.9895833333333335</v>
      </c>
      <c r="E30" s="13" t="s">
        <v>7</v>
      </c>
    </row>
    <row r="31" spans="1:5" x14ac:dyDescent="0.35">
      <c r="A31" s="17">
        <v>30</v>
      </c>
      <c r="B31" s="5">
        <v>0.98958333333333337</v>
      </c>
      <c r="E31" s="13" t="s">
        <v>7</v>
      </c>
    </row>
    <row r="32" spans="1:5" x14ac:dyDescent="0.35">
      <c r="A32" s="17">
        <v>31</v>
      </c>
      <c r="B32" s="5">
        <v>4.989583333333333</v>
      </c>
      <c r="E32" s="13" t="s">
        <v>7</v>
      </c>
    </row>
    <row r="33" spans="1:5" x14ac:dyDescent="0.35">
      <c r="A33" s="17">
        <v>32</v>
      </c>
      <c r="B33" s="5">
        <v>0.98958333333333337</v>
      </c>
      <c r="E33" s="13" t="s">
        <v>9</v>
      </c>
    </row>
    <row r="34" spans="1:5" x14ac:dyDescent="0.35">
      <c r="A34" s="17">
        <v>33</v>
      </c>
      <c r="B34" s="5">
        <v>4.989583333333333</v>
      </c>
      <c r="E34" s="13" t="s">
        <v>8</v>
      </c>
    </row>
    <row r="35" spans="1:5" x14ac:dyDescent="0.35">
      <c r="A35" s="17">
        <v>34</v>
      </c>
      <c r="B35" s="5">
        <v>3.9895833333333335</v>
      </c>
      <c r="E35" s="13" t="s">
        <v>9</v>
      </c>
    </row>
    <row r="36" spans="1:5" x14ac:dyDescent="0.35">
      <c r="A36" s="17">
        <v>35</v>
      </c>
      <c r="B36" s="5">
        <v>0.98958333333333337</v>
      </c>
      <c r="E36" s="13" t="s">
        <v>9</v>
      </c>
    </row>
    <row r="37" spans="1:5" x14ac:dyDescent="0.35">
      <c r="A37" s="17">
        <v>36</v>
      </c>
      <c r="B37" s="5">
        <v>4.989583333333333</v>
      </c>
    </row>
    <row r="38" spans="1:5" x14ac:dyDescent="0.35">
      <c r="A38" s="17">
        <v>37</v>
      </c>
      <c r="B38" s="5">
        <v>0.98958333333333337</v>
      </c>
    </row>
    <row r="39" spans="1:5" x14ac:dyDescent="0.35">
      <c r="A39" s="17">
        <v>38</v>
      </c>
      <c r="B39" s="5">
        <v>4.989583333333333</v>
      </c>
    </row>
    <row r="40" spans="1:5" x14ac:dyDescent="0.35">
      <c r="A40" s="17">
        <v>39</v>
      </c>
      <c r="B40" s="5">
        <v>3.9895833333333335</v>
      </c>
    </row>
    <row r="41" spans="1:5" x14ac:dyDescent="0.35">
      <c r="A41" s="17">
        <v>40</v>
      </c>
      <c r="B41" s="5">
        <v>0.98958333333333337</v>
      </c>
    </row>
    <row r="42" spans="1:5" x14ac:dyDescent="0.35">
      <c r="A42" s="17">
        <v>41</v>
      </c>
      <c r="B42" s="5">
        <v>4.989583333333333</v>
      </c>
    </row>
    <row r="43" spans="1:5" x14ac:dyDescent="0.35">
      <c r="A43" s="17">
        <v>42</v>
      </c>
      <c r="B43" s="5">
        <v>0.98958333333333337</v>
      </c>
    </row>
    <row r="44" spans="1:5" x14ac:dyDescent="0.35">
      <c r="A44" s="17">
        <v>43</v>
      </c>
      <c r="B44" s="5">
        <v>4.989583333333333</v>
      </c>
    </row>
    <row r="45" spans="1:5" x14ac:dyDescent="0.35">
      <c r="A45" s="17">
        <v>44</v>
      </c>
      <c r="B45" s="5">
        <v>3.9895833333333335</v>
      </c>
    </row>
    <row r="46" spans="1:5" x14ac:dyDescent="0.35">
      <c r="A46" s="17">
        <v>45</v>
      </c>
      <c r="B46" s="5">
        <v>0.98958333333333337</v>
      </c>
    </row>
    <row r="47" spans="1:5" x14ac:dyDescent="0.35">
      <c r="A47" s="17">
        <v>46</v>
      </c>
      <c r="B47" s="5">
        <v>4.989583333333333</v>
      </c>
    </row>
    <row r="48" spans="1:5" x14ac:dyDescent="0.35">
      <c r="A48" s="17">
        <v>47</v>
      </c>
      <c r="B48" s="5">
        <v>0.98958333333333337</v>
      </c>
    </row>
    <row r="49" spans="1:2" x14ac:dyDescent="0.35">
      <c r="A49" s="17">
        <v>48</v>
      </c>
      <c r="B49" s="5">
        <v>4.989583333333333</v>
      </c>
    </row>
    <row r="50" spans="1:2" x14ac:dyDescent="0.35">
      <c r="A50" s="17">
        <v>49</v>
      </c>
      <c r="B50" s="5">
        <v>3.9895833333333335</v>
      </c>
    </row>
    <row r="51" spans="1:2" x14ac:dyDescent="0.35">
      <c r="A51" s="17">
        <v>50</v>
      </c>
      <c r="B51" s="5">
        <v>0.98958333333333337</v>
      </c>
    </row>
    <row r="52" spans="1:2" x14ac:dyDescent="0.35">
      <c r="A52" s="17">
        <v>51</v>
      </c>
      <c r="B52" s="5">
        <v>4.989583333333333</v>
      </c>
    </row>
    <row r="53" spans="1:2" x14ac:dyDescent="0.35">
      <c r="A53" s="17">
        <v>52</v>
      </c>
      <c r="B53" s="5">
        <v>0.98958333333333337</v>
      </c>
    </row>
    <row r="54" spans="1:2" x14ac:dyDescent="0.35">
      <c r="A54" s="16" t="s">
        <v>17</v>
      </c>
      <c r="B54" s="5">
        <v>4.989583333333333</v>
      </c>
    </row>
    <row r="55" spans="1:2" x14ac:dyDescent="0.35">
      <c r="A55" s="17">
        <v>1</v>
      </c>
      <c r="B55" s="5">
        <v>4.989583333333333</v>
      </c>
    </row>
    <row r="56" spans="1:2" x14ac:dyDescent="0.35">
      <c r="A56" s="17">
        <v>2</v>
      </c>
      <c r="B56" s="5">
        <v>3.9895833333333335</v>
      </c>
    </row>
    <row r="57" spans="1:2" x14ac:dyDescent="0.35">
      <c r="A57" s="17">
        <v>3</v>
      </c>
      <c r="B57" s="5">
        <v>0.98958333333333337</v>
      </c>
    </row>
    <row r="58" spans="1:2" x14ac:dyDescent="0.35">
      <c r="A58" s="17">
        <v>4</v>
      </c>
      <c r="B58" s="5">
        <v>4.989583333333333</v>
      </c>
    </row>
    <row r="59" spans="1:2" x14ac:dyDescent="0.35">
      <c r="A59" s="17">
        <v>5</v>
      </c>
      <c r="B59" s="5">
        <v>0.98958333333333337</v>
      </c>
    </row>
    <row r="60" spans="1:2" x14ac:dyDescent="0.35">
      <c r="A60" s="17">
        <v>6</v>
      </c>
      <c r="B60" s="5">
        <v>4.989583333333333</v>
      </c>
    </row>
    <row r="61" spans="1:2" x14ac:dyDescent="0.35">
      <c r="A61" s="17">
        <v>7</v>
      </c>
      <c r="B61" s="5">
        <v>3.9895833333333335</v>
      </c>
    </row>
    <row r="62" spans="1:2" x14ac:dyDescent="0.35">
      <c r="A62" s="17">
        <v>8</v>
      </c>
      <c r="B62" s="5">
        <v>0.98958333333333337</v>
      </c>
    </row>
    <row r="63" spans="1:2" x14ac:dyDescent="0.35">
      <c r="A63" s="17">
        <v>9</v>
      </c>
      <c r="B63" s="5">
        <v>4.989583333333333</v>
      </c>
    </row>
    <row r="64" spans="1:2" x14ac:dyDescent="0.35">
      <c r="A64" s="17">
        <v>10</v>
      </c>
      <c r="B64" s="5">
        <v>0.98958333333333337</v>
      </c>
    </row>
    <row r="65" spans="1:2" x14ac:dyDescent="0.35">
      <c r="A65" s="17">
        <v>11</v>
      </c>
      <c r="B65" s="5">
        <v>4.989583333333333</v>
      </c>
    </row>
    <row r="66" spans="1:2" x14ac:dyDescent="0.35">
      <c r="A66" s="17">
        <v>12</v>
      </c>
      <c r="B66" s="5">
        <v>3.9895833333333335</v>
      </c>
    </row>
    <row r="67" spans="1:2" x14ac:dyDescent="0.35">
      <c r="A67" s="17">
        <v>13</v>
      </c>
      <c r="B67" s="5">
        <v>0.98958333333333337</v>
      </c>
    </row>
    <row r="68" spans="1:2" x14ac:dyDescent="0.35">
      <c r="A68" s="17">
        <v>14</v>
      </c>
      <c r="B68" s="5">
        <v>4.989583333333333</v>
      </c>
    </row>
    <row r="69" spans="1:2" x14ac:dyDescent="0.35">
      <c r="A69" s="17">
        <v>15</v>
      </c>
      <c r="B69" s="5">
        <v>0.98958333333333337</v>
      </c>
    </row>
    <row r="70" spans="1:2" x14ac:dyDescent="0.35">
      <c r="A70" s="17">
        <v>16</v>
      </c>
      <c r="B70" s="5">
        <v>4.989583333333333</v>
      </c>
    </row>
    <row r="71" spans="1:2" x14ac:dyDescent="0.35">
      <c r="A71" s="17">
        <v>17</v>
      </c>
      <c r="B71" s="5">
        <v>3.9895833333333335</v>
      </c>
    </row>
    <row r="72" spans="1:2" x14ac:dyDescent="0.35">
      <c r="A72" s="17">
        <v>18</v>
      </c>
      <c r="B72" s="5">
        <v>0.98958333333333337</v>
      </c>
    </row>
    <row r="73" spans="1:2" x14ac:dyDescent="0.35">
      <c r="A73" s="17">
        <v>19</v>
      </c>
      <c r="B73" s="5">
        <v>4.989583333333333</v>
      </c>
    </row>
    <row r="74" spans="1:2" x14ac:dyDescent="0.35">
      <c r="A74" s="17">
        <v>20</v>
      </c>
      <c r="B74" s="5">
        <v>0.98958333333333337</v>
      </c>
    </row>
    <row r="75" spans="1:2" x14ac:dyDescent="0.35">
      <c r="A75" s="17">
        <v>21</v>
      </c>
      <c r="B75" s="5">
        <v>4.989583333333333</v>
      </c>
    </row>
    <row r="76" spans="1:2" x14ac:dyDescent="0.35">
      <c r="A76" s="17">
        <v>22</v>
      </c>
      <c r="B76" s="5">
        <v>3.9895833333333335</v>
      </c>
    </row>
    <row r="77" spans="1:2" x14ac:dyDescent="0.35">
      <c r="A77" s="17">
        <v>23</v>
      </c>
      <c r="B77" s="5">
        <v>0.98958333333333337</v>
      </c>
    </row>
    <row r="78" spans="1:2" x14ac:dyDescent="0.35">
      <c r="A78" s="17">
        <v>24</v>
      </c>
      <c r="B78" s="5">
        <v>4.989583333333333</v>
      </c>
    </row>
    <row r="79" spans="1:2" x14ac:dyDescent="0.35">
      <c r="A79" s="17">
        <v>25</v>
      </c>
      <c r="B79" s="5">
        <v>0.98958333333333337</v>
      </c>
    </row>
    <row r="80" spans="1:2" x14ac:dyDescent="0.35">
      <c r="A80" s="17">
        <v>26</v>
      </c>
      <c r="B80" s="5">
        <v>4.989583333333333</v>
      </c>
    </row>
    <row r="81" spans="1:2" x14ac:dyDescent="0.35">
      <c r="A81" s="17">
        <v>27</v>
      </c>
      <c r="B81" s="5">
        <v>3.9895833333333335</v>
      </c>
    </row>
    <row r="82" spans="1:2" x14ac:dyDescent="0.35">
      <c r="A82" s="17">
        <v>28</v>
      </c>
      <c r="B82" s="5">
        <v>0.98958333333333337</v>
      </c>
    </row>
    <row r="83" spans="1:2" x14ac:dyDescent="0.35">
      <c r="A83" s="17">
        <v>29</v>
      </c>
      <c r="B83" s="5">
        <v>4.989583333333333</v>
      </c>
    </row>
    <row r="84" spans="1:2" x14ac:dyDescent="0.35">
      <c r="A84" s="17">
        <v>30</v>
      </c>
      <c r="B84" s="5">
        <v>0.98958333333333337</v>
      </c>
    </row>
    <row r="85" spans="1:2" x14ac:dyDescent="0.35">
      <c r="A85" s="17">
        <v>31</v>
      </c>
      <c r="B85" s="5">
        <v>4.989583333333333</v>
      </c>
    </row>
    <row r="86" spans="1:2" x14ac:dyDescent="0.35">
      <c r="A86" s="17">
        <v>32</v>
      </c>
      <c r="B86" s="5">
        <v>3.9895833333333335</v>
      </c>
    </row>
    <row r="87" spans="1:2" x14ac:dyDescent="0.35">
      <c r="A87" s="17">
        <v>33</v>
      </c>
      <c r="B87" s="5">
        <v>0.98958333333333337</v>
      </c>
    </row>
    <row r="88" spans="1:2" x14ac:dyDescent="0.35">
      <c r="A88" s="17">
        <v>34</v>
      </c>
      <c r="B88" s="5">
        <v>4.989583333333333</v>
      </c>
    </row>
    <row r="89" spans="1:2" x14ac:dyDescent="0.35">
      <c r="A89" s="17">
        <v>35</v>
      </c>
      <c r="B89" s="5">
        <v>0.98958333333333337</v>
      </c>
    </row>
    <row r="90" spans="1:2" x14ac:dyDescent="0.35">
      <c r="A90" s="17">
        <v>36</v>
      </c>
      <c r="B90" s="5">
        <v>4.989583333333333</v>
      </c>
    </row>
    <row r="91" spans="1:2" x14ac:dyDescent="0.35">
      <c r="A91" s="17">
        <v>37</v>
      </c>
      <c r="B91" s="5">
        <v>3.9895833333333335</v>
      </c>
    </row>
    <row r="92" spans="1:2" x14ac:dyDescent="0.35">
      <c r="A92" s="17">
        <v>38</v>
      </c>
      <c r="B92" s="5">
        <v>0.98958333333333337</v>
      </c>
    </row>
    <row r="93" spans="1:2" x14ac:dyDescent="0.35">
      <c r="A93" s="17">
        <v>39</v>
      </c>
      <c r="B93" s="5">
        <v>4.989583333333333</v>
      </c>
    </row>
    <row r="94" spans="1:2" x14ac:dyDescent="0.35">
      <c r="A94" s="17">
        <v>40</v>
      </c>
      <c r="B94" s="5">
        <v>0.98958333333333337</v>
      </c>
    </row>
    <row r="95" spans="1:2" x14ac:dyDescent="0.35">
      <c r="A95" s="17">
        <v>41</v>
      </c>
      <c r="B95" s="5">
        <v>4.989583333333333</v>
      </c>
    </row>
    <row r="96" spans="1:2" x14ac:dyDescent="0.35">
      <c r="A96" s="17">
        <v>42</v>
      </c>
      <c r="B96" s="5">
        <v>3.9895833333333335</v>
      </c>
    </row>
    <row r="97" spans="1:2" x14ac:dyDescent="0.35">
      <c r="A97" s="17">
        <v>43</v>
      </c>
      <c r="B97" s="5">
        <v>0.98958333333333337</v>
      </c>
    </row>
    <row r="98" spans="1:2" x14ac:dyDescent="0.35">
      <c r="A98" s="17">
        <v>44</v>
      </c>
      <c r="B98" s="5">
        <v>4.989583333333333</v>
      </c>
    </row>
    <row r="99" spans="1:2" x14ac:dyDescent="0.35">
      <c r="A99" s="17">
        <v>45</v>
      </c>
      <c r="B99" s="5">
        <v>0.98958333333333337</v>
      </c>
    </row>
    <row r="100" spans="1:2" x14ac:dyDescent="0.35">
      <c r="A100" s="17">
        <v>46</v>
      </c>
      <c r="B100" s="5">
        <v>4.989583333333333</v>
      </c>
    </row>
    <row r="101" spans="1:2" x14ac:dyDescent="0.35">
      <c r="A101" s="17">
        <v>47</v>
      </c>
      <c r="B101" s="5">
        <v>3.9895833333333335</v>
      </c>
    </row>
    <row r="102" spans="1:2" x14ac:dyDescent="0.35">
      <c r="A102" s="17">
        <v>48</v>
      </c>
      <c r="B102" s="5">
        <v>0.98958333333333337</v>
      </c>
    </row>
    <row r="103" spans="1:2" x14ac:dyDescent="0.35">
      <c r="A103" s="17">
        <v>49</v>
      </c>
      <c r="B103" s="5">
        <v>4.989583333333333</v>
      </c>
    </row>
    <row r="104" spans="1:2" x14ac:dyDescent="0.35">
      <c r="A104" s="17">
        <v>50</v>
      </c>
      <c r="B104" s="5">
        <v>0.98958333333333337</v>
      </c>
    </row>
    <row r="105" spans="1:2" x14ac:dyDescent="0.35">
      <c r="A105" s="17">
        <v>51</v>
      </c>
      <c r="B105" s="5">
        <v>4.989583333333333</v>
      </c>
    </row>
    <row r="106" spans="1:2" x14ac:dyDescent="0.35">
      <c r="A106" s="17">
        <v>52</v>
      </c>
      <c r="B106" s="5">
        <v>3.9895833333333335</v>
      </c>
    </row>
    <row r="107" spans="1:2" x14ac:dyDescent="0.35">
      <c r="A107" s="16" t="s">
        <v>18</v>
      </c>
      <c r="B107" s="5">
        <v>4.989583333333333</v>
      </c>
    </row>
    <row r="108" spans="1:2" x14ac:dyDescent="0.35">
      <c r="A108" s="17">
        <v>1</v>
      </c>
      <c r="B108" s="5">
        <v>0.98958333333333337</v>
      </c>
    </row>
    <row r="109" spans="1:2" x14ac:dyDescent="0.35">
      <c r="A109" s="17">
        <v>2</v>
      </c>
      <c r="B109" s="5">
        <v>4.989583333333333</v>
      </c>
    </row>
    <row r="110" spans="1:2" x14ac:dyDescent="0.35">
      <c r="A110" s="17">
        <v>3</v>
      </c>
      <c r="B110" s="5">
        <v>0.98958333333333337</v>
      </c>
    </row>
    <row r="111" spans="1:2" x14ac:dyDescent="0.35">
      <c r="A111" s="17">
        <v>4</v>
      </c>
      <c r="B111" s="5">
        <v>4.989583333333333</v>
      </c>
    </row>
    <row r="112" spans="1:2" x14ac:dyDescent="0.35">
      <c r="A112" s="17">
        <v>5</v>
      </c>
      <c r="B112" s="5">
        <v>3.9895833333333335</v>
      </c>
    </row>
    <row r="113" spans="1:2" x14ac:dyDescent="0.35">
      <c r="A113" s="17">
        <v>6</v>
      </c>
      <c r="B113" s="5">
        <v>0.98958333333333337</v>
      </c>
    </row>
    <row r="114" spans="1:2" x14ac:dyDescent="0.35">
      <c r="A114" s="17">
        <v>7</v>
      </c>
      <c r="B114" s="5">
        <v>4.989583333333333</v>
      </c>
    </row>
    <row r="115" spans="1:2" x14ac:dyDescent="0.35">
      <c r="A115" s="17">
        <v>8</v>
      </c>
      <c r="B115" s="5">
        <v>0.98958333333333337</v>
      </c>
    </row>
    <row r="116" spans="1:2" x14ac:dyDescent="0.35">
      <c r="A116" s="17">
        <v>9</v>
      </c>
      <c r="B116" s="5">
        <v>4.989583333333333</v>
      </c>
    </row>
    <row r="117" spans="1:2" x14ac:dyDescent="0.35">
      <c r="A117" s="17">
        <v>10</v>
      </c>
      <c r="B117" s="5">
        <v>3.9895833333333335</v>
      </c>
    </row>
    <row r="118" spans="1:2" x14ac:dyDescent="0.35">
      <c r="A118" s="17">
        <v>11</v>
      </c>
      <c r="B118" s="5">
        <v>0.98958333333333337</v>
      </c>
    </row>
    <row r="119" spans="1:2" x14ac:dyDescent="0.35">
      <c r="A119" s="17">
        <v>12</v>
      </c>
      <c r="B119" s="5">
        <v>4.989583333333333</v>
      </c>
    </row>
    <row r="120" spans="1:2" x14ac:dyDescent="0.35">
      <c r="A120" s="17">
        <v>13</v>
      </c>
      <c r="B120" s="5">
        <v>0.98958333333333337</v>
      </c>
    </row>
  </sheetData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2017-03-13T10:39:29Z</dcterms:created>
  <dcterms:modified xsi:type="dcterms:W3CDTF">2017-03-20T12:46:06Z</dcterms:modified>
</cp:coreProperties>
</file>