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370" windowHeight="7230"/>
  </bookViews>
  <sheets>
    <sheet name="Ensemble" sheetId="1" r:id="rId1"/>
    <sheet name="Projet" sheetId="4" r:id="rId2"/>
    <sheet name="Organigramme" sheetId="2" r:id="rId3"/>
    <sheet name="Exemple organigramme" sheetId="3" r:id="rId4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4" l="1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I5" i="3" l="1" a="1"/>
  <c r="I5" i="3" s="1"/>
  <c r="H5" i="3" s="1"/>
  <c r="I111" i="3" a="1"/>
  <c r="I111" i="3" s="1"/>
  <c r="H111" i="3" s="1"/>
  <c r="I126" i="3" a="1"/>
  <c r="I126" i="3" s="1"/>
  <c r="H126" i="3" s="1"/>
  <c r="I156" i="3" a="1"/>
  <c r="I156" i="3" s="1"/>
  <c r="H156" i="3" s="1"/>
  <c r="I202" i="3" a="1"/>
  <c r="I202" i="3" s="1"/>
  <c r="H202" i="3" s="1"/>
  <c r="I232" i="3" a="1"/>
  <c r="I232" i="3" s="1"/>
  <c r="H232" i="3" s="1"/>
  <c r="I264" i="3" a="1"/>
  <c r="I264" i="3" s="1"/>
  <c r="H264" i="3" s="1"/>
  <c r="I294" i="3" a="1"/>
  <c r="I294" i="3" s="1"/>
  <c r="H294" i="3" s="1"/>
  <c r="I323" i="3" a="1"/>
  <c r="I323" i="3" s="1"/>
  <c r="H323" i="3" s="1"/>
  <c r="I354" i="3" a="1"/>
  <c r="I354" i="3" s="1"/>
  <c r="H354" i="3" s="1"/>
  <c r="I369" i="3" a="1"/>
  <c r="I369" i="3" s="1"/>
  <c r="H369" i="3" s="1"/>
  <c r="I405" i="3" a="1"/>
  <c r="I405" i="3" s="1"/>
  <c r="H405" i="3" s="1"/>
  <c r="I96" i="3" a="1"/>
  <c r="I96" i="3" s="1"/>
  <c r="H96" i="3" s="1"/>
  <c r="I141" i="3" a="1"/>
  <c r="I141" i="3" s="1"/>
  <c r="H141" i="3" s="1"/>
  <c r="I171" i="3" a="1"/>
  <c r="I171" i="3" s="1"/>
  <c r="H171" i="3" s="1"/>
  <c r="I186" i="3" a="1"/>
  <c r="I186" i="3" s="1"/>
  <c r="H186" i="3" s="1"/>
  <c r="I217" i="3" a="1"/>
  <c r="I217" i="3" s="1"/>
  <c r="H217" i="3" s="1"/>
  <c r="I248" i="3" a="1"/>
  <c r="I248" i="3" s="1"/>
  <c r="H248" i="3" s="1"/>
  <c r="I279" i="3" a="1"/>
  <c r="I279" i="3" s="1"/>
  <c r="H279" i="3" s="1"/>
  <c r="I309" i="3" a="1"/>
  <c r="I309" i="3" s="1"/>
  <c r="H309" i="3" s="1"/>
  <c r="I339" i="3" a="1"/>
  <c r="I339" i="3" s="1"/>
  <c r="H339" i="3" s="1"/>
  <c r="I396" i="3" a="1"/>
  <c r="I396" i="3" s="1"/>
  <c r="H396" i="3" s="1"/>
  <c r="I409" i="3" a="1"/>
  <c r="I409" i="3" s="1"/>
  <c r="H409" i="3" s="1"/>
  <c r="I412" i="3" a="1"/>
  <c r="I412" i="3" s="1"/>
  <c r="H412" i="3" s="1"/>
  <c r="I73" i="3" a="1"/>
  <c r="I73" i="3" s="1"/>
  <c r="H73" i="3" s="1"/>
  <c r="I58" i="3" a="1"/>
  <c r="I58" i="3" s="1"/>
  <c r="H58" i="3" s="1"/>
  <c r="I43" i="3" a="1"/>
  <c r="I43" i="3" s="1"/>
  <c r="H43" i="3" s="1"/>
  <c r="I28" i="3" a="1"/>
  <c r="I28" i="3" s="1"/>
  <c r="H28" i="3" s="1"/>
  <c r="I6" i="3" a="1"/>
  <c r="I6" i="3" s="1"/>
  <c r="H6" i="3" s="1"/>
  <c r="I496" i="3" a="1"/>
  <c r="I496" i="3" s="1"/>
  <c r="H496" i="3" s="1"/>
  <c r="I476" i="3" a="1"/>
  <c r="I476" i="3" s="1"/>
  <c r="H476" i="3" s="1"/>
  <c r="I463" i="3" a="1"/>
  <c r="I463" i="3" s="1"/>
  <c r="H463" i="3" s="1"/>
  <c r="I449" i="3" a="1"/>
  <c r="I449" i="3" s="1"/>
  <c r="H449" i="3" s="1"/>
  <c r="I427" i="3" a="1"/>
  <c r="I427" i="3" s="1"/>
  <c r="H427" i="3" s="1"/>
  <c r="I413" i="3" a="1"/>
  <c r="I413" i="3" s="1"/>
  <c r="H413" i="3" s="1"/>
  <c r="I327" i="3" a="1"/>
  <c r="I327" i="3" s="1"/>
  <c r="H327" i="3" s="1"/>
  <c r="I145" i="3" a="1"/>
  <c r="I145" i="3" s="1"/>
  <c r="H145" i="3" s="1"/>
  <c r="I72" i="3" a="1"/>
  <c r="I72" i="3" s="1"/>
  <c r="H72" i="3" s="1"/>
  <c r="I64" i="3" a="1"/>
  <c r="I64" i="3" s="1"/>
  <c r="H64" i="3" s="1"/>
  <c r="I49" i="3" a="1"/>
  <c r="I49" i="3" s="1"/>
  <c r="H49" i="3" s="1"/>
  <c r="I34" i="3" a="1"/>
  <c r="I34" i="3" s="1"/>
  <c r="H34" i="3" s="1"/>
  <c r="I13" i="3" a="1"/>
  <c r="I13" i="3" s="1"/>
  <c r="H13" i="3" s="1"/>
  <c r="I509" i="3" a="1"/>
  <c r="I509" i="3" s="1"/>
  <c r="H509" i="3" s="1"/>
  <c r="I495" i="3" a="1"/>
  <c r="I495" i="3" s="1"/>
  <c r="H495" i="3" s="1"/>
  <c r="I482" i="3" a="1"/>
  <c r="I482" i="3" s="1"/>
  <c r="H482" i="3" s="1"/>
  <c r="I462" i="3" a="1"/>
  <c r="I462" i="3" s="1"/>
  <c r="H462" i="3" s="1"/>
  <c r="I455" i="3" a="1"/>
  <c r="I455" i="3" s="1"/>
  <c r="H455" i="3" s="1"/>
  <c r="I448" i="3" a="1"/>
  <c r="I448" i="3" s="1"/>
  <c r="H448" i="3" s="1"/>
  <c r="I441" i="3" a="1"/>
  <c r="I441" i="3" s="1"/>
  <c r="H441" i="3" s="1"/>
  <c r="I426" i="3" a="1"/>
  <c r="I426" i="3" s="1"/>
  <c r="H426" i="3" s="1"/>
  <c r="I419" i="3" a="1"/>
  <c r="I419" i="3" s="1"/>
  <c r="H419" i="3" s="1"/>
  <c r="I373" i="3" a="1"/>
  <c r="I373" i="3" s="1"/>
  <c r="H373" i="3" s="1"/>
  <c r="I313" i="3" a="1"/>
  <c r="I313" i="3" s="1"/>
  <c r="H313" i="3" s="1"/>
  <c r="I252" i="3" a="1"/>
  <c r="I252" i="3" s="1"/>
  <c r="H252" i="3" s="1"/>
  <c r="I190" i="3" a="1"/>
  <c r="I190" i="3" s="1"/>
  <c r="H190" i="3" s="1"/>
  <c r="I130" i="3" a="1"/>
  <c r="I130" i="3" s="1"/>
  <c r="H130" i="3" s="1"/>
  <c r="I84" i="3" a="1"/>
  <c r="I84" i="3" s="1"/>
  <c r="H84" i="3" s="1"/>
  <c r="I77" i="3" a="1"/>
  <c r="I77" i="3" s="1"/>
  <c r="H77" i="3" s="1"/>
  <c r="I69" i="3" a="1"/>
  <c r="I69" i="3" s="1"/>
  <c r="H69" i="3" s="1"/>
  <c r="I54" i="3" a="1"/>
  <c r="I54" i="3" s="1"/>
  <c r="H54" i="3" s="1"/>
  <c r="I46" i="3" a="1"/>
  <c r="I46" i="3" s="1"/>
  <c r="H46" i="3" s="1"/>
  <c r="I39" i="3" a="1"/>
  <c r="I39" i="3" s="1"/>
  <c r="H39" i="3" s="1"/>
  <c r="I31" i="3" a="1"/>
  <c r="I31" i="3" s="1"/>
  <c r="H31" i="3" s="1"/>
  <c r="I24" i="3" a="1"/>
  <c r="I24" i="3" s="1"/>
  <c r="H24" i="3" s="1"/>
  <c r="I16" i="3" a="1"/>
  <c r="I16" i="3" s="1"/>
  <c r="H16" i="3" s="1"/>
  <c r="I10" i="3" a="1"/>
  <c r="I10" i="3" s="1"/>
  <c r="H10" i="3" s="1"/>
  <c r="I506" i="3" a="1"/>
  <c r="I506" i="3" s="1"/>
  <c r="H506" i="3" s="1"/>
  <c r="I499" i="3" a="1"/>
  <c r="I499" i="3" s="1"/>
  <c r="H499" i="3" s="1"/>
  <c r="I492" i="3" a="1"/>
  <c r="I492" i="3" s="1"/>
  <c r="H492" i="3" s="1"/>
  <c r="I486" i="3" a="1"/>
  <c r="I486" i="3" s="1"/>
  <c r="H486" i="3" s="1"/>
  <c r="I480" i="3" a="1"/>
  <c r="I480" i="3" s="1"/>
  <c r="H480" i="3" s="1"/>
  <c r="I466" i="3" a="1"/>
  <c r="I466" i="3" s="1"/>
  <c r="H466" i="3" s="1"/>
  <c r="I459" i="3" a="1"/>
  <c r="I459" i="3" s="1"/>
  <c r="H459" i="3" s="1"/>
  <c r="I452" i="3" a="1"/>
  <c r="I452" i="3" s="1"/>
  <c r="H452" i="3" s="1"/>
  <c r="I445" i="3" a="1"/>
  <c r="I445" i="3" s="1"/>
  <c r="H445" i="3" s="1"/>
  <c r="I438" i="3" a="1"/>
  <c r="I438" i="3" s="1"/>
  <c r="H438" i="3" s="1"/>
  <c r="I431" i="3" a="1"/>
  <c r="I431" i="3" s="1"/>
  <c r="H431" i="3" s="1"/>
  <c r="I424" i="3" a="1"/>
  <c r="I424" i="3" s="1"/>
  <c r="H424" i="3" s="1"/>
  <c r="I417" i="3" a="1"/>
  <c r="I417" i="3" s="1"/>
  <c r="H417" i="3" s="1"/>
  <c r="I406" i="3" a="1"/>
  <c r="I406" i="3" s="1"/>
  <c r="H406" i="3" s="1"/>
  <c r="I357" i="3" a="1"/>
  <c r="I357" i="3" s="1"/>
  <c r="H357" i="3" s="1"/>
  <c r="I298" i="3" a="1"/>
  <c r="I298" i="3" s="1"/>
  <c r="H298" i="3" s="1"/>
  <c r="I236" i="3" a="1"/>
  <c r="I236" i="3" s="1"/>
  <c r="H236" i="3" s="1"/>
  <c r="I175" i="3" a="1"/>
  <c r="I175" i="3" s="1"/>
  <c r="H175" i="3" s="1"/>
  <c r="I115" i="3" a="1"/>
  <c r="I115" i="3" s="1"/>
  <c r="H115" i="3" s="1"/>
  <c r="I80" i="3" a="1"/>
  <c r="I80" i="3" s="1"/>
  <c r="H80" i="3" s="1"/>
  <c r="I65" i="3" a="1"/>
  <c r="I65" i="3" s="1"/>
  <c r="H65" i="3" s="1"/>
  <c r="I50" i="3" a="1"/>
  <c r="I50" i="3" s="1"/>
  <c r="H50" i="3" s="1"/>
  <c r="I35" i="3" a="1"/>
  <c r="I35" i="3" s="1"/>
  <c r="H35" i="3" s="1"/>
  <c r="I20" i="3" a="1"/>
  <c r="I20" i="3" s="1"/>
  <c r="H20" i="3" s="1"/>
  <c r="I503" i="3" a="1"/>
  <c r="I503" i="3" s="1"/>
  <c r="H503" i="3" s="1"/>
  <c r="I483" i="3" a="1"/>
  <c r="I483" i="3" s="1"/>
  <c r="H483" i="3" s="1"/>
  <c r="I470" i="3" a="1"/>
  <c r="I470" i="3" s="1"/>
  <c r="H470" i="3" s="1"/>
  <c r="I456" i="3" a="1"/>
  <c r="I456" i="3" s="1"/>
  <c r="H456" i="3" s="1"/>
  <c r="I434" i="3" a="1"/>
  <c r="I434" i="3" s="1"/>
  <c r="H434" i="3" s="1"/>
  <c r="I420" i="3" a="1"/>
  <c r="I420" i="3" s="1"/>
  <c r="H420" i="3" s="1"/>
  <c r="I268" i="3" a="1"/>
  <c r="I268" i="3" s="1"/>
  <c r="H268" i="3" s="1"/>
  <c r="I205" i="3" a="1"/>
  <c r="I205" i="3" s="1"/>
  <c r="H205" i="3" s="1"/>
  <c r="I79" i="3" a="1"/>
  <c r="I79" i="3" s="1"/>
  <c r="H79" i="3" s="1"/>
  <c r="I57" i="3" a="1"/>
  <c r="I57" i="3" s="1"/>
  <c r="H57" i="3" s="1"/>
  <c r="I42" i="3" a="1"/>
  <c r="I42" i="3" s="1"/>
  <c r="H42" i="3" s="1"/>
  <c r="I27" i="3" a="1"/>
  <c r="I27" i="3" s="1"/>
  <c r="H27" i="3" s="1"/>
  <c r="I19" i="3" a="1"/>
  <c r="I19" i="3" s="1"/>
  <c r="H19" i="3" s="1"/>
  <c r="I502" i="3" a="1"/>
  <c r="I502" i="3" s="1"/>
  <c r="H502" i="3" s="1"/>
  <c r="I489" i="3" a="1"/>
  <c r="I489" i="3" s="1"/>
  <c r="H489" i="3" s="1"/>
  <c r="I469" i="3" a="1"/>
  <c r="I469" i="3" s="1"/>
  <c r="H469" i="3" s="1"/>
  <c r="I83" i="3" a="1"/>
  <c r="I83" i="3" s="1"/>
  <c r="H83" i="3" s="1"/>
  <c r="I76" i="3" a="1"/>
  <c r="I76" i="3" s="1"/>
  <c r="H76" i="3" s="1"/>
  <c r="I68" i="3" a="1"/>
  <c r="I68" i="3" s="1"/>
  <c r="H68" i="3" s="1"/>
  <c r="I61" i="3" a="1"/>
  <c r="I61" i="3" s="1"/>
  <c r="H61" i="3" s="1"/>
  <c r="I53" i="3" a="1"/>
  <c r="I53" i="3" s="1"/>
  <c r="H53" i="3" s="1"/>
  <c r="I38" i="3" a="1"/>
  <c r="I38" i="3" s="1"/>
  <c r="H38" i="3" s="1"/>
  <c r="I30" i="3" a="1"/>
  <c r="I30" i="3" s="1"/>
  <c r="H30" i="3" s="1"/>
  <c r="I23" i="3" a="1"/>
  <c r="I23" i="3" s="1"/>
  <c r="H23" i="3" s="1"/>
  <c r="I9" i="3" a="1"/>
  <c r="I9" i="3" s="1"/>
  <c r="H9" i="3" s="1"/>
  <c r="I498" i="3" a="1"/>
  <c r="I498" i="3" s="1"/>
  <c r="H498" i="3" s="1"/>
  <c r="I485" i="3" a="1"/>
  <c r="I485" i="3" s="1"/>
  <c r="H485" i="3" s="1"/>
  <c r="I479" i="3" a="1"/>
  <c r="I479" i="3" s="1"/>
  <c r="H479" i="3" s="1"/>
  <c r="I473" i="3" a="1"/>
  <c r="I473" i="3" s="1"/>
  <c r="H473" i="3" s="1"/>
  <c r="I458" i="3" a="1"/>
  <c r="I458" i="3" s="1"/>
  <c r="H458" i="3" s="1"/>
  <c r="I451" i="3" a="1"/>
  <c r="I451" i="3" s="1"/>
  <c r="H451" i="3" s="1"/>
  <c r="I444" i="3" a="1"/>
  <c r="I444" i="3" s="1"/>
  <c r="H444" i="3" s="1"/>
  <c r="I437" i="3" a="1"/>
  <c r="I437" i="3" s="1"/>
  <c r="H437" i="3" s="1"/>
  <c r="I430" i="3" a="1"/>
  <c r="I430" i="3" s="1"/>
  <c r="H430" i="3" s="1"/>
  <c r="I423" i="3" a="1"/>
  <c r="I423" i="3" s="1"/>
  <c r="H423" i="3" s="1"/>
  <c r="I416" i="3" a="1"/>
  <c r="I416" i="3" s="1"/>
  <c r="H416" i="3" s="1"/>
  <c r="I400" i="3" a="1"/>
  <c r="I400" i="3" s="1"/>
  <c r="H400" i="3" s="1"/>
  <c r="I342" i="3" a="1"/>
  <c r="I342" i="3" s="1"/>
  <c r="H342" i="3" s="1"/>
  <c r="I283" i="3" a="1"/>
  <c r="I283" i="3" s="1"/>
  <c r="H283" i="3" s="1"/>
  <c r="I221" i="3" a="1"/>
  <c r="I221" i="3" s="1"/>
  <c r="H221" i="3" s="1"/>
  <c r="I160" i="3" a="1"/>
  <c r="I160" i="3" s="1"/>
  <c r="H160" i="3" s="1"/>
  <c r="I100" i="3" a="1"/>
  <c r="I100" i="3" s="1"/>
  <c r="H100" i="3" s="1"/>
  <c r="I85" i="3" a="1"/>
  <c r="I85" i="3" s="1"/>
  <c r="H85" i="3" s="1"/>
  <c r="I89" i="3" a="1"/>
  <c r="I89" i="3" s="1"/>
  <c r="H89" i="3" s="1"/>
  <c r="I93" i="3" a="1"/>
  <c r="I93" i="3" s="1"/>
  <c r="H93" i="3" s="1"/>
  <c r="I97" i="3" a="1"/>
  <c r="I97" i="3" s="1"/>
  <c r="H97" i="3" s="1"/>
  <c r="I104" i="3" a="1"/>
  <c r="I104" i="3" s="1"/>
  <c r="H104" i="3" s="1"/>
  <c r="I108" i="3" a="1"/>
  <c r="I108" i="3" s="1"/>
  <c r="H108" i="3" s="1"/>
  <c r="I112" i="3" a="1"/>
  <c r="I112" i="3" s="1"/>
  <c r="H112" i="3" s="1"/>
  <c r="I116" i="3" a="1"/>
  <c r="I116" i="3" s="1"/>
  <c r="H116" i="3" s="1"/>
  <c r="I119" i="3" a="1"/>
  <c r="I119" i="3" s="1"/>
  <c r="H119" i="3" s="1"/>
  <c r="I123" i="3" a="1"/>
  <c r="I123" i="3" s="1"/>
  <c r="H123" i="3" s="1"/>
  <c r="I127" i="3" a="1"/>
  <c r="I127" i="3" s="1"/>
  <c r="H127" i="3" s="1"/>
  <c r="I131" i="3" a="1"/>
  <c r="I131" i="3" s="1"/>
  <c r="H131" i="3" s="1"/>
  <c r="I134" i="3" a="1"/>
  <c r="I134" i="3" s="1"/>
  <c r="H134" i="3" s="1"/>
  <c r="I138" i="3" a="1"/>
  <c r="I138" i="3" s="1"/>
  <c r="H138" i="3" s="1"/>
  <c r="I142" i="3" a="1"/>
  <c r="I142" i="3" s="1"/>
  <c r="H142" i="3" s="1"/>
  <c r="I146" i="3" a="1"/>
  <c r="I146" i="3" s="1"/>
  <c r="H146" i="3" s="1"/>
  <c r="I149" i="3" a="1"/>
  <c r="I149" i="3" s="1"/>
  <c r="H149" i="3" s="1"/>
  <c r="I153" i="3" a="1"/>
  <c r="I153" i="3" s="1"/>
  <c r="H153" i="3" s="1"/>
  <c r="I157" i="3" a="1"/>
  <c r="I157" i="3" s="1"/>
  <c r="H157" i="3" s="1"/>
  <c r="I161" i="3" a="1"/>
  <c r="I161" i="3" s="1"/>
  <c r="H161" i="3" s="1"/>
  <c r="I168" i="3" a="1"/>
  <c r="I168" i="3" s="1"/>
  <c r="H168" i="3" s="1"/>
  <c r="I172" i="3" a="1"/>
  <c r="I172" i="3" s="1"/>
  <c r="H172" i="3" s="1"/>
  <c r="I176" i="3" a="1"/>
  <c r="I176" i="3" s="1"/>
  <c r="H176" i="3" s="1"/>
  <c r="I180" i="3" a="1"/>
  <c r="I180" i="3" s="1"/>
  <c r="H180" i="3" s="1"/>
  <c r="I183" i="3" a="1"/>
  <c r="I183" i="3" s="1"/>
  <c r="H183" i="3" s="1"/>
  <c r="I187" i="3" a="1"/>
  <c r="I187" i="3" s="1"/>
  <c r="H187" i="3" s="1"/>
  <c r="I191" i="3" a="1"/>
  <c r="I191" i="3" s="1"/>
  <c r="H191" i="3" s="1"/>
  <c r="I195" i="3" a="1"/>
  <c r="I195" i="3" s="1"/>
  <c r="H195" i="3" s="1"/>
  <c r="I199" i="3" a="1"/>
  <c r="I199" i="3" s="1"/>
  <c r="H199" i="3" s="1"/>
  <c r="I203" i="3" a="1"/>
  <c r="I203" i="3" s="1"/>
  <c r="H203" i="3" s="1"/>
  <c r="I206" i="3" a="1"/>
  <c r="I206" i="3" s="1"/>
  <c r="H206" i="3" s="1"/>
  <c r="I210" i="3" a="1"/>
  <c r="I210" i="3" s="1"/>
  <c r="H210" i="3" s="1"/>
  <c r="I214" i="3" a="1"/>
  <c r="I214" i="3" s="1"/>
  <c r="H214" i="3" s="1"/>
  <c r="I218" i="3" a="1"/>
  <c r="I218" i="3" s="1"/>
  <c r="H218" i="3" s="1"/>
  <c r="I222" i="3" a="1"/>
  <c r="I222" i="3" s="1"/>
  <c r="H222" i="3" s="1"/>
  <c r="I226" i="3" a="1"/>
  <c r="I226" i="3" s="1"/>
  <c r="H226" i="3" s="1"/>
  <c r="I229" i="3" a="1"/>
  <c r="I229" i="3" s="1"/>
  <c r="H229" i="3" s="1"/>
  <c r="I233" i="3" a="1"/>
  <c r="I233" i="3" s="1"/>
  <c r="H233" i="3" s="1"/>
  <c r="I237" i="3" a="1"/>
  <c r="I237" i="3" s="1"/>
  <c r="H237" i="3" s="1"/>
  <c r="I241" i="3" a="1"/>
  <c r="I241" i="3" s="1"/>
  <c r="H241" i="3" s="1"/>
  <c r="I245" i="3" a="1"/>
  <c r="I245" i="3" s="1"/>
  <c r="H245" i="3" s="1"/>
  <c r="I249" i="3" a="1"/>
  <c r="I249" i="3" s="1"/>
  <c r="H249" i="3" s="1"/>
  <c r="I253" i="3" a="1"/>
  <c r="I253" i="3" s="1"/>
  <c r="H253" i="3" s="1"/>
  <c r="I257" i="3" a="1"/>
  <c r="I257" i="3" s="1"/>
  <c r="H257" i="3" s="1"/>
  <c r="I261" i="3" a="1"/>
  <c r="I261" i="3" s="1"/>
  <c r="H261" i="3" s="1"/>
  <c r="I265" i="3" a="1"/>
  <c r="I265" i="3" s="1"/>
  <c r="H265" i="3" s="1"/>
  <c r="I272" i="3" a="1"/>
  <c r="I272" i="3" s="1"/>
  <c r="H272" i="3" s="1"/>
  <c r="I276" i="3" a="1"/>
  <c r="I276" i="3" s="1"/>
  <c r="H276" i="3" s="1"/>
  <c r="I280" i="3" a="1"/>
  <c r="I280" i="3" s="1"/>
  <c r="H280" i="3" s="1"/>
  <c r="I284" i="3" a="1"/>
  <c r="I284" i="3" s="1"/>
  <c r="H284" i="3" s="1"/>
  <c r="I287" i="3" a="1"/>
  <c r="I287" i="3" s="1"/>
  <c r="H287" i="3" s="1"/>
  <c r="I291" i="3" a="1"/>
  <c r="I291" i="3" s="1"/>
  <c r="H291" i="3" s="1"/>
  <c r="I295" i="3" a="1"/>
  <c r="I295" i="3" s="1"/>
  <c r="H295" i="3" s="1"/>
  <c r="I299" i="3" a="1"/>
  <c r="I299" i="3" s="1"/>
  <c r="H299" i="3" s="1"/>
  <c r="I302" i="3" a="1"/>
  <c r="I302" i="3" s="1"/>
  <c r="H302" i="3" s="1"/>
  <c r="I306" i="3" a="1"/>
  <c r="I306" i="3" s="1"/>
  <c r="H306" i="3" s="1"/>
  <c r="I310" i="3" a="1"/>
  <c r="I310" i="3" s="1"/>
  <c r="H310" i="3" s="1"/>
  <c r="I314" i="3" a="1"/>
  <c r="I314" i="3" s="1"/>
  <c r="H314" i="3" s="1"/>
  <c r="I317" i="3" a="1"/>
  <c r="I317" i="3" s="1"/>
  <c r="H317" i="3" s="1"/>
  <c r="I321" i="3" a="1"/>
  <c r="I321" i="3" s="1"/>
  <c r="H321" i="3" s="1"/>
  <c r="I324" i="3" a="1"/>
  <c r="I324" i="3" s="1"/>
  <c r="H324" i="3" s="1"/>
  <c r="I328" i="3" a="1"/>
  <c r="I328" i="3" s="1"/>
  <c r="H328" i="3" s="1"/>
  <c r="I332" i="3" a="1"/>
  <c r="I332" i="3" s="1"/>
  <c r="H332" i="3" s="1"/>
  <c r="I336" i="3" a="1"/>
  <c r="I336" i="3" s="1"/>
  <c r="H336" i="3" s="1"/>
  <c r="I340" i="3" a="1"/>
  <c r="I340" i="3" s="1"/>
  <c r="H340" i="3" s="1"/>
  <c r="I343" i="3" a="1"/>
  <c r="I343" i="3" s="1"/>
  <c r="H343" i="3" s="1"/>
  <c r="I347" i="3" a="1"/>
  <c r="I347" i="3" s="1"/>
  <c r="H347" i="3" s="1"/>
  <c r="I351" i="3" a="1"/>
  <c r="I351" i="3" s="1"/>
  <c r="H351" i="3" s="1"/>
  <c r="I355" i="3" a="1"/>
  <c r="I355" i="3" s="1"/>
  <c r="H355" i="3" s="1"/>
  <c r="I358" i="3" a="1"/>
  <c r="I358" i="3" s="1"/>
  <c r="H358" i="3" s="1"/>
  <c r="I362" i="3" a="1"/>
  <c r="I362" i="3" s="1"/>
  <c r="H362" i="3" s="1"/>
  <c r="I366" i="3" a="1"/>
  <c r="I366" i="3" s="1"/>
  <c r="H366" i="3" s="1"/>
  <c r="I370" i="3" a="1"/>
  <c r="I370" i="3" s="1"/>
  <c r="H370" i="3" s="1"/>
  <c r="I374" i="3" a="1"/>
  <c r="I374" i="3" s="1"/>
  <c r="H374" i="3" s="1"/>
  <c r="I377" i="3" a="1"/>
  <c r="I377" i="3" s="1"/>
  <c r="H377" i="3" s="1"/>
  <c r="I383" i="3" a="1"/>
  <c r="I383" i="3" s="1"/>
  <c r="H383" i="3" s="1"/>
  <c r="I386" i="3" a="1"/>
  <c r="I386" i="3" s="1"/>
  <c r="H386" i="3" s="1"/>
  <c r="I390" i="3" a="1"/>
  <c r="I390" i="3" s="1"/>
  <c r="H390" i="3" s="1"/>
  <c r="I397" i="3" a="1"/>
  <c r="I397" i="3" s="1"/>
  <c r="H397" i="3" s="1"/>
  <c r="I401" i="3" a="1"/>
  <c r="I401" i="3" s="1"/>
  <c r="H401" i="3" s="1"/>
  <c r="I86" i="3" a="1"/>
  <c r="I86" i="3" s="1"/>
  <c r="H86" i="3" s="1"/>
  <c r="I90" i="3" a="1"/>
  <c r="I90" i="3" s="1"/>
  <c r="H90" i="3" s="1"/>
  <c r="I94" i="3" a="1"/>
  <c r="I94" i="3" s="1"/>
  <c r="H94" i="3" s="1"/>
  <c r="I98" i="3" a="1"/>
  <c r="I98" i="3" s="1"/>
  <c r="H98" i="3" s="1"/>
  <c r="I101" i="3" a="1"/>
  <c r="I101" i="3" s="1"/>
  <c r="H101" i="3" s="1"/>
  <c r="I105" i="3" a="1"/>
  <c r="I105" i="3" s="1"/>
  <c r="H105" i="3" s="1"/>
  <c r="I109" i="3" a="1"/>
  <c r="I109" i="3" s="1"/>
  <c r="H109" i="3" s="1"/>
  <c r="I113" i="3" a="1"/>
  <c r="I113" i="3" s="1"/>
  <c r="H113" i="3" s="1"/>
  <c r="I120" i="3" a="1"/>
  <c r="I120" i="3" s="1"/>
  <c r="H120" i="3" s="1"/>
  <c r="I124" i="3" a="1"/>
  <c r="I124" i="3" s="1"/>
  <c r="H124" i="3" s="1"/>
  <c r="I128" i="3" a="1"/>
  <c r="I128" i="3" s="1"/>
  <c r="H128" i="3" s="1"/>
  <c r="I132" i="3" a="1"/>
  <c r="I132" i="3" s="1"/>
  <c r="H132" i="3" s="1"/>
  <c r="I135" i="3" a="1"/>
  <c r="I135" i="3" s="1"/>
  <c r="H135" i="3" s="1"/>
  <c r="I139" i="3" a="1"/>
  <c r="I139" i="3" s="1"/>
  <c r="H139" i="3" s="1"/>
  <c r="I143" i="3" a="1"/>
  <c r="I143" i="3" s="1"/>
  <c r="H143" i="3" s="1"/>
  <c r="I147" i="3" a="1"/>
  <c r="I147" i="3" s="1"/>
  <c r="H147" i="3" s="1"/>
  <c r="I150" i="3" a="1"/>
  <c r="I150" i="3" s="1"/>
  <c r="H150" i="3" s="1"/>
  <c r="I154" i="3" a="1"/>
  <c r="I154" i="3" s="1"/>
  <c r="H154" i="3" s="1"/>
  <c r="I158" i="3" a="1"/>
  <c r="I158" i="3" s="1"/>
  <c r="H158" i="3" s="1"/>
  <c r="I162" i="3" a="1"/>
  <c r="I162" i="3" s="1"/>
  <c r="H162" i="3" s="1"/>
  <c r="I165" i="3" a="1"/>
  <c r="I165" i="3" s="1"/>
  <c r="H165" i="3" s="1"/>
  <c r="I169" i="3" a="1"/>
  <c r="I169" i="3" s="1"/>
  <c r="H169" i="3" s="1"/>
  <c r="I173" i="3" a="1"/>
  <c r="I173" i="3" s="1"/>
  <c r="H173" i="3" s="1"/>
  <c r="I177" i="3" a="1"/>
  <c r="I177" i="3" s="1"/>
  <c r="H177" i="3" s="1"/>
  <c r="I184" i="3" a="1"/>
  <c r="I184" i="3" s="1"/>
  <c r="H184" i="3" s="1"/>
  <c r="I188" i="3" a="1"/>
  <c r="I188" i="3" s="1"/>
  <c r="H188" i="3" s="1"/>
  <c r="I192" i="3" a="1"/>
  <c r="I192" i="3" s="1"/>
  <c r="H192" i="3" s="1"/>
  <c r="I196" i="3" a="1"/>
  <c r="I196" i="3" s="1"/>
  <c r="H196" i="3" s="1"/>
  <c r="I200" i="3" a="1"/>
  <c r="I200" i="3" s="1"/>
  <c r="H200" i="3" s="1"/>
  <c r="I204" i="3" a="1"/>
  <c r="I204" i="3" s="1"/>
  <c r="H204" i="3" s="1"/>
  <c r="I207" i="3" a="1"/>
  <c r="I207" i="3" s="1"/>
  <c r="H207" i="3" s="1"/>
  <c r="I211" i="3" a="1"/>
  <c r="I211" i="3" s="1"/>
  <c r="H211" i="3" s="1"/>
  <c r="I215" i="3" a="1"/>
  <c r="I215" i="3" s="1"/>
  <c r="H215" i="3" s="1"/>
  <c r="I219" i="3" a="1"/>
  <c r="I219" i="3" s="1"/>
  <c r="H219" i="3" s="1"/>
  <c r="I223" i="3" a="1"/>
  <c r="I223" i="3" s="1"/>
  <c r="H223" i="3" s="1"/>
  <c r="I227" i="3" a="1"/>
  <c r="I227" i="3" s="1"/>
  <c r="H227" i="3" s="1"/>
  <c r="I230" i="3" a="1"/>
  <c r="I230" i="3" s="1"/>
  <c r="H230" i="3" s="1"/>
  <c r="I234" i="3" a="1"/>
  <c r="I234" i="3" s="1"/>
  <c r="H234" i="3" s="1"/>
  <c r="I238" i="3" a="1"/>
  <c r="I238" i="3" s="1"/>
  <c r="H238" i="3" s="1"/>
  <c r="I242" i="3" a="1"/>
  <c r="I242" i="3" s="1"/>
  <c r="H242" i="3" s="1"/>
  <c r="I246" i="3" a="1"/>
  <c r="I246" i="3" s="1"/>
  <c r="H246" i="3" s="1"/>
  <c r="I250" i="3" a="1"/>
  <c r="I250" i="3" s="1"/>
  <c r="H250" i="3" s="1"/>
  <c r="I254" i="3" a="1"/>
  <c r="I254" i="3" s="1"/>
  <c r="H254" i="3" s="1"/>
  <c r="I258" i="3" a="1"/>
  <c r="I258" i="3" s="1"/>
  <c r="H258" i="3" s="1"/>
  <c r="I262" i="3" a="1"/>
  <c r="I262" i="3" s="1"/>
  <c r="H262" i="3" s="1"/>
  <c r="I266" i="3" a="1"/>
  <c r="I266" i="3" s="1"/>
  <c r="H266" i="3" s="1"/>
  <c r="I269" i="3" a="1"/>
  <c r="I269" i="3" s="1"/>
  <c r="H269" i="3" s="1"/>
  <c r="I273" i="3" a="1"/>
  <c r="I273" i="3" s="1"/>
  <c r="H273" i="3" s="1"/>
  <c r="I277" i="3" a="1"/>
  <c r="I277" i="3" s="1"/>
  <c r="H277" i="3" s="1"/>
  <c r="I281" i="3" a="1"/>
  <c r="I281" i="3" s="1"/>
  <c r="H281" i="3" s="1"/>
  <c r="I288" i="3" a="1"/>
  <c r="I288" i="3" s="1"/>
  <c r="H288" i="3" s="1"/>
  <c r="I292" i="3" a="1"/>
  <c r="I292" i="3" s="1"/>
  <c r="H292" i="3" s="1"/>
  <c r="I296" i="3" a="1"/>
  <c r="I296" i="3" s="1"/>
  <c r="H296" i="3" s="1"/>
  <c r="I300" i="3" a="1"/>
  <c r="I300" i="3" s="1"/>
  <c r="H300" i="3" s="1"/>
  <c r="I303" i="3" a="1"/>
  <c r="I303" i="3" s="1"/>
  <c r="H303" i="3" s="1"/>
  <c r="I307" i="3" a="1"/>
  <c r="I307" i="3" s="1"/>
  <c r="H307" i="3" s="1"/>
  <c r="I311" i="3" a="1"/>
  <c r="I311" i="3" s="1"/>
  <c r="H311" i="3" s="1"/>
  <c r="I315" i="3" a="1"/>
  <c r="I315" i="3" s="1"/>
  <c r="H315" i="3" s="1"/>
  <c r="I318" i="3" a="1"/>
  <c r="I318" i="3" s="1"/>
  <c r="H318" i="3" s="1"/>
  <c r="I322" i="3" a="1"/>
  <c r="I322" i="3" s="1"/>
  <c r="H322" i="3" s="1"/>
  <c r="I325" i="3" a="1"/>
  <c r="I325" i="3" s="1"/>
  <c r="H325" i="3" s="1"/>
  <c r="I329" i="3" a="1"/>
  <c r="I329" i="3" s="1"/>
  <c r="H329" i="3" s="1"/>
  <c r="I333" i="3" a="1"/>
  <c r="I333" i="3" s="1"/>
  <c r="H333" i="3" s="1"/>
  <c r="I337" i="3" a="1"/>
  <c r="I337" i="3" s="1"/>
  <c r="H337" i="3" s="1"/>
  <c r="I344" i="3" a="1"/>
  <c r="I344" i="3" s="1"/>
  <c r="H344" i="3" s="1"/>
  <c r="I348" i="3" a="1"/>
  <c r="I348" i="3" s="1"/>
  <c r="H348" i="3" s="1"/>
  <c r="I352" i="3" a="1"/>
  <c r="I352" i="3" s="1"/>
  <c r="H352" i="3" s="1"/>
  <c r="I356" i="3" a="1"/>
  <c r="I356" i="3" s="1"/>
  <c r="H356" i="3" s="1"/>
  <c r="I359" i="3" a="1"/>
  <c r="I359" i="3" s="1"/>
  <c r="H359" i="3" s="1"/>
  <c r="I363" i="3" a="1"/>
  <c r="I363" i="3" s="1"/>
  <c r="H363" i="3" s="1"/>
  <c r="I367" i="3" a="1"/>
  <c r="I367" i="3" s="1"/>
  <c r="H367" i="3" s="1"/>
  <c r="I371" i="3" a="1"/>
  <c r="I371" i="3" s="1"/>
  <c r="H371" i="3" s="1"/>
  <c r="I378" i="3" a="1"/>
  <c r="I378" i="3" s="1"/>
  <c r="H378" i="3" s="1"/>
  <c r="I381" i="3" a="1"/>
  <c r="I381" i="3" s="1"/>
  <c r="H381" i="3" s="1"/>
  <c r="I384" i="3" a="1"/>
  <c r="I384" i="3" s="1"/>
  <c r="H384" i="3" s="1"/>
  <c r="I387" i="3" a="1"/>
  <c r="I387" i="3" s="1"/>
  <c r="H387" i="3" s="1"/>
  <c r="I391" i="3" a="1"/>
  <c r="I391" i="3" s="1"/>
  <c r="H391" i="3" s="1"/>
  <c r="I394" i="3" a="1"/>
  <c r="I394" i="3" s="1"/>
  <c r="H394" i="3" s="1"/>
  <c r="I398" i="3" a="1"/>
  <c r="I398" i="3" s="1"/>
  <c r="H398" i="3" s="1"/>
  <c r="I87" i="3" a="1"/>
  <c r="I87" i="3" s="1"/>
  <c r="H87" i="3" s="1"/>
  <c r="I91" i="3" a="1"/>
  <c r="I91" i="3" s="1"/>
  <c r="H91" i="3" s="1"/>
  <c r="I95" i="3" a="1"/>
  <c r="I95" i="3" s="1"/>
  <c r="H95" i="3" s="1"/>
  <c r="I99" i="3" a="1"/>
  <c r="I99" i="3" s="1"/>
  <c r="H99" i="3" s="1"/>
  <c r="I102" i="3" a="1"/>
  <c r="I102" i="3" s="1"/>
  <c r="H102" i="3" s="1"/>
  <c r="I106" i="3" a="1"/>
  <c r="I106" i="3" s="1"/>
  <c r="H106" i="3" s="1"/>
  <c r="I110" i="3" a="1"/>
  <c r="I110" i="3" s="1"/>
  <c r="H110" i="3" s="1"/>
  <c r="I114" i="3" a="1"/>
  <c r="I114" i="3" s="1"/>
  <c r="H114" i="3" s="1"/>
  <c r="I117" i="3" a="1"/>
  <c r="I117" i="3" s="1"/>
  <c r="H117" i="3" s="1"/>
  <c r="I121" i="3" a="1"/>
  <c r="I121" i="3" s="1"/>
  <c r="H121" i="3" s="1"/>
  <c r="I125" i="3" a="1"/>
  <c r="I125" i="3" s="1"/>
  <c r="H125" i="3" s="1"/>
  <c r="I129" i="3" a="1"/>
  <c r="I129" i="3" s="1"/>
  <c r="H129" i="3" s="1"/>
  <c r="I136" i="3" a="1"/>
  <c r="I136" i="3" s="1"/>
  <c r="H136" i="3" s="1"/>
  <c r="I140" i="3" a="1"/>
  <c r="I140" i="3" s="1"/>
  <c r="H140" i="3" s="1"/>
  <c r="I144" i="3" a="1"/>
  <c r="I144" i="3" s="1"/>
  <c r="H144" i="3" s="1"/>
  <c r="I148" i="3" a="1"/>
  <c r="I148" i="3" s="1"/>
  <c r="H148" i="3" s="1"/>
  <c r="I151" i="3" a="1"/>
  <c r="I151" i="3" s="1"/>
  <c r="H151" i="3" s="1"/>
  <c r="I155" i="3" a="1"/>
  <c r="I155" i="3" s="1"/>
  <c r="H155" i="3" s="1"/>
  <c r="I159" i="3" a="1"/>
  <c r="I159" i="3" s="1"/>
  <c r="H159" i="3" s="1"/>
  <c r="I163" i="3" a="1"/>
  <c r="I163" i="3" s="1"/>
  <c r="H163" i="3" s="1"/>
  <c r="I166" i="3" a="1"/>
  <c r="I166" i="3" s="1"/>
  <c r="H166" i="3" s="1"/>
  <c r="I170" i="3" a="1"/>
  <c r="I170" i="3" s="1"/>
  <c r="H170" i="3" s="1"/>
  <c r="I174" i="3" a="1"/>
  <c r="I174" i="3" s="1"/>
  <c r="H174" i="3" s="1"/>
  <c r="I178" i="3" a="1"/>
  <c r="I178" i="3" s="1"/>
  <c r="H178" i="3" s="1"/>
  <c r="I181" i="3" a="1"/>
  <c r="I181" i="3" s="1"/>
  <c r="H181" i="3" s="1"/>
  <c r="I185" i="3" a="1"/>
  <c r="I185" i="3" s="1"/>
  <c r="H185" i="3" s="1"/>
  <c r="I189" i="3" a="1"/>
  <c r="I189" i="3" s="1"/>
  <c r="H189" i="3" s="1"/>
  <c r="I193" i="3" a="1"/>
  <c r="I193" i="3" s="1"/>
  <c r="H193" i="3" s="1"/>
  <c r="I197" i="3" a="1"/>
  <c r="I197" i="3" s="1"/>
  <c r="H197" i="3" s="1"/>
  <c r="I201" i="3" a="1"/>
  <c r="I201" i="3" s="1"/>
  <c r="H201" i="3" s="1"/>
  <c r="I208" i="3" a="1"/>
  <c r="I208" i="3" s="1"/>
  <c r="H208" i="3" s="1"/>
  <c r="I212" i="3" a="1"/>
  <c r="I212" i="3" s="1"/>
  <c r="H212" i="3" s="1"/>
  <c r="I216" i="3" a="1"/>
  <c r="I216" i="3" s="1"/>
  <c r="H216" i="3" s="1"/>
  <c r="I220" i="3" a="1"/>
  <c r="I220" i="3" s="1"/>
  <c r="H220" i="3" s="1"/>
  <c r="I224" i="3" a="1"/>
  <c r="I224" i="3" s="1"/>
  <c r="H224" i="3" s="1"/>
  <c r="I228" i="3" a="1"/>
  <c r="I228" i="3" s="1"/>
  <c r="H228" i="3" s="1"/>
  <c r="I231" i="3" a="1"/>
  <c r="I231" i="3" s="1"/>
  <c r="H231" i="3" s="1"/>
  <c r="I235" i="3" a="1"/>
  <c r="I235" i="3" s="1"/>
  <c r="H235" i="3" s="1"/>
  <c r="I239" i="3" a="1"/>
  <c r="I239" i="3" s="1"/>
  <c r="H239" i="3" s="1"/>
  <c r="I243" i="3" a="1"/>
  <c r="I243" i="3" s="1"/>
  <c r="H243" i="3" s="1"/>
  <c r="I247" i="3" a="1"/>
  <c r="I247" i="3" s="1"/>
  <c r="H247" i="3" s="1"/>
  <c r="I251" i="3" a="1"/>
  <c r="I251" i="3" s="1"/>
  <c r="H251" i="3" s="1"/>
  <c r="I255" i="3" a="1"/>
  <c r="I255" i="3" s="1"/>
  <c r="H255" i="3" s="1"/>
  <c r="I259" i="3" a="1"/>
  <c r="I259" i="3" s="1"/>
  <c r="H259" i="3" s="1"/>
  <c r="I263" i="3" a="1"/>
  <c r="I263" i="3" s="1"/>
  <c r="H263" i="3" s="1"/>
  <c r="I267" i="3" a="1"/>
  <c r="I267" i="3" s="1"/>
  <c r="H267" i="3" s="1"/>
  <c r="I270" i="3" a="1"/>
  <c r="I270" i="3" s="1"/>
  <c r="H270" i="3" s="1"/>
  <c r="I274" i="3" a="1"/>
  <c r="I274" i="3" s="1"/>
  <c r="H274" i="3" s="1"/>
  <c r="I278" i="3" a="1"/>
  <c r="I278" i="3" s="1"/>
  <c r="H278" i="3" s="1"/>
  <c r="I282" i="3" a="1"/>
  <c r="I282" i="3" s="1"/>
  <c r="H282" i="3" s="1"/>
  <c r="I285" i="3" a="1"/>
  <c r="I285" i="3" s="1"/>
  <c r="H285" i="3" s="1"/>
  <c r="I289" i="3" a="1"/>
  <c r="I289" i="3" s="1"/>
  <c r="H289" i="3" s="1"/>
  <c r="I293" i="3" a="1"/>
  <c r="I293" i="3" s="1"/>
  <c r="H293" i="3" s="1"/>
  <c r="I297" i="3" a="1"/>
  <c r="I297" i="3" s="1"/>
  <c r="H297" i="3" s="1"/>
  <c r="I304" i="3" a="1"/>
  <c r="I304" i="3" s="1"/>
  <c r="H304" i="3" s="1"/>
  <c r="I308" i="3" a="1"/>
  <c r="I308" i="3" s="1"/>
  <c r="H308" i="3" s="1"/>
  <c r="I312" i="3" a="1"/>
  <c r="I312" i="3" s="1"/>
  <c r="H312" i="3" s="1"/>
  <c r="I316" i="3" a="1"/>
  <c r="I316" i="3" s="1"/>
  <c r="H316" i="3" s="1"/>
  <c r="I319" i="3" a="1"/>
  <c r="I319" i="3" s="1"/>
  <c r="H319" i="3" s="1"/>
  <c r="I326" i="3" a="1"/>
  <c r="I326" i="3" s="1"/>
  <c r="H326" i="3" s="1"/>
  <c r="I330" i="3" a="1"/>
  <c r="I330" i="3" s="1"/>
  <c r="H330" i="3" s="1"/>
  <c r="I334" i="3" a="1"/>
  <c r="I334" i="3" s="1"/>
  <c r="H334" i="3" s="1"/>
  <c r="I338" i="3" a="1"/>
  <c r="I338" i="3" s="1"/>
  <c r="H338" i="3" s="1"/>
  <c r="I341" i="3" a="1"/>
  <c r="I341" i="3" s="1"/>
  <c r="H341" i="3" s="1"/>
  <c r="I345" i="3" a="1"/>
  <c r="I345" i="3" s="1"/>
  <c r="H345" i="3" s="1"/>
  <c r="I349" i="3" a="1"/>
  <c r="I349" i="3" s="1"/>
  <c r="H349" i="3" s="1"/>
  <c r="I353" i="3" a="1"/>
  <c r="I353" i="3" s="1"/>
  <c r="H353" i="3" s="1"/>
  <c r="I360" i="3" a="1"/>
  <c r="I360" i="3" s="1"/>
  <c r="H360" i="3" s="1"/>
  <c r="I364" i="3" a="1"/>
  <c r="I364" i="3" s="1"/>
  <c r="H364" i="3" s="1"/>
  <c r="I368" i="3" a="1"/>
  <c r="I368" i="3" s="1"/>
  <c r="H368" i="3" s="1"/>
  <c r="I372" i="3" a="1"/>
  <c r="I372" i="3" s="1"/>
  <c r="H372" i="3" s="1"/>
  <c r="I375" i="3" a="1"/>
  <c r="I375" i="3" s="1"/>
  <c r="H375" i="3" s="1"/>
  <c r="I379" i="3" a="1"/>
  <c r="I379" i="3" s="1"/>
  <c r="H379" i="3" s="1"/>
  <c r="I382" i="3" a="1"/>
  <c r="I382" i="3" s="1"/>
  <c r="H382" i="3" s="1"/>
  <c r="I385" i="3" a="1"/>
  <c r="I385" i="3" s="1"/>
  <c r="H385" i="3" s="1"/>
  <c r="I388" i="3" a="1"/>
  <c r="I388" i="3" s="1"/>
  <c r="H388" i="3" s="1"/>
  <c r="I392" i="3" a="1"/>
  <c r="I392" i="3" s="1"/>
  <c r="H392" i="3" s="1"/>
  <c r="I395" i="3" a="1"/>
  <c r="I395" i="3" s="1"/>
  <c r="H395" i="3" s="1"/>
  <c r="I399" i="3" a="1"/>
  <c r="I399" i="3" s="1"/>
  <c r="H399" i="3" s="1"/>
  <c r="I402" i="3" a="1"/>
  <c r="I402" i="3" s="1"/>
  <c r="H402" i="3" s="1"/>
  <c r="I82" i="3" a="1"/>
  <c r="I82" i="3" s="1"/>
  <c r="H82" i="3" s="1"/>
  <c r="I78" i="3" a="1"/>
  <c r="I78" i="3" s="1"/>
  <c r="H78" i="3" s="1"/>
  <c r="I75" i="3" a="1"/>
  <c r="I75" i="3" s="1"/>
  <c r="H75" i="3" s="1"/>
  <c r="I71" i="3" a="1"/>
  <c r="I71" i="3" s="1"/>
  <c r="H71" i="3" s="1"/>
  <c r="I67" i="3" a="1"/>
  <c r="I67" i="3" s="1"/>
  <c r="H67" i="3" s="1"/>
  <c r="I63" i="3" a="1"/>
  <c r="I63" i="3" s="1"/>
  <c r="H63" i="3" s="1"/>
  <c r="I60" i="3" a="1"/>
  <c r="I60" i="3" s="1"/>
  <c r="H60" i="3" s="1"/>
  <c r="I56" i="3" a="1"/>
  <c r="I56" i="3" s="1"/>
  <c r="H56" i="3" s="1"/>
  <c r="I52" i="3" a="1"/>
  <c r="I52" i="3" s="1"/>
  <c r="H52" i="3" s="1"/>
  <c r="I48" i="3" a="1"/>
  <c r="I48" i="3" s="1"/>
  <c r="H48" i="3" s="1"/>
  <c r="I45" i="3" a="1"/>
  <c r="I45" i="3" s="1"/>
  <c r="H45" i="3" s="1"/>
  <c r="I41" i="3" a="1"/>
  <c r="I41" i="3" s="1"/>
  <c r="H41" i="3" s="1"/>
  <c r="I37" i="3" a="1"/>
  <c r="I37" i="3" s="1"/>
  <c r="H37" i="3" s="1"/>
  <c r="I33" i="3" a="1"/>
  <c r="I33" i="3" s="1"/>
  <c r="H33" i="3" s="1"/>
  <c r="I26" i="3" a="1"/>
  <c r="I26" i="3" s="1"/>
  <c r="H26" i="3" s="1"/>
  <c r="I22" i="3" a="1"/>
  <c r="I22" i="3" s="1"/>
  <c r="H22" i="3" s="1"/>
  <c r="I18" i="3" a="1"/>
  <c r="I18" i="3" s="1"/>
  <c r="H18" i="3" s="1"/>
  <c r="I15" i="3" a="1"/>
  <c r="I15" i="3" s="1"/>
  <c r="H15" i="3" s="1"/>
  <c r="I12" i="3" a="1"/>
  <c r="I12" i="3" s="1"/>
  <c r="H12" i="3" s="1"/>
  <c r="I8" i="3" a="1"/>
  <c r="I8" i="3" s="1"/>
  <c r="H8" i="3" s="1"/>
  <c r="I508" i="3" a="1"/>
  <c r="I508" i="3" s="1"/>
  <c r="H508" i="3" s="1"/>
  <c r="I505" i="3" a="1"/>
  <c r="I505" i="3" s="1"/>
  <c r="H505" i="3" s="1"/>
  <c r="I501" i="3" a="1"/>
  <c r="I501" i="3" s="1"/>
  <c r="H501" i="3" s="1"/>
  <c r="I494" i="3" a="1"/>
  <c r="I494" i="3" s="1"/>
  <c r="H494" i="3" s="1"/>
  <c r="I491" i="3" a="1"/>
  <c r="I491" i="3" s="1"/>
  <c r="H491" i="3" s="1"/>
  <c r="I488" i="3" a="1"/>
  <c r="I488" i="3" s="1"/>
  <c r="H488" i="3" s="1"/>
  <c r="I484" i="3" a="1"/>
  <c r="I484" i="3" s="1"/>
  <c r="H484" i="3" s="1"/>
  <c r="I478" i="3" a="1"/>
  <c r="I478" i="3" s="1"/>
  <c r="H478" i="3" s="1"/>
  <c r="I475" i="3" a="1"/>
  <c r="I475" i="3" s="1"/>
  <c r="H475" i="3" s="1"/>
  <c r="I472" i="3" a="1"/>
  <c r="I472" i="3" s="1"/>
  <c r="H472" i="3" s="1"/>
  <c r="I468" i="3" a="1"/>
  <c r="I468" i="3" s="1"/>
  <c r="H468" i="3" s="1"/>
  <c r="I465" i="3" a="1"/>
  <c r="I465" i="3" s="1"/>
  <c r="H465" i="3" s="1"/>
  <c r="I461" i="3" a="1"/>
  <c r="I461" i="3" s="1"/>
  <c r="H461" i="3" s="1"/>
  <c r="I454" i="3" a="1"/>
  <c r="I454" i="3" s="1"/>
  <c r="H454" i="3" s="1"/>
  <c r="I450" i="3" a="1"/>
  <c r="I450" i="3" s="1"/>
  <c r="H450" i="3" s="1"/>
  <c r="I447" i="3" a="1"/>
  <c r="I447" i="3" s="1"/>
  <c r="H447" i="3" s="1"/>
  <c r="I443" i="3" a="1"/>
  <c r="I443" i="3" s="1"/>
  <c r="H443" i="3" s="1"/>
  <c r="I440" i="3" a="1"/>
  <c r="I440" i="3" s="1"/>
  <c r="H440" i="3" s="1"/>
  <c r="I436" i="3" a="1"/>
  <c r="I436" i="3" s="1"/>
  <c r="H436" i="3" s="1"/>
  <c r="I433" i="3" a="1"/>
  <c r="I433" i="3" s="1"/>
  <c r="H433" i="3" s="1"/>
  <c r="I429" i="3" a="1"/>
  <c r="I429" i="3" s="1"/>
  <c r="H429" i="3" s="1"/>
  <c r="I422" i="3" a="1"/>
  <c r="I422" i="3" s="1"/>
  <c r="H422" i="3" s="1"/>
  <c r="I418" i="3" a="1"/>
  <c r="I418" i="3" s="1"/>
  <c r="H418" i="3" s="1"/>
  <c r="I415" i="3" a="1"/>
  <c r="I415" i="3" s="1"/>
  <c r="H415" i="3" s="1"/>
  <c r="I411" i="3" a="1"/>
  <c r="I411" i="3" s="1"/>
  <c r="H411" i="3" s="1"/>
  <c r="I408" i="3" a="1"/>
  <c r="I408" i="3" s="1"/>
  <c r="H408" i="3" s="1"/>
  <c r="I404" i="3" a="1"/>
  <c r="I404" i="3" s="1"/>
  <c r="H404" i="3" s="1"/>
  <c r="I393" i="3" a="1"/>
  <c r="I393" i="3" s="1"/>
  <c r="H393" i="3" s="1"/>
  <c r="I380" i="3" a="1"/>
  <c r="I380" i="3" s="1"/>
  <c r="H380" i="3" s="1"/>
  <c r="I365" i="3" a="1"/>
  <c r="I365" i="3" s="1"/>
  <c r="H365" i="3" s="1"/>
  <c r="I350" i="3" a="1"/>
  <c r="I350" i="3" s="1"/>
  <c r="H350" i="3" s="1"/>
  <c r="I335" i="3" a="1"/>
  <c r="I335" i="3" s="1"/>
  <c r="H335" i="3" s="1"/>
  <c r="I320" i="3" a="1"/>
  <c r="I320" i="3" s="1"/>
  <c r="H320" i="3" s="1"/>
  <c r="I305" i="3" a="1"/>
  <c r="I305" i="3" s="1"/>
  <c r="H305" i="3" s="1"/>
  <c r="I290" i="3" a="1"/>
  <c r="I290" i="3" s="1"/>
  <c r="H290" i="3" s="1"/>
  <c r="I275" i="3" a="1"/>
  <c r="I275" i="3" s="1"/>
  <c r="H275" i="3" s="1"/>
  <c r="I260" i="3" a="1"/>
  <c r="I260" i="3" s="1"/>
  <c r="H260" i="3" s="1"/>
  <c r="I244" i="3" a="1"/>
  <c r="I244" i="3" s="1"/>
  <c r="H244" i="3" s="1"/>
  <c r="I213" i="3" a="1"/>
  <c r="I213" i="3" s="1"/>
  <c r="H213" i="3" s="1"/>
  <c r="I198" i="3" a="1"/>
  <c r="I198" i="3" s="1"/>
  <c r="H198" i="3" s="1"/>
  <c r="I182" i="3" a="1"/>
  <c r="I182" i="3" s="1"/>
  <c r="H182" i="3" s="1"/>
  <c r="I167" i="3" a="1"/>
  <c r="I167" i="3" s="1"/>
  <c r="H167" i="3" s="1"/>
  <c r="I152" i="3" a="1"/>
  <c r="I152" i="3" s="1"/>
  <c r="H152" i="3" s="1"/>
  <c r="I137" i="3" a="1"/>
  <c r="I137" i="3" s="1"/>
  <c r="H137" i="3" s="1"/>
  <c r="I122" i="3" a="1"/>
  <c r="I122" i="3" s="1"/>
  <c r="H122" i="3" s="1"/>
  <c r="I107" i="3" a="1"/>
  <c r="I107" i="3" s="1"/>
  <c r="H107" i="3" s="1"/>
  <c r="I92" i="3" a="1"/>
  <c r="I92" i="3" s="1"/>
  <c r="H92" i="3" s="1"/>
  <c r="I81" i="3" a="1"/>
  <c r="I81" i="3" s="1"/>
  <c r="H81" i="3" s="1"/>
  <c r="I74" i="3" a="1"/>
  <c r="I74" i="3" s="1"/>
  <c r="H74" i="3" s="1"/>
  <c r="I70" i="3" a="1"/>
  <c r="I70" i="3" s="1"/>
  <c r="H70" i="3" s="1"/>
  <c r="I66" i="3" a="1"/>
  <c r="I66" i="3" s="1"/>
  <c r="H66" i="3" s="1"/>
  <c r="I62" i="3" a="1"/>
  <c r="I62" i="3" s="1"/>
  <c r="H62" i="3" s="1"/>
  <c r="I59" i="3" a="1"/>
  <c r="I59" i="3" s="1"/>
  <c r="H59" i="3" s="1"/>
  <c r="I55" i="3" a="1"/>
  <c r="I55" i="3" s="1"/>
  <c r="H55" i="3" s="1"/>
  <c r="I51" i="3" a="1"/>
  <c r="I51" i="3" s="1"/>
  <c r="H51" i="3" s="1"/>
  <c r="I47" i="3" a="1"/>
  <c r="I47" i="3" s="1"/>
  <c r="H47" i="3" s="1"/>
  <c r="I44" i="3" a="1"/>
  <c r="I44" i="3" s="1"/>
  <c r="H44" i="3" s="1"/>
  <c r="I40" i="3" a="1"/>
  <c r="I40" i="3" s="1"/>
  <c r="H40" i="3" s="1"/>
  <c r="I36" i="3" a="1"/>
  <c r="I36" i="3" s="1"/>
  <c r="H36" i="3" s="1"/>
  <c r="I32" i="3" a="1"/>
  <c r="I32" i="3" s="1"/>
  <c r="H32" i="3" s="1"/>
  <c r="I29" i="3" a="1"/>
  <c r="I29" i="3" s="1"/>
  <c r="H29" i="3" s="1"/>
  <c r="I25" i="3" a="1"/>
  <c r="I25" i="3" s="1"/>
  <c r="H25" i="3" s="1"/>
  <c r="I21" i="3" a="1"/>
  <c r="I21" i="3" s="1"/>
  <c r="H21" i="3" s="1"/>
  <c r="I17" i="3" a="1"/>
  <c r="I17" i="3" s="1"/>
  <c r="H17" i="3" s="1"/>
  <c r="I14" i="3" a="1"/>
  <c r="I14" i="3" s="1"/>
  <c r="H14" i="3" s="1"/>
  <c r="I11" i="3" a="1"/>
  <c r="I11" i="3" s="1"/>
  <c r="H11" i="3" s="1"/>
  <c r="I7" i="3" a="1"/>
  <c r="I7" i="3" s="1"/>
  <c r="H7" i="3" s="1"/>
  <c r="I507" i="3" a="1"/>
  <c r="I507" i="3" s="1"/>
  <c r="H507" i="3" s="1"/>
  <c r="I504" i="3" a="1"/>
  <c r="I504" i="3" s="1"/>
  <c r="H504" i="3" s="1"/>
  <c r="I500" i="3" a="1"/>
  <c r="I500" i="3" s="1"/>
  <c r="H500" i="3" s="1"/>
  <c r="I497" i="3" a="1"/>
  <c r="I497" i="3" s="1"/>
  <c r="H497" i="3" s="1"/>
  <c r="I493" i="3" a="1"/>
  <c r="I493" i="3" s="1"/>
  <c r="H493" i="3" s="1"/>
  <c r="I490" i="3" a="1"/>
  <c r="I490" i="3" s="1"/>
  <c r="H490" i="3" s="1"/>
  <c r="I487" i="3" a="1"/>
  <c r="I487" i="3" s="1"/>
  <c r="H487" i="3" s="1"/>
  <c r="I481" i="3" a="1"/>
  <c r="I481" i="3" s="1"/>
  <c r="H481" i="3" s="1"/>
  <c r="I477" i="3" a="1"/>
  <c r="I477" i="3" s="1"/>
  <c r="H477" i="3" s="1"/>
  <c r="I474" i="3" a="1"/>
  <c r="I474" i="3" s="1"/>
  <c r="H474" i="3" s="1"/>
  <c r="I471" i="3" a="1"/>
  <c r="I471" i="3" s="1"/>
  <c r="H471" i="3" s="1"/>
  <c r="I467" i="3" a="1"/>
  <c r="I467" i="3" s="1"/>
  <c r="H467" i="3" s="1"/>
  <c r="I464" i="3" a="1"/>
  <c r="I464" i="3" s="1"/>
  <c r="H464" i="3" s="1"/>
  <c r="I460" i="3" a="1"/>
  <c r="I460" i="3" s="1"/>
  <c r="H460" i="3" s="1"/>
  <c r="I457" i="3" a="1"/>
  <c r="I457" i="3" s="1"/>
  <c r="H457" i="3" s="1"/>
  <c r="I453" i="3" a="1"/>
  <c r="I453" i="3" s="1"/>
  <c r="H453" i="3" s="1"/>
  <c r="I446" i="3" a="1"/>
  <c r="I446" i="3" s="1"/>
  <c r="H446" i="3" s="1"/>
  <c r="I442" i="3" a="1"/>
  <c r="I442" i="3" s="1"/>
  <c r="H442" i="3" s="1"/>
  <c r="I439" i="3" a="1"/>
  <c r="I439" i="3" s="1"/>
  <c r="H439" i="3" s="1"/>
  <c r="I435" i="3" a="1"/>
  <c r="I435" i="3" s="1"/>
  <c r="H435" i="3" s="1"/>
  <c r="I432" i="3" a="1"/>
  <c r="I432" i="3" s="1"/>
  <c r="H432" i="3" s="1"/>
  <c r="I428" i="3" a="1"/>
  <c r="I428" i="3" s="1"/>
  <c r="H428" i="3" s="1"/>
  <c r="I425" i="3" a="1"/>
  <c r="I425" i="3" s="1"/>
  <c r="H425" i="3" s="1"/>
  <c r="I421" i="3" a="1"/>
  <c r="I421" i="3" s="1"/>
  <c r="H421" i="3" s="1"/>
  <c r="I414" i="3" a="1"/>
  <c r="I414" i="3" s="1"/>
  <c r="H414" i="3" s="1"/>
  <c r="I410" i="3" a="1"/>
  <c r="I410" i="3" s="1"/>
  <c r="H410" i="3" s="1"/>
  <c r="I407" i="3" a="1"/>
  <c r="I407" i="3" s="1"/>
  <c r="H407" i="3" s="1"/>
  <c r="I403" i="3" a="1"/>
  <c r="I403" i="3" s="1"/>
  <c r="H403" i="3" s="1"/>
  <c r="I389" i="3" a="1"/>
  <c r="I389" i="3" s="1"/>
  <c r="H389" i="3" s="1"/>
  <c r="I376" i="3" a="1"/>
  <c r="I376" i="3" s="1"/>
  <c r="H376" i="3" s="1"/>
  <c r="I361" i="3" a="1"/>
  <c r="I361" i="3" s="1"/>
  <c r="H361" i="3" s="1"/>
  <c r="I346" i="3" a="1"/>
  <c r="I346" i="3" s="1"/>
  <c r="H346" i="3" s="1"/>
  <c r="I331" i="3" a="1"/>
  <c r="I331" i="3" s="1"/>
  <c r="H331" i="3" s="1"/>
  <c r="I301" i="3" a="1"/>
  <c r="I301" i="3" s="1"/>
  <c r="H301" i="3" s="1"/>
  <c r="I286" i="3" a="1"/>
  <c r="I286" i="3" s="1"/>
  <c r="H286" i="3" s="1"/>
  <c r="I271" i="3" a="1"/>
  <c r="I271" i="3" s="1"/>
  <c r="H271" i="3" s="1"/>
  <c r="I256" i="3" a="1"/>
  <c r="I256" i="3" s="1"/>
  <c r="H256" i="3" s="1"/>
  <c r="I240" i="3" a="1"/>
  <c r="I240" i="3" s="1"/>
  <c r="H240" i="3" s="1"/>
  <c r="I225" i="3" a="1"/>
  <c r="I225" i="3" s="1"/>
  <c r="H225" i="3" s="1"/>
  <c r="I209" i="3" a="1"/>
  <c r="I209" i="3" s="1"/>
  <c r="H209" i="3" s="1"/>
  <c r="I194" i="3" a="1"/>
  <c r="I194" i="3" s="1"/>
  <c r="H194" i="3" s="1"/>
  <c r="I179" i="3" a="1"/>
  <c r="I179" i="3" s="1"/>
  <c r="H179" i="3" s="1"/>
  <c r="I164" i="3" a="1"/>
  <c r="I164" i="3" s="1"/>
  <c r="H164" i="3" s="1"/>
  <c r="I133" i="3" a="1"/>
  <c r="I133" i="3" s="1"/>
  <c r="H133" i="3" s="1"/>
  <c r="I118" i="3" a="1"/>
  <c r="I118" i="3" s="1"/>
  <c r="H118" i="3" s="1"/>
  <c r="I103" i="3" a="1"/>
  <c r="I103" i="3" s="1"/>
  <c r="H103" i="3" s="1"/>
  <c r="I88" i="3" a="1"/>
  <c r="I88" i="3" s="1"/>
  <c r="H88" i="3" s="1"/>
  <c r="J179" i="3" l="1"/>
  <c r="K179" i="3" s="1"/>
  <c r="J376" i="3"/>
  <c r="K376" i="3" s="1"/>
  <c r="J442" i="3"/>
  <c r="K442" i="3" s="1"/>
  <c r="J490" i="3"/>
  <c r="K490" i="3" s="1"/>
  <c r="J29" i="3"/>
  <c r="K29" i="3" s="1"/>
  <c r="J74" i="3"/>
  <c r="K74" i="3" s="1"/>
  <c r="J260" i="3"/>
  <c r="K260" i="3" s="1"/>
  <c r="J411" i="3"/>
  <c r="K411" i="3" s="1"/>
  <c r="J461" i="3"/>
  <c r="K461" i="3" s="1"/>
  <c r="J491" i="3"/>
  <c r="K491" i="3" s="1"/>
  <c r="J508" i="3"/>
  <c r="K508" i="3" s="1"/>
  <c r="J52" i="3"/>
  <c r="K52" i="3" s="1"/>
  <c r="J392" i="3"/>
  <c r="K392" i="3" s="1"/>
  <c r="J345" i="3"/>
  <c r="K345" i="3" s="1"/>
  <c r="J293" i="3"/>
  <c r="K293" i="3" s="1"/>
  <c r="J263" i="3"/>
  <c r="K263" i="3" s="1"/>
  <c r="J216" i="3"/>
  <c r="K216" i="3" s="1"/>
  <c r="J166" i="3"/>
  <c r="K166" i="3" s="1"/>
  <c r="J117" i="3"/>
  <c r="K117" i="3" s="1"/>
  <c r="J387" i="3"/>
  <c r="K387" i="3" s="1"/>
  <c r="J337" i="3"/>
  <c r="K337" i="3" s="1"/>
  <c r="J307" i="3"/>
  <c r="K307" i="3" s="1"/>
  <c r="J211" i="3"/>
  <c r="K211" i="3" s="1"/>
  <c r="J162" i="3"/>
  <c r="K162" i="3" s="1"/>
  <c r="J113" i="3"/>
  <c r="K113" i="3" s="1"/>
  <c r="J401" i="3"/>
  <c r="K401" i="3" s="1"/>
  <c r="J351" i="3"/>
  <c r="K351" i="3" s="1"/>
  <c r="J291" i="3"/>
  <c r="K291" i="3" s="1"/>
  <c r="J257" i="3"/>
  <c r="K257" i="3" s="1"/>
  <c r="J210" i="3"/>
  <c r="K210" i="3" s="1"/>
  <c r="J161" i="3"/>
  <c r="K161" i="3" s="1"/>
  <c r="J116" i="3"/>
  <c r="K116" i="3" s="1"/>
  <c r="J342" i="3"/>
  <c r="K342" i="3" s="1"/>
  <c r="J458" i="3"/>
  <c r="K458" i="3" s="1"/>
  <c r="J498" i="3"/>
  <c r="K498" i="3" s="1"/>
  <c r="J57" i="3"/>
  <c r="K57" i="3" s="1"/>
  <c r="J175" i="3"/>
  <c r="K175" i="3" s="1"/>
  <c r="J24" i="3"/>
  <c r="K24" i="3" s="1"/>
  <c r="J373" i="3"/>
  <c r="K373" i="3" s="1"/>
  <c r="J495" i="3"/>
  <c r="K495" i="3" s="1"/>
  <c r="J327" i="3"/>
  <c r="K327" i="3" s="1"/>
  <c r="J412" i="3"/>
  <c r="K412" i="3" s="1"/>
  <c r="J309" i="3"/>
  <c r="K309" i="3" s="1"/>
  <c r="J405" i="3"/>
  <c r="K405" i="3" s="1"/>
  <c r="J156" i="3"/>
  <c r="K156" i="3" s="1"/>
  <c r="J194" i="3"/>
  <c r="K194" i="3" s="1"/>
  <c r="J331" i="3"/>
  <c r="K331" i="3" s="1"/>
  <c r="J414" i="3"/>
  <c r="K414" i="3" s="1"/>
  <c r="J446" i="3"/>
  <c r="K446" i="3" s="1"/>
  <c r="J477" i="3"/>
  <c r="K477" i="3" s="1"/>
  <c r="J493" i="3"/>
  <c r="K493" i="3" s="1"/>
  <c r="J507" i="3"/>
  <c r="K507" i="3" s="1"/>
  <c r="J32" i="3"/>
  <c r="K32" i="3" s="1"/>
  <c r="J62" i="3"/>
  <c r="K62" i="3" s="1"/>
  <c r="J275" i="3"/>
  <c r="K275" i="3" s="1"/>
  <c r="J393" i="3"/>
  <c r="K393" i="3" s="1"/>
  <c r="J433" i="3"/>
  <c r="K433" i="3" s="1"/>
  <c r="J465" i="3"/>
  <c r="K465" i="3" s="1"/>
  <c r="J22" i="3"/>
  <c r="K22" i="3" s="1"/>
  <c r="J41" i="3"/>
  <c r="K41" i="3" s="1"/>
  <c r="J56" i="3"/>
  <c r="K56" i="3" s="1"/>
  <c r="J71" i="3"/>
  <c r="K71" i="3" s="1"/>
  <c r="J402" i="3"/>
  <c r="K402" i="3" s="1"/>
  <c r="J388" i="3"/>
  <c r="K388" i="3" s="1"/>
  <c r="J375" i="3"/>
  <c r="K375" i="3" s="1"/>
  <c r="J360" i="3"/>
  <c r="K360" i="3" s="1"/>
  <c r="J341" i="3"/>
  <c r="K341" i="3" s="1"/>
  <c r="J326" i="3"/>
  <c r="K326" i="3" s="1"/>
  <c r="J308" i="3"/>
  <c r="K308" i="3" s="1"/>
  <c r="J289" i="3"/>
  <c r="K289" i="3" s="1"/>
  <c r="J274" i="3"/>
  <c r="K274" i="3" s="1"/>
  <c r="J259" i="3"/>
  <c r="K259" i="3" s="1"/>
  <c r="J243" i="3"/>
  <c r="K243" i="3" s="1"/>
  <c r="J228" i="3"/>
  <c r="K228" i="3" s="1"/>
  <c r="J212" i="3"/>
  <c r="K212" i="3" s="1"/>
  <c r="J193" i="3"/>
  <c r="K193" i="3" s="1"/>
  <c r="J178" i="3"/>
  <c r="K178" i="3" s="1"/>
  <c r="J163" i="3"/>
  <c r="K163" i="3" s="1"/>
  <c r="J148" i="3"/>
  <c r="K148" i="3" s="1"/>
  <c r="J129" i="3"/>
  <c r="K129" i="3" s="1"/>
  <c r="J99" i="3"/>
  <c r="K99" i="3" s="1"/>
  <c r="J398" i="3"/>
  <c r="K398" i="3" s="1"/>
  <c r="J384" i="3"/>
  <c r="K384" i="3" s="1"/>
  <c r="J367" i="3"/>
  <c r="K367" i="3" s="1"/>
  <c r="J352" i="3"/>
  <c r="K352" i="3" s="1"/>
  <c r="J333" i="3"/>
  <c r="K333" i="3" s="1"/>
  <c r="J318" i="3"/>
  <c r="K318" i="3" s="1"/>
  <c r="J303" i="3"/>
  <c r="K303" i="3" s="1"/>
  <c r="J288" i="3"/>
  <c r="K288" i="3" s="1"/>
  <c r="J269" i="3"/>
  <c r="K269" i="3" s="1"/>
  <c r="J254" i="3"/>
  <c r="K254" i="3" s="1"/>
  <c r="J238" i="3"/>
  <c r="K238" i="3" s="1"/>
  <c r="J223" i="3"/>
  <c r="K223" i="3" s="1"/>
  <c r="J207" i="3"/>
  <c r="K207" i="3" s="1"/>
  <c r="J192" i="3"/>
  <c r="K192" i="3" s="1"/>
  <c r="J173" i="3"/>
  <c r="K173" i="3" s="1"/>
  <c r="J158" i="3"/>
  <c r="K158" i="3" s="1"/>
  <c r="J143" i="3"/>
  <c r="K143" i="3" s="1"/>
  <c r="J128" i="3"/>
  <c r="K128" i="3" s="1"/>
  <c r="J109" i="3"/>
  <c r="K109" i="3" s="1"/>
  <c r="J94" i="3"/>
  <c r="K94" i="3" s="1"/>
  <c r="J397" i="3"/>
  <c r="K397" i="3" s="1"/>
  <c r="J377" i="3"/>
  <c r="K377" i="3" s="1"/>
  <c r="J362" i="3"/>
  <c r="K362" i="3" s="1"/>
  <c r="J347" i="3"/>
  <c r="K347" i="3" s="1"/>
  <c r="J332" i="3"/>
  <c r="K332" i="3" s="1"/>
  <c r="J317" i="3"/>
  <c r="K317" i="3" s="1"/>
  <c r="J302" i="3"/>
  <c r="K302" i="3" s="1"/>
  <c r="J287" i="3"/>
  <c r="K287" i="3" s="1"/>
  <c r="J272" i="3"/>
  <c r="K272" i="3" s="1"/>
  <c r="J253" i="3"/>
  <c r="K253" i="3" s="1"/>
  <c r="J237" i="3"/>
  <c r="K237" i="3" s="1"/>
  <c r="J222" i="3"/>
  <c r="K222" i="3" s="1"/>
  <c r="J206" i="3"/>
  <c r="K206" i="3" s="1"/>
  <c r="J191" i="3"/>
  <c r="K191" i="3" s="1"/>
  <c r="J176" i="3"/>
  <c r="K176" i="3" s="1"/>
  <c r="J157" i="3"/>
  <c r="K157" i="3" s="1"/>
  <c r="J142" i="3"/>
  <c r="K142" i="3" s="1"/>
  <c r="J127" i="3"/>
  <c r="K127" i="3" s="1"/>
  <c r="J112" i="3"/>
  <c r="K112" i="3" s="1"/>
  <c r="J93" i="3"/>
  <c r="K93" i="3" s="1"/>
  <c r="J160" i="3"/>
  <c r="K160" i="3" s="1"/>
  <c r="J400" i="3"/>
  <c r="K400" i="3" s="1"/>
  <c r="J437" i="3"/>
  <c r="K437" i="3" s="1"/>
  <c r="J473" i="3"/>
  <c r="K473" i="3" s="1"/>
  <c r="J53" i="3"/>
  <c r="K53" i="3" s="1"/>
  <c r="J83" i="3"/>
  <c r="K83" i="3" s="1"/>
  <c r="J19" i="3"/>
  <c r="K19" i="3" s="1"/>
  <c r="J79" i="3"/>
  <c r="K79" i="3" s="1"/>
  <c r="J434" i="3"/>
  <c r="K434" i="3" s="1"/>
  <c r="J503" i="3"/>
  <c r="K503" i="3" s="1"/>
  <c r="J65" i="3"/>
  <c r="K65" i="3" s="1"/>
  <c r="J236" i="3"/>
  <c r="K236" i="3" s="1"/>
  <c r="J417" i="3"/>
  <c r="K417" i="3" s="1"/>
  <c r="J445" i="3"/>
  <c r="K445" i="3" s="1"/>
  <c r="J480" i="3"/>
  <c r="K480" i="3" s="1"/>
  <c r="J506" i="3"/>
  <c r="K506" i="3" s="1"/>
  <c r="J31" i="3"/>
  <c r="K31" i="3" s="1"/>
  <c r="J69" i="3"/>
  <c r="K69" i="3" s="1"/>
  <c r="J190" i="3"/>
  <c r="K190" i="3" s="1"/>
  <c r="J419" i="3"/>
  <c r="K419" i="3" s="1"/>
  <c r="J455" i="3"/>
  <c r="K455" i="3" s="1"/>
  <c r="J509" i="3"/>
  <c r="K509" i="3" s="1"/>
  <c r="J64" i="3"/>
  <c r="K64" i="3" s="1"/>
  <c r="J413" i="3"/>
  <c r="K413" i="3" s="1"/>
  <c r="J476" i="3"/>
  <c r="K476" i="3" s="1"/>
  <c r="J43" i="3"/>
  <c r="K43" i="3" s="1"/>
  <c r="J409" i="3"/>
  <c r="K409" i="3" s="1"/>
  <c r="J279" i="3"/>
  <c r="K279" i="3" s="1"/>
  <c r="J171" i="3"/>
  <c r="K171" i="3" s="1"/>
  <c r="J369" i="3"/>
  <c r="K369" i="3" s="1"/>
  <c r="J264" i="3"/>
  <c r="K264" i="3" s="1"/>
  <c r="J126" i="3"/>
  <c r="K126" i="3" s="1"/>
  <c r="J103" i="3"/>
  <c r="K103" i="3" s="1"/>
  <c r="J301" i="3"/>
  <c r="K301" i="3" s="1"/>
  <c r="J428" i="3"/>
  <c r="K428" i="3" s="1"/>
  <c r="J460" i="3"/>
  <c r="K460" i="3" s="1"/>
  <c r="J14" i="3"/>
  <c r="K14" i="3" s="1"/>
  <c r="J59" i="3"/>
  <c r="K59" i="3" s="1"/>
  <c r="J182" i="3"/>
  <c r="K182" i="3" s="1"/>
  <c r="J380" i="3"/>
  <c r="K380" i="3" s="1"/>
  <c r="J443" i="3"/>
  <c r="K443" i="3" s="1"/>
  <c r="J18" i="3"/>
  <c r="K18" i="3" s="1"/>
  <c r="J67" i="3"/>
  <c r="K67" i="3" s="1"/>
  <c r="J379" i="3"/>
  <c r="K379" i="3" s="1"/>
  <c r="J330" i="3"/>
  <c r="K330" i="3" s="1"/>
  <c r="J278" i="3"/>
  <c r="K278" i="3" s="1"/>
  <c r="J181" i="3"/>
  <c r="K181" i="3" s="1"/>
  <c r="J136" i="3"/>
  <c r="K136" i="3" s="1"/>
  <c r="J102" i="3"/>
  <c r="K102" i="3" s="1"/>
  <c r="J371" i="3"/>
  <c r="K371" i="3" s="1"/>
  <c r="J322" i="3"/>
  <c r="K322" i="3" s="1"/>
  <c r="J273" i="3"/>
  <c r="K273" i="3" s="1"/>
  <c r="J227" i="3"/>
  <c r="K227" i="3" s="1"/>
  <c r="J177" i="3"/>
  <c r="K177" i="3" s="1"/>
  <c r="J98" i="3"/>
  <c r="K98" i="3" s="1"/>
  <c r="J366" i="3"/>
  <c r="K366" i="3" s="1"/>
  <c r="J321" i="3"/>
  <c r="K321" i="3" s="1"/>
  <c r="J276" i="3"/>
  <c r="K276" i="3" s="1"/>
  <c r="J226" i="3"/>
  <c r="K226" i="3" s="1"/>
  <c r="J180" i="3"/>
  <c r="K180" i="3" s="1"/>
  <c r="J146" i="3"/>
  <c r="K146" i="3" s="1"/>
  <c r="J97" i="3"/>
  <c r="K97" i="3" s="1"/>
  <c r="J430" i="3"/>
  <c r="K430" i="3" s="1"/>
  <c r="J76" i="3"/>
  <c r="K76" i="3" s="1"/>
  <c r="J420" i="3"/>
  <c r="K420" i="3" s="1"/>
  <c r="J483" i="3"/>
  <c r="K483" i="3" s="1"/>
  <c r="J406" i="3"/>
  <c r="K406" i="3" s="1"/>
  <c r="J466" i="3"/>
  <c r="K466" i="3" s="1"/>
  <c r="J499" i="3"/>
  <c r="K499" i="3" s="1"/>
  <c r="J130" i="3"/>
  <c r="K130" i="3" s="1"/>
  <c r="J448" i="3"/>
  <c r="K448" i="3" s="1"/>
  <c r="J28" i="3"/>
  <c r="K28" i="3" s="1"/>
  <c r="J294" i="3"/>
  <c r="K294" i="3" s="1"/>
  <c r="J118" i="3"/>
  <c r="K118" i="3" s="1"/>
  <c r="J256" i="3"/>
  <c r="K256" i="3" s="1"/>
  <c r="J389" i="3"/>
  <c r="K389" i="3" s="1"/>
  <c r="J432" i="3"/>
  <c r="K432" i="3" s="1"/>
  <c r="J464" i="3"/>
  <c r="K464" i="3" s="1"/>
  <c r="J17" i="3"/>
  <c r="K17" i="3" s="1"/>
  <c r="J47" i="3"/>
  <c r="K47" i="3" s="1"/>
  <c r="J81" i="3"/>
  <c r="K81" i="3" s="1"/>
  <c r="J198" i="3"/>
  <c r="K198" i="3" s="1"/>
  <c r="J335" i="3"/>
  <c r="K335" i="3" s="1"/>
  <c r="J415" i="3"/>
  <c r="K415" i="3" s="1"/>
  <c r="J447" i="3"/>
  <c r="K447" i="3" s="1"/>
  <c r="J478" i="3"/>
  <c r="K478" i="3" s="1"/>
  <c r="J494" i="3"/>
  <c r="K494" i="3" s="1"/>
  <c r="J133" i="3"/>
  <c r="K133" i="3" s="1"/>
  <c r="J209" i="3"/>
  <c r="K209" i="3" s="1"/>
  <c r="J271" i="3"/>
  <c r="K271" i="3" s="1"/>
  <c r="J346" i="3"/>
  <c r="K346" i="3" s="1"/>
  <c r="J403" i="3"/>
  <c r="K403" i="3" s="1"/>
  <c r="J421" i="3"/>
  <c r="K421" i="3" s="1"/>
  <c r="J435" i="3"/>
  <c r="K435" i="3" s="1"/>
  <c r="J453" i="3"/>
  <c r="K453" i="3" s="1"/>
  <c r="J467" i="3"/>
  <c r="K467" i="3" s="1"/>
  <c r="J481" i="3"/>
  <c r="K481" i="3" s="1"/>
  <c r="J497" i="3"/>
  <c r="K497" i="3" s="1"/>
  <c r="J21" i="3"/>
  <c r="K21" i="3" s="1"/>
  <c r="J36" i="3"/>
  <c r="K36" i="3" s="1"/>
  <c r="J51" i="3"/>
  <c r="K51" i="3" s="1"/>
  <c r="J66" i="3"/>
  <c r="K66" i="3" s="1"/>
  <c r="J92" i="3"/>
  <c r="K92" i="3" s="1"/>
  <c r="J152" i="3"/>
  <c r="K152" i="3" s="1"/>
  <c r="J213" i="3"/>
  <c r="K213" i="3" s="1"/>
  <c r="J290" i="3"/>
  <c r="K290" i="3" s="1"/>
  <c r="J350" i="3"/>
  <c r="K350" i="3" s="1"/>
  <c r="J404" i="3"/>
  <c r="K404" i="3" s="1"/>
  <c r="J418" i="3"/>
  <c r="K418" i="3" s="1"/>
  <c r="J436" i="3"/>
  <c r="K436" i="3" s="1"/>
  <c r="J450" i="3"/>
  <c r="K450" i="3" s="1"/>
  <c r="J468" i="3"/>
  <c r="K468" i="3" s="1"/>
  <c r="J484" i="3"/>
  <c r="K484" i="3" s="1"/>
  <c r="J501" i="3"/>
  <c r="K501" i="3" s="1"/>
  <c r="J12" i="3"/>
  <c r="K12" i="3" s="1"/>
  <c r="J26" i="3"/>
  <c r="K26" i="3" s="1"/>
  <c r="J45" i="3"/>
  <c r="K45" i="3" s="1"/>
  <c r="J60" i="3"/>
  <c r="K60" i="3" s="1"/>
  <c r="J75" i="3"/>
  <c r="K75" i="3" s="1"/>
  <c r="J399" i="3"/>
  <c r="K399" i="3" s="1"/>
  <c r="J385" i="3"/>
  <c r="K385" i="3" s="1"/>
  <c r="J372" i="3"/>
  <c r="K372" i="3" s="1"/>
  <c r="J353" i="3"/>
  <c r="K353" i="3" s="1"/>
  <c r="J338" i="3"/>
  <c r="K338" i="3" s="1"/>
  <c r="J319" i="3"/>
  <c r="K319" i="3" s="1"/>
  <c r="J304" i="3"/>
  <c r="K304" i="3" s="1"/>
  <c r="J285" i="3"/>
  <c r="K285" i="3" s="1"/>
  <c r="J270" i="3"/>
  <c r="K270" i="3" s="1"/>
  <c r="J255" i="3"/>
  <c r="K255" i="3" s="1"/>
  <c r="J239" i="3"/>
  <c r="K239" i="3" s="1"/>
  <c r="J224" i="3"/>
  <c r="K224" i="3" s="1"/>
  <c r="J208" i="3"/>
  <c r="K208" i="3" s="1"/>
  <c r="J189" i="3"/>
  <c r="K189" i="3" s="1"/>
  <c r="J174" i="3"/>
  <c r="K174" i="3" s="1"/>
  <c r="J159" i="3"/>
  <c r="K159" i="3" s="1"/>
  <c r="J144" i="3"/>
  <c r="K144" i="3" s="1"/>
  <c r="J125" i="3"/>
  <c r="K125" i="3" s="1"/>
  <c r="J110" i="3"/>
  <c r="K110" i="3" s="1"/>
  <c r="J95" i="3"/>
  <c r="K95" i="3" s="1"/>
  <c r="J394" i="3"/>
  <c r="K394" i="3" s="1"/>
  <c r="J381" i="3"/>
  <c r="K381" i="3" s="1"/>
  <c r="J363" i="3"/>
  <c r="K363" i="3" s="1"/>
  <c r="J348" i="3"/>
  <c r="K348" i="3" s="1"/>
  <c r="J329" i="3"/>
  <c r="K329" i="3" s="1"/>
  <c r="J315" i="3"/>
  <c r="K315" i="3" s="1"/>
  <c r="J300" i="3"/>
  <c r="K300" i="3" s="1"/>
  <c r="J281" i="3"/>
  <c r="K281" i="3" s="1"/>
  <c r="J266" i="3"/>
  <c r="K266" i="3" s="1"/>
  <c r="J250" i="3"/>
  <c r="K250" i="3" s="1"/>
  <c r="J234" i="3"/>
  <c r="K234" i="3" s="1"/>
  <c r="J219" i="3"/>
  <c r="K219" i="3" s="1"/>
  <c r="J204" i="3"/>
  <c r="K204" i="3" s="1"/>
  <c r="J188" i="3"/>
  <c r="K188" i="3" s="1"/>
  <c r="J169" i="3"/>
  <c r="K169" i="3" s="1"/>
  <c r="J154" i="3"/>
  <c r="K154" i="3" s="1"/>
  <c r="J139" i="3"/>
  <c r="K139" i="3" s="1"/>
  <c r="J124" i="3"/>
  <c r="K124" i="3" s="1"/>
  <c r="J105" i="3"/>
  <c r="K105" i="3" s="1"/>
  <c r="J90" i="3"/>
  <c r="K90" i="3" s="1"/>
  <c r="J390" i="3"/>
  <c r="K390" i="3" s="1"/>
  <c r="J374" i="3"/>
  <c r="K374" i="3" s="1"/>
  <c r="J358" i="3"/>
  <c r="K358" i="3" s="1"/>
  <c r="J343" i="3"/>
  <c r="K343" i="3" s="1"/>
  <c r="J328" i="3"/>
  <c r="K328" i="3" s="1"/>
  <c r="J314" i="3"/>
  <c r="K314" i="3" s="1"/>
  <c r="J299" i="3"/>
  <c r="K299" i="3" s="1"/>
  <c r="J284" i="3"/>
  <c r="K284" i="3" s="1"/>
  <c r="J265" i="3"/>
  <c r="K265" i="3" s="1"/>
  <c r="J249" i="3"/>
  <c r="K249" i="3" s="1"/>
  <c r="J233" i="3"/>
  <c r="K233" i="3" s="1"/>
  <c r="J218" i="3"/>
  <c r="K218" i="3" s="1"/>
  <c r="J203" i="3"/>
  <c r="K203" i="3" s="1"/>
  <c r="J187" i="3"/>
  <c r="K187" i="3" s="1"/>
  <c r="J172" i="3"/>
  <c r="K172" i="3" s="1"/>
  <c r="J153" i="3"/>
  <c r="K153" i="3" s="1"/>
  <c r="J138" i="3"/>
  <c r="K138" i="3" s="1"/>
  <c r="J123" i="3"/>
  <c r="K123" i="3" s="1"/>
  <c r="J108" i="3"/>
  <c r="K108" i="3" s="1"/>
  <c r="J89" i="3"/>
  <c r="K89" i="3" s="1"/>
  <c r="J221" i="3"/>
  <c r="K221" i="3" s="1"/>
  <c r="J416" i="3"/>
  <c r="K416" i="3" s="1"/>
  <c r="J444" i="3"/>
  <c r="K444" i="3" s="1"/>
  <c r="J479" i="3"/>
  <c r="K479" i="3" s="1"/>
  <c r="J23" i="3"/>
  <c r="K23" i="3" s="1"/>
  <c r="J61" i="3"/>
  <c r="K61" i="3" s="1"/>
  <c r="J469" i="3"/>
  <c r="K469" i="3" s="1"/>
  <c r="J27" i="3"/>
  <c r="K27" i="3" s="1"/>
  <c r="J205" i="3"/>
  <c r="K205" i="3" s="1"/>
  <c r="J456" i="3"/>
  <c r="K456" i="3" s="1"/>
  <c r="J20" i="3"/>
  <c r="K20" i="3" s="1"/>
  <c r="J80" i="3"/>
  <c r="K80" i="3" s="1"/>
  <c r="J298" i="3"/>
  <c r="K298" i="3" s="1"/>
  <c r="J424" i="3"/>
  <c r="K424" i="3" s="1"/>
  <c r="J452" i="3"/>
  <c r="K452" i="3" s="1"/>
  <c r="J486" i="3"/>
  <c r="K486" i="3" s="1"/>
  <c r="J10" i="3"/>
  <c r="K10" i="3" s="1"/>
  <c r="J39" i="3"/>
  <c r="K39" i="3" s="1"/>
  <c r="J77" i="3"/>
  <c r="K77" i="3" s="1"/>
  <c r="J252" i="3"/>
  <c r="K252" i="3" s="1"/>
  <c r="J426" i="3"/>
  <c r="K426" i="3" s="1"/>
  <c r="J462" i="3"/>
  <c r="K462" i="3" s="1"/>
  <c r="J13" i="3"/>
  <c r="K13" i="3" s="1"/>
  <c r="J72" i="3"/>
  <c r="K72" i="3" s="1"/>
  <c r="J427" i="3"/>
  <c r="K427" i="3" s="1"/>
  <c r="J496" i="3"/>
  <c r="K496" i="3" s="1"/>
  <c r="J58" i="3"/>
  <c r="K58" i="3" s="1"/>
  <c r="J396" i="3"/>
  <c r="K396" i="3" s="1"/>
  <c r="J248" i="3"/>
  <c r="K248" i="3" s="1"/>
  <c r="J141" i="3"/>
  <c r="K141" i="3" s="1"/>
  <c r="J354" i="3"/>
  <c r="K354" i="3" s="1"/>
  <c r="J232" i="3"/>
  <c r="K232" i="3" s="1"/>
  <c r="J111" i="3"/>
  <c r="K111" i="3" s="1"/>
  <c r="J240" i="3"/>
  <c r="K240" i="3" s="1"/>
  <c r="J410" i="3"/>
  <c r="K410" i="3" s="1"/>
  <c r="J474" i="3"/>
  <c r="K474" i="3" s="1"/>
  <c r="J504" i="3"/>
  <c r="K504" i="3" s="1"/>
  <c r="J44" i="3"/>
  <c r="K44" i="3" s="1"/>
  <c r="J122" i="3"/>
  <c r="K122" i="3" s="1"/>
  <c r="J320" i="3"/>
  <c r="K320" i="3" s="1"/>
  <c r="J429" i="3"/>
  <c r="K429" i="3" s="1"/>
  <c r="J475" i="3"/>
  <c r="K475" i="3" s="1"/>
  <c r="J37" i="3"/>
  <c r="K37" i="3" s="1"/>
  <c r="J82" i="3"/>
  <c r="K82" i="3" s="1"/>
  <c r="J364" i="3"/>
  <c r="K364" i="3" s="1"/>
  <c r="J312" i="3"/>
  <c r="K312" i="3" s="1"/>
  <c r="J247" i="3"/>
  <c r="K247" i="3" s="1"/>
  <c r="J197" i="3"/>
  <c r="K197" i="3" s="1"/>
  <c r="J151" i="3"/>
  <c r="K151" i="3" s="1"/>
  <c r="J87" i="3"/>
  <c r="K87" i="3" s="1"/>
  <c r="J356" i="3"/>
  <c r="K356" i="3" s="1"/>
  <c r="J292" i="3"/>
  <c r="K292" i="3" s="1"/>
  <c r="J242" i="3"/>
  <c r="K242" i="3" s="1"/>
  <c r="J196" i="3"/>
  <c r="K196" i="3" s="1"/>
  <c r="J147" i="3"/>
  <c r="K147" i="3" s="1"/>
  <c r="J132" i="3"/>
  <c r="K132" i="3" s="1"/>
  <c r="J383" i="3"/>
  <c r="K383" i="3" s="1"/>
  <c r="J336" i="3"/>
  <c r="K336" i="3" s="1"/>
  <c r="J306" i="3"/>
  <c r="K306" i="3" s="1"/>
  <c r="J241" i="3"/>
  <c r="K241" i="3" s="1"/>
  <c r="J195" i="3"/>
  <c r="K195" i="3" s="1"/>
  <c r="J131" i="3"/>
  <c r="K131" i="3" s="1"/>
  <c r="J100" i="3"/>
  <c r="K100" i="3" s="1"/>
  <c r="J38" i="3"/>
  <c r="K38" i="3" s="1"/>
  <c r="J502" i="3"/>
  <c r="K502" i="3" s="1"/>
  <c r="J50" i="3"/>
  <c r="K50" i="3" s="1"/>
  <c r="J438" i="3"/>
  <c r="K438" i="3" s="1"/>
  <c r="J54" i="3"/>
  <c r="K54" i="3" s="1"/>
  <c r="J49" i="3"/>
  <c r="K49" i="3" s="1"/>
  <c r="J463" i="3"/>
  <c r="K463" i="3" s="1"/>
  <c r="J88" i="3"/>
  <c r="K88" i="3" s="1"/>
  <c r="J164" i="3"/>
  <c r="K164" i="3" s="1"/>
  <c r="J225" i="3"/>
  <c r="K225" i="3" s="1"/>
  <c r="J286" i="3"/>
  <c r="K286" i="3" s="1"/>
  <c r="J361" i="3"/>
  <c r="K361" i="3" s="1"/>
  <c r="J407" i="3"/>
  <c r="K407" i="3" s="1"/>
  <c r="J425" i="3"/>
  <c r="K425" i="3" s="1"/>
  <c r="J439" i="3"/>
  <c r="K439" i="3" s="1"/>
  <c r="J457" i="3"/>
  <c r="K457" i="3" s="1"/>
  <c r="J471" i="3"/>
  <c r="K471" i="3" s="1"/>
  <c r="J487" i="3"/>
  <c r="K487" i="3" s="1"/>
  <c r="J500" i="3"/>
  <c r="K500" i="3" s="1"/>
  <c r="J11" i="3"/>
  <c r="K11" i="3" s="1"/>
  <c r="J25" i="3"/>
  <c r="K25" i="3" s="1"/>
  <c r="J40" i="3"/>
  <c r="K40" i="3" s="1"/>
  <c r="J55" i="3"/>
  <c r="K55" i="3" s="1"/>
  <c r="J70" i="3"/>
  <c r="K70" i="3" s="1"/>
  <c r="J107" i="3"/>
  <c r="K107" i="3" s="1"/>
  <c r="J167" i="3"/>
  <c r="K167" i="3" s="1"/>
  <c r="J244" i="3"/>
  <c r="K244" i="3" s="1"/>
  <c r="J305" i="3"/>
  <c r="K305" i="3" s="1"/>
  <c r="J365" i="3"/>
  <c r="K365" i="3" s="1"/>
  <c r="J408" i="3"/>
  <c r="K408" i="3" s="1"/>
  <c r="J422" i="3"/>
  <c r="K422" i="3" s="1"/>
  <c r="J440" i="3"/>
  <c r="K440" i="3" s="1"/>
  <c r="J454" i="3"/>
  <c r="K454" i="3" s="1"/>
  <c r="J472" i="3"/>
  <c r="K472" i="3" s="1"/>
  <c r="J488" i="3"/>
  <c r="K488" i="3" s="1"/>
  <c r="J505" i="3"/>
  <c r="K505" i="3" s="1"/>
  <c r="J15" i="3"/>
  <c r="K15" i="3" s="1"/>
  <c r="J33" i="3"/>
  <c r="K33" i="3" s="1"/>
  <c r="J48" i="3"/>
  <c r="K48" i="3" s="1"/>
  <c r="J63" i="3"/>
  <c r="K63" i="3" s="1"/>
  <c r="J78" i="3"/>
  <c r="K78" i="3" s="1"/>
  <c r="J395" i="3"/>
  <c r="K395" i="3" s="1"/>
  <c r="J382" i="3"/>
  <c r="K382" i="3" s="1"/>
  <c r="J368" i="3"/>
  <c r="K368" i="3" s="1"/>
  <c r="J349" i="3"/>
  <c r="K349" i="3" s="1"/>
  <c r="J334" i="3"/>
  <c r="K334" i="3" s="1"/>
  <c r="J316" i="3"/>
  <c r="K316" i="3" s="1"/>
  <c r="J297" i="3"/>
  <c r="K297" i="3" s="1"/>
  <c r="J282" i="3"/>
  <c r="K282" i="3" s="1"/>
  <c r="J267" i="3"/>
  <c r="K267" i="3" s="1"/>
  <c r="J251" i="3"/>
  <c r="K251" i="3" s="1"/>
  <c r="J235" i="3"/>
  <c r="K235" i="3" s="1"/>
  <c r="J220" i="3"/>
  <c r="K220" i="3" s="1"/>
  <c r="J201" i="3"/>
  <c r="K201" i="3" s="1"/>
  <c r="J185" i="3"/>
  <c r="K185" i="3" s="1"/>
  <c r="J170" i="3"/>
  <c r="K170" i="3" s="1"/>
  <c r="J155" i="3"/>
  <c r="K155" i="3" s="1"/>
  <c r="J140" i="3"/>
  <c r="K140" i="3" s="1"/>
  <c r="J121" i="3"/>
  <c r="K121" i="3" s="1"/>
  <c r="J106" i="3"/>
  <c r="K106" i="3" s="1"/>
  <c r="J91" i="3"/>
  <c r="K91" i="3" s="1"/>
  <c r="J391" i="3"/>
  <c r="K391" i="3" s="1"/>
  <c r="J378" i="3"/>
  <c r="K378" i="3" s="1"/>
  <c r="J359" i="3"/>
  <c r="K359" i="3" s="1"/>
  <c r="J344" i="3"/>
  <c r="K344" i="3" s="1"/>
  <c r="J325" i="3"/>
  <c r="K325" i="3" s="1"/>
  <c r="J311" i="3"/>
  <c r="K311" i="3" s="1"/>
  <c r="J296" i="3"/>
  <c r="K296" i="3" s="1"/>
  <c r="J277" i="3"/>
  <c r="K277" i="3" s="1"/>
  <c r="J262" i="3"/>
  <c r="K262" i="3" s="1"/>
  <c r="J246" i="3"/>
  <c r="K246" i="3" s="1"/>
  <c r="J230" i="3"/>
  <c r="K230" i="3" s="1"/>
  <c r="J215" i="3"/>
  <c r="K215" i="3" s="1"/>
  <c r="J200" i="3"/>
  <c r="K200" i="3" s="1"/>
  <c r="J184" i="3"/>
  <c r="K184" i="3" s="1"/>
  <c r="J165" i="3"/>
  <c r="K165" i="3" s="1"/>
  <c r="J150" i="3"/>
  <c r="K150" i="3" s="1"/>
  <c r="J135" i="3"/>
  <c r="K135" i="3" s="1"/>
  <c r="J120" i="3"/>
  <c r="K120" i="3" s="1"/>
  <c r="J101" i="3"/>
  <c r="K101" i="3" s="1"/>
  <c r="J86" i="3"/>
  <c r="K86" i="3" s="1"/>
  <c r="J386" i="3"/>
  <c r="K386" i="3" s="1"/>
  <c r="J370" i="3"/>
  <c r="K370" i="3" s="1"/>
  <c r="J355" i="3"/>
  <c r="K355" i="3" s="1"/>
  <c r="J340" i="3"/>
  <c r="K340" i="3" s="1"/>
  <c r="J324" i="3"/>
  <c r="K324" i="3" s="1"/>
  <c r="J310" i="3"/>
  <c r="K310" i="3" s="1"/>
  <c r="J295" i="3"/>
  <c r="K295" i="3" s="1"/>
  <c r="J280" i="3"/>
  <c r="K280" i="3" s="1"/>
  <c r="J261" i="3"/>
  <c r="K261" i="3" s="1"/>
  <c r="J245" i="3"/>
  <c r="K245" i="3" s="1"/>
  <c r="J229" i="3"/>
  <c r="K229" i="3" s="1"/>
  <c r="J214" i="3"/>
  <c r="K214" i="3" s="1"/>
  <c r="J199" i="3"/>
  <c r="K199" i="3" s="1"/>
  <c r="J183" i="3"/>
  <c r="K183" i="3" s="1"/>
  <c r="J168" i="3"/>
  <c r="K168" i="3" s="1"/>
  <c r="J149" i="3"/>
  <c r="K149" i="3" s="1"/>
  <c r="J134" i="3"/>
  <c r="K134" i="3" s="1"/>
  <c r="J119" i="3"/>
  <c r="K119" i="3" s="1"/>
  <c r="J104" i="3"/>
  <c r="K104" i="3" s="1"/>
  <c r="J85" i="3"/>
  <c r="K85" i="3" s="1"/>
  <c r="J283" i="3"/>
  <c r="K283" i="3" s="1"/>
  <c r="J423" i="3"/>
  <c r="K423" i="3" s="1"/>
  <c r="J451" i="3"/>
  <c r="K451" i="3" s="1"/>
  <c r="J485" i="3"/>
  <c r="K485" i="3" s="1"/>
  <c r="J30" i="3"/>
  <c r="K30" i="3" s="1"/>
  <c r="J68" i="3"/>
  <c r="K68" i="3" s="1"/>
  <c r="J489" i="3"/>
  <c r="K489" i="3" s="1"/>
  <c r="J42" i="3"/>
  <c r="K42" i="3" s="1"/>
  <c r="J268" i="3"/>
  <c r="K268" i="3" s="1"/>
  <c r="J470" i="3"/>
  <c r="K470" i="3" s="1"/>
  <c r="J35" i="3"/>
  <c r="K35" i="3" s="1"/>
  <c r="J115" i="3"/>
  <c r="K115" i="3" s="1"/>
  <c r="J357" i="3"/>
  <c r="K357" i="3" s="1"/>
  <c r="J431" i="3"/>
  <c r="K431" i="3" s="1"/>
  <c r="J459" i="3"/>
  <c r="K459" i="3" s="1"/>
  <c r="J492" i="3"/>
  <c r="K492" i="3" s="1"/>
  <c r="J16" i="3"/>
  <c r="K16" i="3" s="1"/>
  <c r="J46" i="3"/>
  <c r="K46" i="3" s="1"/>
  <c r="J84" i="3"/>
  <c r="K84" i="3" s="1"/>
  <c r="J313" i="3"/>
  <c r="K313" i="3" s="1"/>
  <c r="J441" i="3"/>
  <c r="K441" i="3" s="1"/>
  <c r="J482" i="3"/>
  <c r="K482" i="3" s="1"/>
  <c r="J34" i="3"/>
  <c r="K34" i="3" s="1"/>
  <c r="J145" i="3"/>
  <c r="K145" i="3" s="1"/>
  <c r="J449" i="3"/>
  <c r="K449" i="3" s="1"/>
  <c r="J73" i="3"/>
  <c r="K73" i="3" s="1"/>
  <c r="J339" i="3"/>
  <c r="K339" i="3" s="1"/>
  <c r="J217" i="3"/>
  <c r="K217" i="3" s="1"/>
  <c r="J96" i="3"/>
  <c r="K96" i="3" s="1"/>
  <c r="J323" i="3"/>
  <c r="K323" i="3" s="1"/>
  <c r="J202" i="3"/>
  <c r="K202" i="3" s="1"/>
  <c r="J8" i="3"/>
  <c r="K8" i="3" s="1"/>
  <c r="J9" i="3"/>
  <c r="K9" i="3" s="1"/>
  <c r="J7" i="3"/>
  <c r="K7" i="3" s="1"/>
  <c r="J6" i="3"/>
  <c r="K6" i="3" s="1"/>
  <c r="J5" i="3"/>
  <c r="K5" i="3" s="1"/>
  <c r="J231" i="3"/>
  <c r="K231" i="3" s="1"/>
  <c r="J258" i="3"/>
  <c r="K258" i="3" s="1"/>
  <c r="J186" i="3"/>
  <c r="K186" i="3" s="1"/>
  <c r="J137" i="3"/>
  <c r="K137" i="3" s="1"/>
  <c r="J114" i="3"/>
  <c r="K114" i="3" s="1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G22" i="2" l="1" a="1"/>
  <c r="G22" i="2" s="1"/>
  <c r="F22" i="2" s="1"/>
  <c r="G17" i="2" a="1"/>
  <c r="G17" i="2" s="1"/>
  <c r="F17" i="2" s="1"/>
  <c r="G9" i="2" a="1"/>
  <c r="G9" i="2" s="1"/>
  <c r="F9" i="2" s="1"/>
  <c r="G11" i="2" a="1"/>
  <c r="G11" i="2" s="1"/>
  <c r="F11" i="2" s="1"/>
  <c r="G13" i="2" a="1"/>
  <c r="G13" i="2" s="1"/>
  <c r="F13" i="2" s="1"/>
  <c r="G15" i="2" a="1"/>
  <c r="G15" i="2" s="1"/>
  <c r="F15" i="2" s="1"/>
  <c r="G8" i="2" a="1"/>
  <c r="G8" i="2" s="1"/>
  <c r="F8" i="2" s="1"/>
  <c r="G21" i="2" a="1"/>
  <c r="G21" i="2" s="1"/>
  <c r="F21" i="2" s="1"/>
  <c r="G12" i="2" a="1"/>
  <c r="G12" i="2" s="1"/>
  <c r="F12" i="2" s="1"/>
  <c r="G16" i="2" a="1"/>
  <c r="G16" i="2" s="1"/>
  <c r="F16" i="2" s="1"/>
  <c r="G20" i="2" a="1"/>
  <c r="G20" i="2" s="1"/>
  <c r="F20" i="2" s="1"/>
  <c r="G19" i="2" a="1"/>
  <c r="G19" i="2" s="1"/>
  <c r="F19" i="2" s="1"/>
  <c r="G10" i="2" a="1"/>
  <c r="G10" i="2" s="1"/>
  <c r="F10" i="2" s="1"/>
  <c r="G14" i="2" a="1"/>
  <c r="G14" i="2" s="1"/>
  <c r="F14" i="2" s="1"/>
  <c r="G18" i="2" a="1"/>
  <c r="G18" i="2" s="1"/>
  <c r="F18" i="2" s="1"/>
  <c r="E14" i="1"/>
  <c r="E19" i="2" l="1"/>
  <c r="E11" i="2"/>
  <c r="E18" i="2"/>
  <c r="E20" i="2"/>
  <c r="E8" i="2"/>
  <c r="E9" i="2"/>
  <c r="E14" i="2"/>
  <c r="E15" i="2"/>
  <c r="E17" i="2"/>
  <c r="E21" i="2"/>
  <c r="E16" i="2"/>
  <c r="E10" i="2"/>
  <c r="E12" i="2"/>
  <c r="E13" i="2"/>
  <c r="E22" i="2"/>
  <c r="E13" i="1"/>
  <c r="E8" i="1" l="1"/>
  <c r="E9" i="1"/>
  <c r="E10" i="1"/>
  <c r="E11" i="1"/>
  <c r="E12" i="1"/>
  <c r="E15" i="1"/>
  <c r="E16" i="1"/>
  <c r="E17" i="1"/>
  <c r="E18" i="1"/>
  <c r="E19" i="1"/>
  <c r="E20" i="1"/>
  <c r="E21" i="1"/>
  <c r="E22" i="1"/>
  <c r="E8" i="4" l="1" a="1"/>
  <c r="E8" i="4" s="1"/>
  <c r="E12" i="4" a="1"/>
  <c r="E12" i="4" s="1"/>
  <c r="E16" i="4" a="1"/>
  <c r="E16" i="4" s="1"/>
  <c r="E20" i="4" a="1"/>
  <c r="E20" i="4" s="1"/>
  <c r="E15" i="4" a="1"/>
  <c r="E15" i="4" s="1"/>
  <c r="E9" i="4" a="1"/>
  <c r="E9" i="4" s="1"/>
  <c r="E13" i="4" a="1"/>
  <c r="E13" i="4" s="1"/>
  <c r="E17" i="4" a="1"/>
  <c r="E17" i="4" s="1"/>
  <c r="E21" i="4" a="1"/>
  <c r="E21" i="4" s="1"/>
  <c r="E11" i="4" a="1"/>
  <c r="E11" i="4" s="1"/>
  <c r="E10" i="4" a="1"/>
  <c r="E10" i="4" s="1"/>
  <c r="E14" i="4" a="1"/>
  <c r="E14" i="4" s="1"/>
  <c r="E18" i="4" a="1"/>
  <c r="E18" i="4" s="1"/>
  <c r="E22" i="4" a="1"/>
  <c r="E22" i="4" s="1"/>
  <c r="E19" i="4" a="1"/>
  <c r="E19" i="4" s="1"/>
  <c r="I13" i="1" a="1"/>
  <c r="I13" i="1" s="1"/>
  <c r="I14" i="1" a="1"/>
  <c r="I14" i="1" s="1"/>
  <c r="K14" i="1" a="1"/>
  <c r="K14" i="1" s="1"/>
  <c r="L14" i="1" a="1"/>
  <c r="L14" i="1" s="1"/>
  <c r="G14" i="1" a="1"/>
  <c r="G14" i="1" s="1"/>
  <c r="M14" i="1" a="1"/>
  <c r="M14" i="1" s="1"/>
  <c r="N14" i="1" a="1"/>
  <c r="N14" i="1" s="1"/>
  <c r="F14" i="1" a="1"/>
  <c r="F14" i="1" s="1"/>
  <c r="H14" i="1" a="1"/>
  <c r="H14" i="1" s="1"/>
  <c r="J14" i="1" a="1"/>
  <c r="J14" i="1" s="1"/>
  <c r="K11" i="1" a="1"/>
  <c r="K11" i="1" s="1"/>
  <c r="G11" i="1" a="1"/>
  <c r="G11" i="1" s="1"/>
  <c r="N11" i="1" a="1"/>
  <c r="N11" i="1" s="1"/>
  <c r="J11" i="1" a="1"/>
  <c r="J11" i="1" s="1"/>
  <c r="M11" i="1" a="1"/>
  <c r="M11" i="1" s="1"/>
  <c r="I11" i="1" a="1"/>
  <c r="I11" i="1" s="1"/>
  <c r="L11" i="1" a="1"/>
  <c r="L11" i="1" s="1"/>
  <c r="H11" i="1" a="1"/>
  <c r="H11" i="1" s="1"/>
  <c r="J13" i="1" a="1"/>
  <c r="J13" i="1" s="1"/>
  <c r="K20" i="1" a="1"/>
  <c r="K20" i="1" s="1"/>
  <c r="G20" i="1" a="1"/>
  <c r="G20" i="1" s="1"/>
  <c r="L20" i="1" a="1"/>
  <c r="L20" i="1" s="1"/>
  <c r="N20" i="1" a="1"/>
  <c r="N20" i="1" s="1"/>
  <c r="J20" i="1" a="1"/>
  <c r="J20" i="1" s="1"/>
  <c r="H20" i="1" a="1"/>
  <c r="H20" i="1" s="1"/>
  <c r="M20" i="1" a="1"/>
  <c r="M20" i="1" s="1"/>
  <c r="I20" i="1" a="1"/>
  <c r="I20" i="1" s="1"/>
  <c r="K16" i="1" a="1"/>
  <c r="K16" i="1" s="1"/>
  <c r="G16" i="1" a="1"/>
  <c r="G16" i="1" s="1"/>
  <c r="N16" i="1" a="1"/>
  <c r="N16" i="1" s="1"/>
  <c r="J16" i="1" a="1"/>
  <c r="J16" i="1" s="1"/>
  <c r="H16" i="1" a="1"/>
  <c r="H16" i="1" s="1"/>
  <c r="M16" i="1" a="1"/>
  <c r="M16" i="1" s="1"/>
  <c r="I16" i="1" a="1"/>
  <c r="I16" i="1" s="1"/>
  <c r="L16" i="1" a="1"/>
  <c r="L16" i="1" s="1"/>
  <c r="K10" i="1" a="1"/>
  <c r="K10" i="1" s="1"/>
  <c r="G10" i="1" a="1"/>
  <c r="G10" i="1" s="1"/>
  <c r="N10" i="1" a="1"/>
  <c r="N10" i="1" s="1"/>
  <c r="J10" i="1" a="1"/>
  <c r="J10" i="1" s="1"/>
  <c r="H10" i="1" a="1"/>
  <c r="H10" i="1" s="1"/>
  <c r="M10" i="1" a="1"/>
  <c r="M10" i="1" s="1"/>
  <c r="I10" i="1" a="1"/>
  <c r="I10" i="1" s="1"/>
  <c r="L10" i="1" a="1"/>
  <c r="L10" i="1" s="1"/>
  <c r="K19" i="1" a="1"/>
  <c r="K19" i="1" s="1"/>
  <c r="G19" i="1" a="1"/>
  <c r="G19" i="1" s="1"/>
  <c r="H19" i="1" a="1"/>
  <c r="H19" i="1" s="1"/>
  <c r="N19" i="1" a="1"/>
  <c r="N19" i="1" s="1"/>
  <c r="J19" i="1" a="1"/>
  <c r="J19" i="1" s="1"/>
  <c r="M19" i="1" a="1"/>
  <c r="M19" i="1" s="1"/>
  <c r="I19" i="1" a="1"/>
  <c r="I19" i="1" s="1"/>
  <c r="L19" i="1" a="1"/>
  <c r="L19" i="1" s="1"/>
  <c r="K15" i="1" a="1"/>
  <c r="K15" i="1" s="1"/>
  <c r="G15" i="1" a="1"/>
  <c r="G15" i="1" s="1"/>
  <c r="L15" i="1" a="1"/>
  <c r="L15" i="1" s="1"/>
  <c r="N15" i="1" a="1"/>
  <c r="N15" i="1" s="1"/>
  <c r="J15" i="1" a="1"/>
  <c r="J15" i="1" s="1"/>
  <c r="M15" i="1" a="1"/>
  <c r="M15" i="1" s="1"/>
  <c r="I15" i="1" a="1"/>
  <c r="I15" i="1" s="1"/>
  <c r="H15" i="1" a="1"/>
  <c r="H15" i="1" s="1"/>
  <c r="K9" i="1" a="1"/>
  <c r="K9" i="1" s="1"/>
  <c r="G9" i="1" a="1"/>
  <c r="G9" i="1" s="1"/>
  <c r="L9" i="1" a="1"/>
  <c r="L9" i="1" s="1"/>
  <c r="N9" i="1" a="1"/>
  <c r="N9" i="1" s="1"/>
  <c r="J9" i="1" a="1"/>
  <c r="J9" i="1" s="1"/>
  <c r="M9" i="1" a="1"/>
  <c r="M9" i="1" s="1"/>
  <c r="I9" i="1" a="1"/>
  <c r="I9" i="1" s="1"/>
  <c r="H9" i="1" a="1"/>
  <c r="H9" i="1" s="1"/>
  <c r="G13" i="1" a="1"/>
  <c r="G13" i="1" s="1"/>
  <c r="K21" i="1" a="1"/>
  <c r="K21" i="1" s="1"/>
  <c r="G21" i="1" a="1"/>
  <c r="G21" i="1" s="1"/>
  <c r="N21" i="1" a="1"/>
  <c r="N21" i="1" s="1"/>
  <c r="J21" i="1" a="1"/>
  <c r="J21" i="1" s="1"/>
  <c r="L21" i="1" a="1"/>
  <c r="L21" i="1" s="1"/>
  <c r="M21" i="1" a="1"/>
  <c r="M21" i="1" s="1"/>
  <c r="I21" i="1" a="1"/>
  <c r="I21" i="1" s="1"/>
  <c r="H21" i="1" a="1"/>
  <c r="H21" i="1" s="1"/>
  <c r="K17" i="1" a="1"/>
  <c r="K17" i="1" s="1"/>
  <c r="G17" i="1" a="1"/>
  <c r="G17" i="1" s="1"/>
  <c r="H17" i="1" a="1"/>
  <c r="H17" i="1" s="1"/>
  <c r="N17" i="1" a="1"/>
  <c r="N17" i="1" s="1"/>
  <c r="J17" i="1" a="1"/>
  <c r="J17" i="1" s="1"/>
  <c r="L17" i="1" a="1"/>
  <c r="L17" i="1" s="1"/>
  <c r="M17" i="1" a="1"/>
  <c r="M17" i="1" s="1"/>
  <c r="I17" i="1" a="1"/>
  <c r="I17" i="1" s="1"/>
  <c r="M13" i="1" a="1"/>
  <c r="M13" i="1" s="1"/>
  <c r="K22" i="1" a="1"/>
  <c r="K22" i="1" s="1"/>
  <c r="G22" i="1" a="1"/>
  <c r="G22" i="1" s="1"/>
  <c r="H22" i="1" a="1"/>
  <c r="H22" i="1" s="1"/>
  <c r="N22" i="1" a="1"/>
  <c r="N22" i="1" s="1"/>
  <c r="J22" i="1" a="1"/>
  <c r="J22" i="1" s="1"/>
  <c r="M22" i="1" a="1"/>
  <c r="M22" i="1" s="1"/>
  <c r="I22" i="1" a="1"/>
  <c r="I22" i="1" s="1"/>
  <c r="L22" i="1" a="1"/>
  <c r="L22" i="1" s="1"/>
  <c r="K18" i="1" a="1"/>
  <c r="K18" i="1" s="1"/>
  <c r="G18" i="1" a="1"/>
  <c r="G18" i="1" s="1"/>
  <c r="N18" i="1" a="1"/>
  <c r="N18" i="1" s="1"/>
  <c r="J18" i="1" a="1"/>
  <c r="J18" i="1" s="1"/>
  <c r="L18" i="1" a="1"/>
  <c r="L18" i="1" s="1"/>
  <c r="M18" i="1" a="1"/>
  <c r="M18" i="1" s="1"/>
  <c r="I18" i="1" a="1"/>
  <c r="I18" i="1" s="1"/>
  <c r="H18" i="1" a="1"/>
  <c r="H18" i="1" s="1"/>
  <c r="K12" i="1" a="1"/>
  <c r="K12" i="1" s="1"/>
  <c r="G12" i="1" a="1"/>
  <c r="G12" i="1" s="1"/>
  <c r="N12" i="1" a="1"/>
  <c r="N12" i="1" s="1"/>
  <c r="J12" i="1" a="1"/>
  <c r="J12" i="1" s="1"/>
  <c r="M12" i="1" a="1"/>
  <c r="M12" i="1" s="1"/>
  <c r="I12" i="1" a="1"/>
  <c r="I12" i="1" s="1"/>
  <c r="L12" i="1" a="1"/>
  <c r="L12" i="1" s="1"/>
  <c r="H12" i="1" a="1"/>
  <c r="H12" i="1" s="1"/>
  <c r="F9" i="1" a="1"/>
  <c r="F9" i="1" s="1"/>
  <c r="F13" i="1" a="1"/>
  <c r="F13" i="1" s="1"/>
  <c r="F18" i="1" a="1"/>
  <c r="F18" i="1" s="1"/>
  <c r="F22" i="1" a="1"/>
  <c r="F22" i="1" s="1"/>
  <c r="K8" i="1" a="1"/>
  <c r="K8" i="1" s="1"/>
  <c r="G8" i="1" a="1"/>
  <c r="G8" i="1" s="1"/>
  <c r="F21" i="1" a="1"/>
  <c r="F21" i="1" s="1"/>
  <c r="L13" i="1" a="1"/>
  <c r="L13" i="1" s="1"/>
  <c r="L8" i="1" a="1"/>
  <c r="L8" i="1" s="1"/>
  <c r="F10" i="1" a="1"/>
  <c r="F10" i="1" s="1"/>
  <c r="F15" i="1" a="1"/>
  <c r="F15" i="1" s="1"/>
  <c r="F19" i="1" a="1"/>
  <c r="F19" i="1" s="1"/>
  <c r="N8" i="1" a="1"/>
  <c r="N8" i="1" s="1"/>
  <c r="J8" i="1" a="1"/>
  <c r="J8" i="1" s="1"/>
  <c r="F17" i="1" a="1"/>
  <c r="F17" i="1" s="1"/>
  <c r="H13" i="1" a="1"/>
  <c r="H13" i="1" s="1"/>
  <c r="H8" i="1" a="1"/>
  <c r="H8" i="1" s="1"/>
  <c r="F11" i="1" a="1"/>
  <c r="F11" i="1" s="1"/>
  <c r="F16" i="1" a="1"/>
  <c r="F16" i="1" s="1"/>
  <c r="F20" i="1" a="1"/>
  <c r="F20" i="1" s="1"/>
  <c r="M8" i="1" a="1"/>
  <c r="M8" i="1" s="1"/>
  <c r="I8" i="1" a="1"/>
  <c r="I8" i="1" s="1"/>
  <c r="F12" i="1" a="1"/>
  <c r="F12" i="1" s="1"/>
  <c r="N13" i="1" a="1"/>
  <c r="N13" i="1" s="1"/>
  <c r="K13" i="1" a="1"/>
  <c r="K13" i="1" s="1"/>
  <c r="F8" i="1" a="1"/>
  <c r="F8" i="1" s="1"/>
  <c r="H14" i="4" l="1"/>
  <c r="I14" i="4"/>
  <c r="J14" i="4" s="1"/>
  <c r="H17" i="4"/>
  <c r="I17" i="4"/>
  <c r="H20" i="4"/>
  <c r="I20" i="4"/>
  <c r="J20" i="4" s="1"/>
  <c r="H19" i="4"/>
  <c r="I19" i="4"/>
  <c r="J19" i="4" s="1"/>
  <c r="H10" i="4"/>
  <c r="I10" i="4"/>
  <c r="J10" i="4" s="1"/>
  <c r="H13" i="4"/>
  <c r="I13" i="4"/>
  <c r="J13" i="4" s="1"/>
  <c r="H16" i="4"/>
  <c r="I16" i="4"/>
  <c r="J16" i="4" s="1"/>
  <c r="H22" i="4"/>
  <c r="I22" i="4"/>
  <c r="J22" i="4" s="1"/>
  <c r="I11" i="4"/>
  <c r="H11" i="4"/>
  <c r="J11" i="4" s="1"/>
  <c r="H9" i="4"/>
  <c r="I9" i="4"/>
  <c r="J9" i="4" s="1"/>
  <c r="H12" i="4"/>
  <c r="I12" i="4"/>
  <c r="J12" i="4" s="1"/>
  <c r="H18" i="4"/>
  <c r="I18" i="4"/>
  <c r="J18" i="4" s="1"/>
  <c r="H21" i="4"/>
  <c r="I21" i="4"/>
  <c r="J21" i="4" s="1"/>
  <c r="H15" i="4"/>
  <c r="I15" i="4"/>
  <c r="J15" i="4" s="1"/>
  <c r="H8" i="4"/>
  <c r="I8" i="4"/>
  <c r="J8" i="4" s="1"/>
  <c r="O14" i="1"/>
  <c r="O19" i="1"/>
  <c r="O20" i="1"/>
  <c r="T20" i="1" s="1"/>
  <c r="O17" i="1"/>
  <c r="T17" i="1" s="1"/>
  <c r="O9" i="1"/>
  <c r="O15" i="1"/>
  <c r="O10" i="1"/>
  <c r="R10" i="1" s="1"/>
  <c r="O16" i="1"/>
  <c r="T16" i="1" s="1"/>
  <c r="O13" i="1"/>
  <c r="O11" i="1"/>
  <c r="T11" i="1" s="1"/>
  <c r="O21" i="1"/>
  <c r="T21" i="1" s="1"/>
  <c r="O8" i="1"/>
  <c r="O12" i="1"/>
  <c r="T12" i="1" s="1"/>
  <c r="O18" i="1"/>
  <c r="O22" i="1"/>
  <c r="T22" i="1" s="1"/>
  <c r="J17" i="4" l="1"/>
  <c r="R18" i="1"/>
  <c r="R8" i="1"/>
  <c r="R13" i="1"/>
  <c r="R19" i="1"/>
  <c r="R9" i="1"/>
  <c r="R21" i="1"/>
  <c r="R22" i="1"/>
  <c r="R11" i="1"/>
  <c r="R15" i="1"/>
  <c r="R12" i="1"/>
  <c r="R14" i="1"/>
  <c r="R17" i="1"/>
  <c r="R20" i="1"/>
  <c r="R16" i="1"/>
  <c r="T14" i="1"/>
  <c r="T9" i="1"/>
  <c r="T13" i="1"/>
  <c r="T18" i="1"/>
  <c r="T8" i="1"/>
  <c r="T19" i="1"/>
  <c r="T10" i="1"/>
  <c r="T15" i="1"/>
</calcChain>
</file>

<file path=xl/comments1.xml><?xml version="1.0" encoding="utf-8"?>
<comments xmlns="http://schemas.openxmlformats.org/spreadsheetml/2006/main">
  <authors>
    <author>Michel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 à 7
se termine par 0</t>
        </r>
      </text>
    </comment>
    <comment ref="F7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Nb de niveaux et éléments différents sans tenir compte du coefficient</t>
        </r>
      </text>
    </comment>
    <comment ref="O7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à ce niveau d'appel
si l'élément est appelé à différents endroits de la nomenclature, il faudra additionner (TCD)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 à 7
se termine par 0</t>
        </r>
      </text>
    </comment>
  </commentList>
</comments>
</file>

<file path=xl/comments3.xml><?xml version="1.0" encoding="utf-8"?>
<comments xmlns="http://schemas.openxmlformats.org/spreadsheetml/2006/main">
  <authors>
    <author>Michel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de 0 à 7
se termine par 0</t>
        </r>
      </text>
    </comment>
  </commentList>
</comments>
</file>

<file path=xl/sharedStrings.xml><?xml version="1.0" encoding="utf-8"?>
<sst xmlns="http://schemas.openxmlformats.org/spreadsheetml/2006/main" count="1113" uniqueCount="355">
  <si>
    <t>Niveau</t>
  </si>
  <si>
    <t>Quantité totale</t>
  </si>
  <si>
    <t>ENS COMPLET</t>
  </si>
  <si>
    <t>S/E 1</t>
  </si>
  <si>
    <t>PU 1</t>
  </si>
  <si>
    <t>PU 2</t>
  </si>
  <si>
    <t>PU 3</t>
  </si>
  <si>
    <t>S/E 2</t>
  </si>
  <si>
    <t>PU 5</t>
  </si>
  <si>
    <t>PU 6</t>
  </si>
  <si>
    <t>PU 7</t>
  </si>
  <si>
    <t>Masse unitaire</t>
  </si>
  <si>
    <t>Coefficient</t>
  </si>
  <si>
    <t>Désignation</t>
  </si>
  <si>
    <t>Ligne</t>
  </si>
  <si>
    <t>S/E 2.1</t>
  </si>
  <si>
    <t>S/E 2.2</t>
  </si>
  <si>
    <t>0</t>
  </si>
  <si>
    <t>1</t>
  </si>
  <si>
    <t>2</t>
  </si>
  <si>
    <t>3</t>
  </si>
  <si>
    <t>4</t>
  </si>
  <si>
    <t>5</t>
  </si>
  <si>
    <t>6</t>
  </si>
  <si>
    <t>7</t>
  </si>
  <si>
    <t>Masse ensemble</t>
  </si>
  <si>
    <t>PU commun</t>
  </si>
  <si>
    <t>Nb de nœuds</t>
  </si>
  <si>
    <t>Coût matière</t>
  </si>
  <si>
    <t>Valeur ajoutée</t>
  </si>
  <si>
    <t>PU 4</t>
  </si>
  <si>
    <t>résultats</t>
  </si>
  <si>
    <t>calculs intermédiaires</t>
  </si>
  <si>
    <t>données d'entrée</t>
  </si>
  <si>
    <t>Coût ensemble</t>
  </si>
  <si>
    <t>Effectif total</t>
  </si>
  <si>
    <t>Effectif direct</t>
  </si>
  <si>
    <t>PDG</t>
  </si>
  <si>
    <t>Directeur Commercial</t>
  </si>
  <si>
    <t>Commercial 1</t>
  </si>
  <si>
    <t>Commercial 2</t>
  </si>
  <si>
    <t>Commercial 3</t>
  </si>
  <si>
    <t>DGA</t>
  </si>
  <si>
    <t>Directeur logistique</t>
  </si>
  <si>
    <t>Technicien 1</t>
  </si>
  <si>
    <t>Technicien 2</t>
  </si>
  <si>
    <t>Technicien 3</t>
  </si>
  <si>
    <t>Directeur production, installation, après-vente</t>
  </si>
  <si>
    <t>Acheteur approvisionneur</t>
  </si>
  <si>
    <t>Responsable Transport et Douanes</t>
  </si>
  <si>
    <t>MATRICULE</t>
  </si>
  <si>
    <t xml:space="preserve">NOM USUEL                     </t>
  </si>
  <si>
    <t xml:space="preserve">PRENOM              </t>
  </si>
  <si>
    <t>FONCTION</t>
  </si>
  <si>
    <t>NIVEAU</t>
  </si>
  <si>
    <t>EFFECTIF TOTAL</t>
  </si>
  <si>
    <t>NB DE NIVEAUX</t>
  </si>
  <si>
    <t>EFFECTIF MOYEN PAR NIVEAU</t>
  </si>
  <si>
    <t>H.</t>
  </si>
  <si>
    <t>BERTRAND</t>
  </si>
  <si>
    <t>A.</t>
  </si>
  <si>
    <t>NICHOLAS</t>
  </si>
  <si>
    <t>Direction stratégie</t>
  </si>
  <si>
    <t>M.</t>
  </si>
  <si>
    <t>CATHERINE</t>
  </si>
  <si>
    <t>P.</t>
  </si>
  <si>
    <t>SYLVIE</t>
  </si>
  <si>
    <t>B.</t>
  </si>
  <si>
    <t>DOMINIQUE</t>
  </si>
  <si>
    <t>D.</t>
  </si>
  <si>
    <t>PIERRE-YVES</t>
  </si>
  <si>
    <t>J.</t>
  </si>
  <si>
    <t>FREDERIC</t>
  </si>
  <si>
    <t>L.</t>
  </si>
  <si>
    <t>MICKAEL</t>
  </si>
  <si>
    <t>N.</t>
  </si>
  <si>
    <t>FLORENCE</t>
  </si>
  <si>
    <t>TRISTAN</t>
  </si>
  <si>
    <t>R.</t>
  </si>
  <si>
    <t>CHRISTOPHE</t>
  </si>
  <si>
    <t>C.</t>
  </si>
  <si>
    <t>OLIVIER</t>
  </si>
  <si>
    <t>F.</t>
  </si>
  <si>
    <t>MYLENE</t>
  </si>
  <si>
    <t>I.</t>
  </si>
  <si>
    <t>LAURIE</t>
  </si>
  <si>
    <t>SOPHIE</t>
  </si>
  <si>
    <t>MONIQUE</t>
  </si>
  <si>
    <t>UGO</t>
  </si>
  <si>
    <t>Z.</t>
  </si>
  <si>
    <t>AGNES</t>
  </si>
  <si>
    <t>ALAIN</t>
  </si>
  <si>
    <t>CLAUDE</t>
  </si>
  <si>
    <t>VALERIA</t>
  </si>
  <si>
    <t>PATRICK</t>
  </si>
  <si>
    <t>NERINA</t>
  </si>
  <si>
    <t>K.</t>
  </si>
  <si>
    <t>ALEXIS</t>
  </si>
  <si>
    <t>RUGGERO</t>
  </si>
  <si>
    <t>O.</t>
  </si>
  <si>
    <t>HAMID</t>
  </si>
  <si>
    <t>MANUEL</t>
  </si>
  <si>
    <t>THIERRY</t>
  </si>
  <si>
    <t>YUSUFALI</t>
  </si>
  <si>
    <t>MELANIE</t>
  </si>
  <si>
    <t>G.</t>
  </si>
  <si>
    <t>CHRISTINE</t>
  </si>
  <si>
    <t>EMMANUEL</t>
  </si>
  <si>
    <t>MOUNIR</t>
  </si>
  <si>
    <t>ETIENNE</t>
  </si>
  <si>
    <t>LAILA</t>
  </si>
  <si>
    <t>ESTEBAN</t>
  </si>
  <si>
    <t>YOAN</t>
  </si>
  <si>
    <t>MARIE-LAURE</t>
  </si>
  <si>
    <t>ANTOINE</t>
  </si>
  <si>
    <t>QUENTIN</t>
  </si>
  <si>
    <t>MAXIME</t>
  </si>
  <si>
    <t>ALEXANDRA</t>
  </si>
  <si>
    <t>JEAN MARC</t>
  </si>
  <si>
    <t>YVES</t>
  </si>
  <si>
    <t>PHILIPPE</t>
  </si>
  <si>
    <t>ERIC</t>
  </si>
  <si>
    <t>BERNARD</t>
  </si>
  <si>
    <t>MARIE-PIERRE</t>
  </si>
  <si>
    <t>ORLANDO</t>
  </si>
  <si>
    <t>NICOLAS</t>
  </si>
  <si>
    <t>ELODIE</t>
  </si>
  <si>
    <t>YANNICK</t>
  </si>
  <si>
    <t>ROMAIN</t>
  </si>
  <si>
    <t>JONATHAN</t>
  </si>
  <si>
    <t>JEROME</t>
  </si>
  <si>
    <t>S.</t>
  </si>
  <si>
    <t>T.</t>
  </si>
  <si>
    <t>BORIS</t>
  </si>
  <si>
    <t>V.</t>
  </si>
  <si>
    <t>JEAN-PIERRE</t>
  </si>
  <si>
    <t>GERALDINE</t>
  </si>
  <si>
    <t>SERGE</t>
  </si>
  <si>
    <t>EMILIE</t>
  </si>
  <si>
    <t>STEPHANE</t>
  </si>
  <si>
    <t>JEAN-CHRISTOPHE</t>
  </si>
  <si>
    <t>LAURE</t>
  </si>
  <si>
    <t>LAURENT</t>
  </si>
  <si>
    <t>BAPTISTE</t>
  </si>
  <si>
    <t>JEAN LOUIS</t>
  </si>
  <si>
    <t>DIDIER</t>
  </si>
  <si>
    <t>TRI MINH</t>
  </si>
  <si>
    <t>XAVIER</t>
  </si>
  <si>
    <t>MARIE</t>
  </si>
  <si>
    <t>CLAIRE</t>
  </si>
  <si>
    <t>CORALINE</t>
  </si>
  <si>
    <t>LOIC</t>
  </si>
  <si>
    <t>PASCALE</t>
  </si>
  <si>
    <t>MICHEL</t>
  </si>
  <si>
    <t>SANDRINE</t>
  </si>
  <si>
    <t>SANDRA</t>
  </si>
  <si>
    <t>JACQUES</t>
  </si>
  <si>
    <t>Directeur commercial</t>
  </si>
  <si>
    <t>SEBASTIEN</t>
  </si>
  <si>
    <t>JEAN-MARC</t>
  </si>
  <si>
    <t>Chargé de mission</t>
  </si>
  <si>
    <t>PATRICE</t>
  </si>
  <si>
    <t>Représentant Europe</t>
  </si>
  <si>
    <t>DENIS</t>
  </si>
  <si>
    <t>GUILLAUME</t>
  </si>
  <si>
    <t>FRANCK</t>
  </si>
  <si>
    <t>VIRENDRA</t>
  </si>
  <si>
    <t>EMELINE</t>
  </si>
  <si>
    <t>ERICK</t>
  </si>
  <si>
    <t>CHRISTIAN</t>
  </si>
  <si>
    <t>CAROLINE</t>
  </si>
  <si>
    <t>E.</t>
  </si>
  <si>
    <t>YASIN</t>
  </si>
  <si>
    <t>FREDDY</t>
  </si>
  <si>
    <t>ALEXIA</t>
  </si>
  <si>
    <t>BENOIT</t>
  </si>
  <si>
    <t>AURELIEN</t>
  </si>
  <si>
    <t>Q.</t>
  </si>
  <si>
    <t>W.</t>
  </si>
  <si>
    <t>DANIEL</t>
  </si>
  <si>
    <t>JEAN-BAPTISTE</t>
  </si>
  <si>
    <t>PATRICIA</t>
  </si>
  <si>
    <t>CORINE</t>
  </si>
  <si>
    <t>JEAN-LOUIS</t>
  </si>
  <si>
    <t>NATHALIE</t>
  </si>
  <si>
    <t>MATHIEU</t>
  </si>
  <si>
    <t>OLLIVIER</t>
  </si>
  <si>
    <t>CAROLINA</t>
  </si>
  <si>
    <t>ROZENN</t>
  </si>
  <si>
    <t>GABRIEL</t>
  </si>
  <si>
    <t>BRUNO</t>
  </si>
  <si>
    <t>DELPHINE</t>
  </si>
  <si>
    <t>ABDERRAHMANE</t>
  </si>
  <si>
    <t>DAVID</t>
  </si>
  <si>
    <t>ANTHONY</t>
  </si>
  <si>
    <t>JEAN</t>
  </si>
  <si>
    <t>BOUTHAINA</t>
  </si>
  <si>
    <t>SHAKIR</t>
  </si>
  <si>
    <t>LAURENCE</t>
  </si>
  <si>
    <t>GAEL</t>
  </si>
  <si>
    <t>FATIMA</t>
  </si>
  <si>
    <t>PASCAL</t>
  </si>
  <si>
    <t>FABRICE</t>
  </si>
  <si>
    <t>BENJAMIN</t>
  </si>
  <si>
    <t>JEAN-YVES</t>
  </si>
  <si>
    <t>ALIONA</t>
  </si>
  <si>
    <t>JOSE-ANTONIO</t>
  </si>
  <si>
    <t>JEREMY</t>
  </si>
  <si>
    <t>STEPHANIE</t>
  </si>
  <si>
    <t>MARJORIE</t>
  </si>
  <si>
    <t>Y.</t>
  </si>
  <si>
    <t>MAUD</t>
  </si>
  <si>
    <t>CHARLES ANTOINE</t>
  </si>
  <si>
    <t>MATTHIEU</t>
  </si>
  <si>
    <t>FABIEN</t>
  </si>
  <si>
    <t>LIONEL</t>
  </si>
  <si>
    <t>JOHANN</t>
  </si>
  <si>
    <t>RONAN</t>
  </si>
  <si>
    <t>DAMIEN</t>
  </si>
  <si>
    <t>PIERRE</t>
  </si>
  <si>
    <t>AUDREY</t>
  </si>
  <si>
    <t>GUY</t>
  </si>
  <si>
    <t>UMBERTO</t>
  </si>
  <si>
    <t>FRANCOIS</t>
  </si>
  <si>
    <t>ALDO</t>
  </si>
  <si>
    <t>J CHRISTOPHE</t>
  </si>
  <si>
    <t>VALERIE</t>
  </si>
  <si>
    <t>JEAN-PHILIPPE</t>
  </si>
  <si>
    <t>MORGAN</t>
  </si>
  <si>
    <t>CECILE</t>
  </si>
  <si>
    <t>FRANCIS</t>
  </si>
  <si>
    <t>MARC</t>
  </si>
  <si>
    <t>ARNAUD</t>
  </si>
  <si>
    <t>LAURA</t>
  </si>
  <si>
    <t>CELINE</t>
  </si>
  <si>
    <t>AURELIE</t>
  </si>
  <si>
    <t>HELENA</t>
  </si>
  <si>
    <t>ALEXANDRE</t>
  </si>
  <si>
    <t>GILLES</t>
  </si>
  <si>
    <t>ROBIN</t>
  </si>
  <si>
    <t>STEPHANE JEAN</t>
  </si>
  <si>
    <t>SARA</t>
  </si>
  <si>
    <t>FRANCISCO</t>
  </si>
  <si>
    <t>ROMUALD</t>
  </si>
  <si>
    <t>CLEMENT</t>
  </si>
  <si>
    <t>YOUNESS</t>
  </si>
  <si>
    <t>KARIM</t>
  </si>
  <si>
    <t>SARAH</t>
  </si>
  <si>
    <t>LENA</t>
  </si>
  <si>
    <t>ALICE</t>
  </si>
  <si>
    <t>ESTELLE</t>
  </si>
  <si>
    <t>EMMANUELLE</t>
  </si>
  <si>
    <t>ELISABETH</t>
  </si>
  <si>
    <t>EMMERAND</t>
  </si>
  <si>
    <t>MOHAMED</t>
  </si>
  <si>
    <t>Directeur Financier</t>
  </si>
  <si>
    <t>HERVE</t>
  </si>
  <si>
    <t>MARTINE</t>
  </si>
  <si>
    <t>Directeur contrôle de gestion</t>
  </si>
  <si>
    <t>JEAN-JACQUES</t>
  </si>
  <si>
    <t>JEAN-MARIE</t>
  </si>
  <si>
    <t>FRANCOISE</t>
  </si>
  <si>
    <t>Assistante</t>
  </si>
  <si>
    <t>JEAN PHILIPPE</t>
  </si>
  <si>
    <t>GEORGES</t>
  </si>
  <si>
    <t>EDDIE</t>
  </si>
  <si>
    <t>ABDELKARIM</t>
  </si>
  <si>
    <t>BRIGITTE</t>
  </si>
  <si>
    <t>ANTONIO</t>
  </si>
  <si>
    <t>ADELINE</t>
  </si>
  <si>
    <t>PAUL</t>
  </si>
  <si>
    <t>ROGER</t>
  </si>
  <si>
    <t>SYLVIANE</t>
  </si>
  <si>
    <t>LAIDI</t>
  </si>
  <si>
    <t>ISABELLE</t>
  </si>
  <si>
    <t>NICOLE</t>
  </si>
  <si>
    <t>LUCAS</t>
  </si>
  <si>
    <t>CHRISTELLE</t>
  </si>
  <si>
    <t>JOAN</t>
  </si>
  <si>
    <t>MARC ANDRE</t>
  </si>
  <si>
    <t>KURUPARAN</t>
  </si>
  <si>
    <t>ADRIEN</t>
  </si>
  <si>
    <t>JIMMY</t>
  </si>
  <si>
    <t>THOMAS</t>
  </si>
  <si>
    <t>ROBERT</t>
  </si>
  <si>
    <t>CEDRIC</t>
  </si>
  <si>
    <t>SYLVAIN</t>
  </si>
  <si>
    <t>AGATHE</t>
  </si>
  <si>
    <t>Directeur industriel</t>
  </si>
  <si>
    <t>CYRIL</t>
  </si>
  <si>
    <t>YOANN</t>
  </si>
  <si>
    <t>FARID</t>
  </si>
  <si>
    <t>JEAN CLAUDE</t>
  </si>
  <si>
    <t>NDEYE DIODIO</t>
  </si>
  <si>
    <t>MAURICE</t>
  </si>
  <si>
    <t>MARTIAL</t>
  </si>
  <si>
    <t>VALENTIN</t>
  </si>
  <si>
    <t>FLAVIEN</t>
  </si>
  <si>
    <t>WILLIAM</t>
  </si>
  <si>
    <t>ELOISE</t>
  </si>
  <si>
    <t>PAULO</t>
  </si>
  <si>
    <t>RACHID</t>
  </si>
  <si>
    <t>MAMY</t>
  </si>
  <si>
    <t>REMI</t>
  </si>
  <si>
    <t>MARICA</t>
  </si>
  <si>
    <t>RAITRA</t>
  </si>
  <si>
    <t>ODILE</t>
  </si>
  <si>
    <t>VINCENT</t>
  </si>
  <si>
    <t>LUC</t>
  </si>
  <si>
    <t>BASTIEN</t>
  </si>
  <si>
    <t>HENRI</t>
  </si>
  <si>
    <t>FABIENNE</t>
  </si>
  <si>
    <t>ALFONSO</t>
  </si>
  <si>
    <t>JOELLE</t>
  </si>
  <si>
    <t>CARINE</t>
  </si>
  <si>
    <t>MARIE ANGELE</t>
  </si>
  <si>
    <t>MURIEL</t>
  </si>
  <si>
    <t>MIREILLE</t>
  </si>
  <si>
    <t>THANH TUAN</t>
  </si>
  <si>
    <t>SIHAM</t>
  </si>
  <si>
    <t>ELISA</t>
  </si>
  <si>
    <t>MARIE-CHRISTINE</t>
  </si>
  <si>
    <t>REGIS</t>
  </si>
  <si>
    <t>JOEL</t>
  </si>
  <si>
    <t>JEAN-CLAUDE</t>
  </si>
  <si>
    <t>TIMOTHE</t>
  </si>
  <si>
    <t>CORINNE</t>
  </si>
  <si>
    <t>DIONISIO</t>
  </si>
  <si>
    <t>ANGELIQUE</t>
  </si>
  <si>
    <t>Nb de niveaux</t>
  </si>
  <si>
    <t>LIGNE</t>
  </si>
  <si>
    <t>EFFECTIF DIRECT</t>
  </si>
  <si>
    <t>Tâche</t>
  </si>
  <si>
    <t>Budget total</t>
  </si>
  <si>
    <t>Réalisé total</t>
  </si>
  <si>
    <t>Budget</t>
  </si>
  <si>
    <t>Réalisé</t>
  </si>
  <si>
    <t>Partie X</t>
  </si>
  <si>
    <t>Partie Y</t>
  </si>
  <si>
    <t>sous-ensemble X1</t>
  </si>
  <si>
    <t>sous-ensemble X2</t>
  </si>
  <si>
    <t>Moteur AZERTY</t>
  </si>
  <si>
    <t>Réalisation prototype</t>
  </si>
  <si>
    <t>Essais endurance</t>
  </si>
  <si>
    <t>Etude aéro</t>
  </si>
  <si>
    <t>Etude thermo</t>
  </si>
  <si>
    <t>Etudes méca</t>
  </si>
  <si>
    <t>Conception générale &amp; intégration</t>
  </si>
  <si>
    <t>sous-ensemble Y1</t>
  </si>
  <si>
    <t>sous-ensemble Y2</t>
  </si>
  <si>
    <t>sous-ensemble Y3</t>
  </si>
  <si>
    <t>Responsable Administratif et financier</t>
  </si>
  <si>
    <t>Ecart total</t>
  </si>
  <si>
    <t>Nbsous- tâches</t>
  </si>
  <si>
    <t>permet de remonter la nomenclature
et capter les coefficients de montage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</si>
</sst>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0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Border="1" applyAlignment="1"/>
    <xf numFmtId="0" fontId="1" fillId="0" borderId="0" xfId="0" applyFont="1" applyBorder="1" applyAlignment="1"/>
    <xf numFmtId="0" fontId="6" fillId="0" borderId="0" xfId="0" applyFont="1" applyBorder="1" applyAlignment="1"/>
    <xf numFmtId="0" fontId="6" fillId="0" borderId="0" xfId="0" applyFont="1" applyAlignment="1"/>
    <xf numFmtId="0" fontId="6" fillId="0" borderId="0" xfId="0" applyFont="1" applyFill="1" applyBorder="1" applyAlignment="1"/>
    <xf numFmtId="0" fontId="6" fillId="0" borderId="0" xfId="0" applyFont="1"/>
    <xf numFmtId="0" fontId="6" fillId="0" borderId="0" xfId="0" applyFont="1" applyFill="1" applyBorder="1"/>
    <xf numFmtId="0" fontId="6" fillId="0" borderId="0" xfId="0" applyNumberFormat="1" applyFont="1" applyFill="1" applyBorder="1"/>
    <xf numFmtId="44" fontId="0" fillId="0" borderId="0" xfId="1" applyFont="1"/>
    <xf numFmtId="44" fontId="0" fillId="0" borderId="0" xfId="1" applyFont="1" applyBorder="1" applyAlignment="1"/>
    <xf numFmtId="44" fontId="0" fillId="0" borderId="0" xfId="1" applyFont="1" applyFill="1" applyBorder="1"/>
    <xf numFmtId="44" fontId="1" fillId="0" borderId="0" xfId="1" applyFont="1"/>
    <xf numFmtId="44" fontId="1" fillId="0" borderId="0" xfId="1" applyFont="1" applyBorder="1" applyAlignment="1"/>
    <xf numFmtId="44" fontId="1" fillId="0" borderId="0" xfId="1" applyFont="1" applyFill="1" applyBorder="1"/>
    <xf numFmtId="0" fontId="6" fillId="0" borderId="0" xfId="0" applyNumberFormat="1" applyFont="1" applyFill="1" applyBorder="1" applyAlignment="1"/>
    <xf numFmtId="0" fontId="1" fillId="0" borderId="0" xfId="0" applyNumberFormat="1" applyFont="1" applyFill="1" applyBorder="1"/>
    <xf numFmtId="0" fontId="8" fillId="0" borderId="0" xfId="0" applyFont="1"/>
    <xf numFmtId="0" fontId="1" fillId="0" borderId="0" xfId="0" applyFont="1"/>
    <xf numFmtId="164" fontId="8" fillId="0" borderId="0" xfId="0" applyNumberFormat="1" applyFont="1"/>
    <xf numFmtId="164" fontId="0" fillId="0" borderId="0" xfId="0" applyNumberFormat="1"/>
    <xf numFmtId="164" fontId="8" fillId="0" borderId="0" xfId="0" applyNumberFormat="1" applyFont="1" applyBorder="1" applyAlignment="1"/>
    <xf numFmtId="164" fontId="1" fillId="0" borderId="0" xfId="0" applyNumberFormat="1" applyFont="1" applyBorder="1" applyAlignment="1"/>
    <xf numFmtId="164" fontId="8" fillId="0" borderId="0" xfId="0" applyNumberFormat="1" applyFont="1" applyFill="1" applyBorder="1"/>
    <xf numFmtId="164" fontId="1" fillId="0" borderId="0" xfId="0" applyNumberFormat="1" applyFont="1" applyFill="1" applyBorder="1"/>
    <xf numFmtId="0" fontId="1" fillId="0" borderId="0" xfId="0" applyFont="1" applyAlignment="1"/>
    <xf numFmtId="0" fontId="8" fillId="0" borderId="0" xfId="0" applyFont="1" applyBorder="1" applyAlignment="1"/>
    <xf numFmtId="0" fontId="8" fillId="0" borderId="0" xfId="0" applyFont="1" applyFill="1" applyBorder="1"/>
    <xf numFmtId="0" fontId="8" fillId="0" borderId="0" xfId="0" applyNumberFormat="1" applyFont="1" applyFill="1" applyBorder="1"/>
    <xf numFmtId="0" fontId="8" fillId="0" borderId="0" xfId="0" applyFont="1" applyAlignment="1">
      <alignment vertical="top" wrapText="1"/>
    </xf>
    <xf numFmtId="0" fontId="8" fillId="0" borderId="0" xfId="0" applyNumberFormat="1" applyFont="1" applyFill="1" applyBorder="1" applyAlignment="1">
      <alignment vertical="top"/>
    </xf>
    <xf numFmtId="0" fontId="8" fillId="0" borderId="0" xfId="0" applyFont="1" applyFill="1" applyBorder="1" applyAlignment="1">
      <alignment vertical="top"/>
    </xf>
    <xf numFmtId="0" fontId="8" fillId="0" borderId="1" xfId="0" applyFont="1" applyFill="1" applyBorder="1" applyAlignment="1">
      <alignment vertical="top" wrapText="1"/>
    </xf>
    <xf numFmtId="0" fontId="8" fillId="0" borderId="1" xfId="0" applyFont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0" fontId="9" fillId="0" borderId="0" xfId="0" applyFont="1"/>
    <xf numFmtId="0" fontId="6" fillId="0" borderId="1" xfId="0" applyFont="1" applyBorder="1" applyAlignment="1">
      <alignment vertical="top" wrapText="1"/>
    </xf>
    <xf numFmtId="0" fontId="6" fillId="0" borderId="2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</cellXfs>
  <cellStyles count="2">
    <cellStyle name="Monétaire" xfId="1" builtinId="4"/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0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7:T22" totalsRowShown="0" headerRowDxfId="67" dataDxfId="65" headerRowBorderDxfId="66" tableBorderDxfId="64" totalsRowBorderDxfId="63">
  <autoFilter ref="B7:T22"/>
  <tableColumns count="19">
    <tableColumn id="3" name="Niveau" dataDxfId="62"/>
    <tableColumn id="4" name="Désignation" dataDxfId="61"/>
    <tableColumn id="1" name="Coefficient" dataDxfId="60"/>
    <tableColumn id="5" name="Ligne" dataDxfId="59">
      <calculatedColumnFormula>ROW()-ROW(Tableau1[[#Headers],[Niveau]])</calculatedColumnFormula>
    </tableColumn>
    <tableColumn id="10" name="Nb de nœuds" dataDxfId="58">
      <calculatedColumnFormula array="1">MIN(IFERROR(IF(Tableau1[[#This Row],[Niveau]]-{0;1;2;3;4;5;6;7}&gt;=0,MATCH(Tableau1[[#This Row],[Niveau]]-{0;1;2;3;4;5;6;7},OFFSET(Tableau1[[#This Row],[Niveau]],1,,MAX(Tableau1[Ligne])-Tableau1[[#This Row],[Ligne]]),0)-1,""),""))</calculatedColumnFormula>
    </tableColumn>
    <tableColumn id="6" name="0" dataDxfId="57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8" name="1" dataDxfId="56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1" name="2" dataDxfId="55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2" name="3" dataDxfId="54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3" name="4" dataDxfId="53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4" name="5" dataDxfId="52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5" name="6" dataDxfId="51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16" name="7" dataDxfId="50">
      <calculatedColumnFormula array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calculatedColumnFormula>
    </tableColumn>
    <tableColumn id="2" name="Quantité totale" dataDxfId="49">
      <calculatedColumnFormula>Tableau1[[#This Row],[0]]*Tableau1[[#This Row],[1]]*Tableau1[[#This Row],[2]]*Tableau1[[#This Row],[3]]*Tableau1[[#This Row],[4]]*Tableau1[[#This Row],[5]]*Tableau1[[#This Row],[6]]*Tableau1[[#This Row],[7]]*Tableau1[[#This Row],[Coefficient]]</calculatedColumnFormula>
    </tableColumn>
    <tableColumn id="17" name="Coût matière" dataDxfId="48" dataCellStyle="Monétaire"/>
    <tableColumn id="18" name="Valeur ajoutée" dataDxfId="47" dataCellStyle="Monétaire"/>
    <tableColumn id="19" name="Coût ensemble" dataDxfId="46" dataCellStyle="Monétaire">
      <calculatedColumnFormula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calculatedColumnFormula>
    </tableColumn>
    <tableColumn id="7" name="Masse unitaire" dataDxfId="45"/>
    <tableColumn id="9" name="Masse ensemble" dataDxfId="44">
      <calculatedColumnFormula>IFERROR(SUMPRODUCT(OFFSET(Tableau1[[#This Row],[Quantité totale]],1,0,Tableau1[[#This Row],[Nb de nœuds]])*OFFSET(Tableau1[[#This Row],[Masse unitaire]],1,0,Tableau1[[#This Row],[Nb de nœuds]]))/Tableau1[[#This Row],[Quantité totale]],"")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135" displayName="Tableau135" ref="B7:J22" totalsRowShown="0" headerRowDxfId="39" dataDxfId="37" headerRowBorderDxfId="38" tableBorderDxfId="36" totalsRowBorderDxfId="35">
  <autoFilter ref="B7:J22"/>
  <tableColumns count="9">
    <tableColumn id="3" name="Niveau" dataDxfId="34"/>
    <tableColumn id="4" name="Tâche" dataDxfId="33"/>
    <tableColumn id="5" name="Ligne" dataDxfId="32">
      <calculatedColumnFormula>ROW()-ROW(Tableau135[[#Headers],[Niveau]])</calculatedColumnFormula>
    </tableColumn>
    <tableColumn id="8" name="Nbsous- tâches" dataDxfId="31">
      <calculatedColumnFormula array="1">MIN(IFERROR(IF(Tableau1[[#This Row],[Niveau]]-{0;1;2;3;4;5;6;7}&gt;=0,MATCH(Tableau1[[#This Row],[Niveau]]-{0;1;2;3;4;5;6;7},OFFSET(Tableau1[[#This Row],[Niveau]],1,,MAX(Tableau1[Ligne])-Tableau1[[#This Row],[Ligne]]),0)-1,""),""))</calculatedColumnFormula>
    </tableColumn>
    <tableColumn id="6" name="Budget" dataDxfId="30"/>
    <tableColumn id="7" name="Réalisé" dataDxfId="29"/>
    <tableColumn id="10" name="Budget total" dataDxfId="28">
      <calculatedColumnFormula>SUM(OFFSET(Tableau135[[#This Row],[Budget]],,,Tableau135[[#This Row],[Nbsous- tâches]]+1))</calculatedColumnFormula>
    </tableColumn>
    <tableColumn id="2" name="Réalisé total" dataDxfId="27">
      <calculatedColumnFormula>SUM(OFFSET(Tableau135[[#This Row],[Réalisé]],,,Tableau135[[#This Row],[Nbsous- tâches]]+1))</calculatedColumnFormula>
    </tableColumn>
    <tableColumn id="1" name="Ecart total" dataDxfId="26">
      <calculatedColumnFormula>Tableau135[[#This Row],[Budget total]]-Tableau135[[#This Row],[Réalisé total]]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B7:G22" totalsRowShown="0" headerRowDxfId="23" dataDxfId="21" headerRowBorderDxfId="22" tableBorderDxfId="20" totalsRowBorderDxfId="19">
  <autoFilter ref="B7:G22"/>
  <tableColumns count="6">
    <tableColumn id="3" name="Niveau" dataDxfId="18"/>
    <tableColumn id="4" name="Désignation" dataDxfId="17"/>
    <tableColumn id="5" name="Ligne" dataDxfId="16">
      <calculatedColumnFormula>ROW()-ROW(Tableau13[[#Headers],[Niveau]])</calculatedColumnFormula>
    </tableColumn>
    <tableColumn id="1" name="Nb de niveaux" dataDxfId="15">
      <calculatedColumnFormula>IFERROR(MAX(OFFSET(Tableau13[[#This Row],[Niveau]],1,,Tableau13[[#This Row],[Effectif total]],))-Tableau13[[#This Row],[Niveau]],"")</calculatedColumnFormula>
    </tableColumn>
    <tableColumn id="2" name="Effectif direct" dataDxfId="14">
      <calculatedColumnFormula>IFERROR(COUNTIF(OFFSET(Tableau13[[#This Row],[Niveau]],1,,Tableau13[[#This Row],[Effectif total]]),Tableau13[[#This Row],[Niveau]]+1),"")</calculatedColumnFormula>
    </tableColumn>
    <tableColumn id="10" name="Effectif total" dataDxfId="13">
      <calculatedColumnFormula array="1">MIN(IFERROR(IF(Tableau13[[#This Row],[Niveau]]-{0;1;2;3;4;5;6;7}&gt;=0,MATCH(Tableau13[[#This Row],[Niveau]]-{0;1;2;3;4;5;6;7},OFFSET(Tableau13[[#This Row],[Niveau]],1,,MAX(Tableau13[Ligne])-Tableau13[[#This Row],[Ligne]]),0)-1,""),""))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B4:K509" totalsRowShown="0" headerRowDxfId="12" dataDxfId="10" headerRowBorderDxfId="11">
  <autoFilter ref="B4:K509"/>
  <tableColumns count="10">
    <tableColumn id="1" name="MATRICULE" dataDxfId="9"/>
    <tableColumn id="2" name="NOM USUEL                     " dataDxfId="8"/>
    <tableColumn id="3" name="PRENOM              " dataDxfId="7"/>
    <tableColumn id="4" name="FONCTION" dataDxfId="6"/>
    <tableColumn id="5" name="NIVEAU" dataDxfId="5"/>
    <tableColumn id="10" name="LIGNE" dataDxfId="4">
      <calculatedColumnFormula>ROW()-ROW(Tableau3[[#Headers],[LIGNE]])</calculatedColumnFormula>
    </tableColumn>
    <tableColumn id="6" name="EFFECTIF DIRECT" dataDxfId="3">
      <calculatedColumnFormula>IFERROR(COUNTIF(OFFSET(Tableau3[[#This Row],[NIVEAU]],1,,Tableau3[[#This Row],[EFFECTIF TOTAL]]),Tableau3[[#This Row],[NIVEAU]]+1),"")</calculatedColumnFormula>
    </tableColumn>
    <tableColumn id="7" name="EFFECTIF TOTAL" dataDxfId="2">
      <calculatedColumnFormula array="1">MIN(IFERROR(IF(Tableau3[[#This Row],[NIVEAU]]-{0;1;2;3;4;5;6;7}&gt;=0,MATCH(Tableau3[[#This Row],[NIVEAU]]-{0;1;2;3;4;5;6;7},OFFSET(Tableau3[[#This Row],[NIVEAU]],1,,MAX(Tableau3[LIGNE])-Tableau3[[#This Row],[LIGNE]]),0)-1,""),""))</calculatedColumnFormula>
    </tableColumn>
    <tableColumn id="8" name="NB DE NIVEAUX" dataDxfId="1">
      <calculatedColumnFormula>IFERROR(MAX(OFFSET(Tableau3[[#This Row],[NIVEAU]],1,,Tableau3[[#This Row],[EFFECTIF TOTAL]],))-Tableau3[[#This Row],[NIVEAU]],"")</calculatedColumnFormula>
    </tableColumn>
    <tableColumn id="9" name="EFFECTIF MOYEN PAR NIVEAU" dataDxfId="0">
      <calculatedColumnFormula>IFERROR(ROUND(Tableau3[[#This Row],[EFFECTIF TOTAL]]^(1/Tableau3[[#This Row],[NB DE NIVEAUX]]),1),"")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B1:V22"/>
  <sheetViews>
    <sheetView tabSelected="1" zoomScale="90" zoomScaleNormal="90" workbookViewId="0">
      <pane xSplit="4" ySplit="7" topLeftCell="O8" activePane="bottomRight" state="frozen"/>
      <selection pane="topRight" activeCell="E1" sqref="E1"/>
      <selection pane="bottomLeft" activeCell="A8" sqref="A8"/>
      <selection pane="bottomRight"/>
    </sheetView>
  </sheetViews>
  <sheetFormatPr baseColWidth="10" defaultRowHeight="14.5" outlineLevelRow="3" x14ac:dyDescent="0.35"/>
  <cols>
    <col min="2" max="2" width="8.81640625" bestFit="1" customWidth="1"/>
    <col min="3" max="3" width="19.36328125" bestFit="1" customWidth="1"/>
    <col min="4" max="4" width="12" bestFit="1" customWidth="1"/>
    <col min="5" max="5" width="7.36328125" style="8" bestFit="1" customWidth="1"/>
    <col min="6" max="6" width="14.81640625" style="8" bestFit="1" customWidth="1"/>
    <col min="7" max="8" width="4.08984375" bestFit="1" customWidth="1"/>
    <col min="9" max="14" width="4.08984375" style="6" bestFit="1" customWidth="1"/>
    <col min="15" max="15" width="16.453125" style="6" bestFit="1" customWidth="1"/>
    <col min="16" max="16" width="15.7265625" bestFit="1" customWidth="1"/>
    <col min="17" max="17" width="17.08984375" style="11" bestFit="1" customWidth="1"/>
    <col min="18" max="18" width="17.36328125" style="11" bestFit="1" customWidth="1"/>
    <col min="19" max="19" width="15.90625" style="14" bestFit="1" customWidth="1"/>
    <col min="20" max="20" width="17.453125" style="21" bestFit="1" customWidth="1"/>
    <col min="21" max="21" width="19.1796875" style="22" customWidth="1"/>
    <col min="22" max="22" width="15.36328125" style="6" bestFit="1" customWidth="1"/>
    <col min="23" max="25" width="17" bestFit="1" customWidth="1"/>
  </cols>
  <sheetData>
    <row r="1" spans="2:22" x14ac:dyDescent="0.35">
      <c r="C1" s="20" t="s">
        <v>31</v>
      </c>
      <c r="G1" s="6"/>
      <c r="H1" s="6"/>
      <c r="O1"/>
      <c r="P1" s="11"/>
      <c r="R1" s="14"/>
      <c r="S1" s="21"/>
      <c r="T1" s="22"/>
      <c r="U1"/>
      <c r="V1"/>
    </row>
    <row r="2" spans="2:22" x14ac:dyDescent="0.35">
      <c r="C2" s="8" t="s">
        <v>32</v>
      </c>
      <c r="G2" s="6"/>
      <c r="H2" s="6"/>
      <c r="O2"/>
      <c r="P2" s="11"/>
      <c r="R2" s="14"/>
      <c r="S2" s="21"/>
      <c r="T2" s="22"/>
      <c r="U2"/>
      <c r="V2"/>
    </row>
    <row r="3" spans="2:22" x14ac:dyDescent="0.35">
      <c r="C3" s="19" t="s">
        <v>33</v>
      </c>
      <c r="G3" s="6"/>
      <c r="H3" s="6"/>
      <c r="O3"/>
      <c r="P3" s="11"/>
      <c r="R3" s="14"/>
      <c r="S3" s="21"/>
      <c r="T3" s="22"/>
      <c r="U3"/>
      <c r="V3"/>
    </row>
    <row r="4" spans="2:22" ht="15" thickBot="1" x14ac:dyDescent="0.4">
      <c r="G4" s="6"/>
      <c r="H4" s="6"/>
      <c r="O4"/>
      <c r="P4" s="11"/>
      <c r="R4" s="14"/>
      <c r="S4" s="21"/>
      <c r="T4" s="22"/>
      <c r="U4"/>
      <c r="V4"/>
    </row>
    <row r="5" spans="2:22" ht="31" customHeight="1" thickTop="1" thickBot="1" x14ac:dyDescent="0.4">
      <c r="G5" s="39" t="s">
        <v>354</v>
      </c>
      <c r="H5" s="40"/>
      <c r="I5" s="40"/>
      <c r="J5" s="40"/>
      <c r="K5" s="40"/>
      <c r="L5" s="40"/>
      <c r="M5" s="40"/>
      <c r="N5" s="41"/>
      <c r="O5"/>
      <c r="P5" s="11"/>
      <c r="R5" s="14"/>
      <c r="S5" s="21"/>
      <c r="T5" s="22"/>
      <c r="U5"/>
      <c r="V5"/>
    </row>
    <row r="6" spans="2:22" ht="15" thickTop="1" x14ac:dyDescent="0.35">
      <c r="G6" s="6"/>
      <c r="H6" s="6"/>
      <c r="O6"/>
      <c r="P6" s="11"/>
      <c r="R6" s="14"/>
      <c r="S6" s="21"/>
      <c r="T6" s="22"/>
      <c r="U6"/>
      <c r="V6"/>
    </row>
    <row r="7" spans="2:22" s="3" customFormat="1" x14ac:dyDescent="0.35">
      <c r="B7" s="3" t="s">
        <v>0</v>
      </c>
      <c r="C7" s="3" t="s">
        <v>13</v>
      </c>
      <c r="D7" s="3" t="s">
        <v>12</v>
      </c>
      <c r="E7" s="5" t="s">
        <v>14</v>
      </c>
      <c r="F7" s="5" t="s">
        <v>27</v>
      </c>
      <c r="G7" s="5" t="s">
        <v>17</v>
      </c>
      <c r="H7" s="5" t="s">
        <v>18</v>
      </c>
      <c r="I7" s="5" t="s">
        <v>19</v>
      </c>
      <c r="J7" s="5" t="s">
        <v>20</v>
      </c>
      <c r="K7" s="5" t="s">
        <v>21</v>
      </c>
      <c r="L7" s="5" t="s">
        <v>22</v>
      </c>
      <c r="M7" s="5" t="s">
        <v>23</v>
      </c>
      <c r="N7" s="5" t="s">
        <v>24</v>
      </c>
      <c r="O7" s="4" t="s">
        <v>1</v>
      </c>
      <c r="P7" s="12" t="s">
        <v>28</v>
      </c>
      <c r="Q7" s="12" t="s">
        <v>29</v>
      </c>
      <c r="R7" s="15" t="s">
        <v>34</v>
      </c>
      <c r="S7" s="23" t="s">
        <v>11</v>
      </c>
      <c r="T7" s="24" t="s">
        <v>25</v>
      </c>
    </row>
    <row r="8" spans="2:22" s="1" customFormat="1" x14ac:dyDescent="0.35">
      <c r="B8" s="1">
        <v>2</v>
      </c>
      <c r="C8" s="1" t="s">
        <v>2</v>
      </c>
      <c r="D8" s="1">
        <v>1</v>
      </c>
      <c r="E8" s="9">
        <f>ROW()-ROW(Tableau1[[#Headers],[Niveau]])</f>
        <v>1</v>
      </c>
      <c r="F8" s="9">
        <f t="array" aca="1" ref="F8" ca="1">MIN(IFERROR(IF(Tableau1[[#This Row],[Niveau]]-{0;1;2;3;4;5;6;7}&gt;=0,MATCH(Tableau1[[#This Row],[Niveau]]-{0;1;2;3;4;5;6;7},OFFSET(Tableau1[[#This Row],[Niveau]],1,,MAX(Tableau1[Ligne])-Tableau1[[#This Row],[Ligne]]),0)-1,""),""))</f>
        <v>13</v>
      </c>
      <c r="G8" s="7">
        <f t="array" aca="1" ref="G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8" s="7">
        <f t="array" aca="1" ref="H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8" s="7">
        <f t="array" aca="1" ref="I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8" s="7">
        <f t="array" aca="1" ref="J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8" s="7">
        <f t="array" aca="1" ref="K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8" s="7">
        <f t="array" aca="1" ref="L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8" s="7">
        <f t="array" aca="1" ref="M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8" s="7">
        <f t="array" aca="1" ref="N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8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</v>
      </c>
      <c r="P8" s="13"/>
      <c r="Q8" s="13"/>
      <c r="R8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885</v>
      </c>
      <c r="S8" s="25"/>
      <c r="T8" s="26">
        <f ca="1">IFERROR(SUMPRODUCT(OFFSET(Tableau1[[#This Row],[Quantité totale]],1,0,Tableau1[[#This Row],[Nb de nœuds]])*OFFSET(Tableau1[[#This Row],[Masse unitaire]],1,0,Tableau1[[#This Row],[Nb de nœuds]]))/Tableau1[[#This Row],[Quantité totale]],"")</f>
        <v>8475.6039999999994</v>
      </c>
    </row>
    <row r="9" spans="2:22" s="1" customFormat="1" outlineLevel="1" x14ac:dyDescent="0.35">
      <c r="B9" s="1">
        <v>3</v>
      </c>
      <c r="C9" s="1" t="s">
        <v>3</v>
      </c>
      <c r="D9" s="1">
        <v>3</v>
      </c>
      <c r="E9" s="9">
        <f>ROW()-ROW(Tableau1[[#Headers],[Niveau]])</f>
        <v>2</v>
      </c>
      <c r="F9" s="9">
        <f t="array" aca="1" ref="F9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G9" s="7">
        <f t="array" aca="1" ref="G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9" s="7">
        <f t="array" aca="1" ref="H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9" s="7">
        <f t="array" aca="1" ref="I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9" s="7">
        <f t="array" aca="1" ref="J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9" s="7">
        <f t="array" aca="1" ref="K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9" s="7">
        <f t="array" aca="1" ref="L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9" s="7">
        <f t="array" aca="1" ref="M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9" s="7">
        <f t="array" aca="1" ref="N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9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P9" s="13"/>
      <c r="Q9" s="13">
        <v>13</v>
      </c>
      <c r="R9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37</v>
      </c>
      <c r="S9" s="25"/>
      <c r="T9" s="26">
        <f ca="1">IFERROR(SUMPRODUCT(OFFSET(Tableau1[[#This Row],[Quantité totale]],1,0,Tableau1[[#This Row],[Nb de nœuds]])*OFFSET(Tableau1[[#This Row],[Masse unitaire]],1,0,Tableau1[[#This Row],[Nb de nœuds]]))/Tableau1[[#This Row],[Quantité totale]],"")</f>
        <v>1401.22</v>
      </c>
    </row>
    <row r="10" spans="2:22" s="1" customFormat="1" outlineLevel="2" x14ac:dyDescent="0.35">
      <c r="B10" s="1">
        <v>4</v>
      </c>
      <c r="C10" s="1" t="s">
        <v>4</v>
      </c>
      <c r="D10" s="1">
        <v>1</v>
      </c>
      <c r="E10" s="9">
        <f>ROW()-ROW(Tableau1[[#Headers],[Niveau]])</f>
        <v>3</v>
      </c>
      <c r="F10" s="9">
        <f t="array" aca="1" ref="F1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0" s="7">
        <f t="array" aca="1" ref="G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0" s="7">
        <f t="array" aca="1" ref="H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0" s="7">
        <f t="array" aca="1" ref="I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0" s="7">
        <f t="array" aca="1" ref="J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K10" s="7">
        <f t="array" aca="1" ref="K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0" s="7">
        <f t="array" aca="1" ref="L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0" s="7">
        <f t="array" aca="1" ref="M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0" s="7">
        <f t="array" aca="1" ref="N1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0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P10" s="13">
        <v>4</v>
      </c>
      <c r="Q10" s="13">
        <v>1</v>
      </c>
      <c r="R10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5</v>
      </c>
      <c r="S10" s="25">
        <v>1176.32</v>
      </c>
      <c r="T10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1" spans="2:22" s="1" customFormat="1" outlineLevel="2" x14ac:dyDescent="0.35">
      <c r="B11" s="1">
        <v>4</v>
      </c>
      <c r="C11" s="1" t="s">
        <v>5</v>
      </c>
      <c r="D11" s="1">
        <v>2</v>
      </c>
      <c r="E11" s="9">
        <f>ROW()-ROW(Tableau1[[#Headers],[Niveau]])</f>
        <v>4</v>
      </c>
      <c r="F11" s="9">
        <f t="array" aca="1" ref="F1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1" s="7">
        <f t="array" aca="1" ref="G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1" s="7">
        <f t="array" aca="1" ref="H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1" s="7">
        <f t="array" aca="1" ref="I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1" s="7">
        <f t="array" aca="1" ref="J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K11" s="7">
        <f t="array" aca="1" ref="K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1" s="7">
        <f t="array" aca="1" ref="L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1" s="7">
        <f t="array" aca="1" ref="M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1" s="7">
        <f t="array" aca="1" ref="N1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1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6</v>
      </c>
      <c r="P11" s="13">
        <v>6</v>
      </c>
      <c r="Q11" s="13">
        <v>2</v>
      </c>
      <c r="R11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8</v>
      </c>
      <c r="S11" s="25">
        <v>112</v>
      </c>
      <c r="T11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2" spans="2:22" s="1" customFormat="1" outlineLevel="2" x14ac:dyDescent="0.35">
      <c r="B12" s="1">
        <v>4</v>
      </c>
      <c r="C12" s="1" t="s">
        <v>6</v>
      </c>
      <c r="D12" s="1">
        <v>1</v>
      </c>
      <c r="E12" s="9">
        <f>ROW()-ROW(Tableau1[[#Headers],[Niveau]])</f>
        <v>5</v>
      </c>
      <c r="F12" s="9">
        <f t="array" aca="1" ref="F1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2" s="7">
        <f t="array" aca="1" ref="G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2" s="7">
        <f t="array" aca="1" ref="H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2" s="7">
        <f t="array" aca="1" ref="I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2" s="7">
        <f t="array" aca="1" ref="J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3</v>
      </c>
      <c r="K12" s="7">
        <f t="array" aca="1" ref="K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2" s="7">
        <f t="array" aca="1" ref="L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2" s="7">
        <f t="array" aca="1" ref="M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2" s="7">
        <f t="array" aca="1" ref="N1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2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3</v>
      </c>
      <c r="P12" s="13">
        <v>3</v>
      </c>
      <c r="Q12" s="13"/>
      <c r="R12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3</v>
      </c>
      <c r="S12" s="25">
        <v>0.9</v>
      </c>
      <c r="T12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3" spans="2:22" s="1" customFormat="1" outlineLevel="1" x14ac:dyDescent="0.35">
      <c r="B13" s="1">
        <v>3</v>
      </c>
      <c r="C13" s="1" t="s">
        <v>7</v>
      </c>
      <c r="D13" s="1">
        <v>2</v>
      </c>
      <c r="E13" s="10">
        <f>ROW()-ROW(Tableau1[[#Headers],[Niveau]])</f>
        <v>6</v>
      </c>
      <c r="F13" s="9">
        <f t="array" aca="1" ref="F13" ca="1">MIN(IFERROR(IF(Tableau1[[#This Row],[Niveau]]-{0;1;2;3;4;5;6;7}&gt;=0,MATCH(Tableau1[[#This Row],[Niveau]]-{0;1;2;3;4;5;6;7},OFFSET(Tableau1[[#This Row],[Niveau]],1,,MAX(Tableau1[Ligne])-Tableau1[[#This Row],[Ligne]]),0)-1,""),""))</f>
        <v>8</v>
      </c>
      <c r="G13" s="7">
        <f t="array" aca="1" ref="G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3" s="7">
        <f t="array" aca="1" ref="H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3" s="7">
        <f t="array" aca="1" ref="I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3" s="7">
        <f t="array" aca="1" ref="J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13" s="7">
        <f t="array" aca="1" ref="K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3" s="7">
        <f t="array" aca="1" ref="L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3" s="7">
        <f t="array" aca="1" ref="M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3" s="7">
        <f t="array" aca="1" ref="N13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3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2</v>
      </c>
      <c r="P13" s="13"/>
      <c r="Q13" s="13">
        <v>25</v>
      </c>
      <c r="R13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387</v>
      </c>
      <c r="S13" s="25"/>
      <c r="T13" s="26">
        <f ca="1">IFERROR(SUMPRODUCT(OFFSET(Tableau1[[#This Row],[Quantité totale]],1,0,Tableau1[[#This Row],[Nb de nœuds]])*OFFSET(Tableau1[[#This Row],[Masse unitaire]],1,0,Tableau1[[#This Row],[Nb de nœuds]]))/Tableau1[[#This Row],[Quantité totale]],"")</f>
        <v>2135.9720000000002</v>
      </c>
    </row>
    <row r="14" spans="2:22" s="1" customFormat="1" outlineLevel="2" x14ac:dyDescent="0.35">
      <c r="B14" s="1">
        <v>4</v>
      </c>
      <c r="C14" s="1" t="s">
        <v>30</v>
      </c>
      <c r="D14" s="1">
        <v>2</v>
      </c>
      <c r="E14" s="10">
        <f>ROW()-ROW(Tableau1[[#Headers],[Niveau]])</f>
        <v>7</v>
      </c>
      <c r="F14" s="10">
        <f t="array" aca="1" ref="F14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4" s="17">
        <f t="array" aca="1" ref="G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4" s="17">
        <f t="array" aca="1" ref="H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4" s="17">
        <f t="array" aca="1" ref="I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4" s="17">
        <f t="array" aca="1" ref="J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4" s="17">
        <f t="array" aca="1" ref="K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4" s="17">
        <f t="array" aca="1" ref="L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4" s="17">
        <f t="array" aca="1" ref="M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4" s="17">
        <f t="array" aca="1" ref="N14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4" s="18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4</v>
      </c>
      <c r="P14" s="13">
        <v>4</v>
      </c>
      <c r="Q14" s="13"/>
      <c r="R14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4</v>
      </c>
      <c r="S14" s="25">
        <v>4</v>
      </c>
      <c r="T14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5" spans="2:22" s="1" customFormat="1" outlineLevel="2" x14ac:dyDescent="0.35">
      <c r="B15" s="1">
        <v>4</v>
      </c>
      <c r="C15" s="1" t="s">
        <v>15</v>
      </c>
      <c r="D15" s="1">
        <v>2</v>
      </c>
      <c r="E15" s="9">
        <f>ROW()-ROW(Tableau1[[#Headers],[Niveau]])</f>
        <v>8</v>
      </c>
      <c r="F15" s="9">
        <f t="array" aca="1" ref="F15" ca="1">MIN(IFERROR(IF(Tableau1[[#This Row],[Niveau]]-{0;1;2;3;4;5;6;7}&gt;=0,MATCH(Tableau1[[#This Row],[Niveau]]-{0;1;2;3;4;5;6;7},OFFSET(Tableau1[[#This Row],[Niveau]],1,,MAX(Tableau1[Ligne])-Tableau1[[#This Row],[Ligne]]),0)-1,""),""))</f>
        <v>2</v>
      </c>
      <c r="G15" s="7">
        <f t="array" aca="1" ref="G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5" s="7">
        <f t="array" aca="1" ref="H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5" s="7">
        <f t="array" aca="1" ref="I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5" s="7">
        <f t="array" aca="1" ref="J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5" s="7">
        <f t="array" aca="1" ref="K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5" s="7">
        <f t="array" aca="1" ref="L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5" s="7">
        <f t="array" aca="1" ref="M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5" s="7">
        <f t="array" aca="1" ref="N15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5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4</v>
      </c>
      <c r="P15" s="13"/>
      <c r="Q15" s="13">
        <v>15</v>
      </c>
      <c r="R15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69</v>
      </c>
      <c r="S15" s="25"/>
      <c r="T15" s="26">
        <f ca="1">IFERROR(SUMPRODUCT(OFFSET(Tableau1[[#This Row],[Quantité totale]],1,0,Tableau1[[#This Row],[Nb de nœuds]])*OFFSET(Tableau1[[#This Row],[Masse unitaire]],1,0,Tableau1[[#This Row],[Nb de nœuds]]))/Tableau1[[#This Row],[Quantité totale]],"")</f>
        <v>536.89800000000002</v>
      </c>
    </row>
    <row r="16" spans="2:22" s="1" customFormat="1" outlineLevel="3" x14ac:dyDescent="0.35">
      <c r="B16" s="1">
        <v>5</v>
      </c>
      <c r="C16" s="1" t="s">
        <v>26</v>
      </c>
      <c r="D16" s="1">
        <v>1</v>
      </c>
      <c r="E16" s="9">
        <f>ROW()-ROW(Tableau1[[#Headers],[Niveau]])</f>
        <v>9</v>
      </c>
      <c r="F16" s="9">
        <f t="array" aca="1" ref="F16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6" s="7">
        <f t="array" aca="1" ref="G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6" s="7">
        <f t="array" aca="1" ref="H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6" s="7">
        <f t="array" aca="1" ref="I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6" s="7">
        <f t="array" aca="1" ref="J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6" s="7">
        <f t="array" aca="1" ref="K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L16" s="7">
        <f t="array" aca="1" ref="L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6" s="7">
        <f t="array" aca="1" ref="M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6" s="7">
        <f t="array" aca="1" ref="N16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6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4</v>
      </c>
      <c r="P16" s="13">
        <v>2</v>
      </c>
      <c r="Q16" s="13"/>
      <c r="R16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2</v>
      </c>
      <c r="S16" s="25">
        <v>533.27</v>
      </c>
      <c r="T16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7" spans="2:20" s="1" customFormat="1" outlineLevel="3" x14ac:dyDescent="0.35">
      <c r="B17" s="1">
        <v>5</v>
      </c>
      <c r="C17" s="1" t="s">
        <v>8</v>
      </c>
      <c r="D17" s="1">
        <v>4</v>
      </c>
      <c r="E17" s="9">
        <f>ROW()-ROW(Tableau1[[#Headers],[Niveau]])</f>
        <v>10</v>
      </c>
      <c r="F17" s="9">
        <f t="array" aca="1" ref="F17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7" s="7">
        <f t="array" aca="1" ref="G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7" s="7">
        <f t="array" aca="1" ref="H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7" s="7">
        <f t="array" aca="1" ref="I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7" s="7">
        <f t="array" aca="1" ref="J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7" s="7">
        <f t="array" aca="1" ref="K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L17" s="7">
        <f t="array" aca="1" ref="L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7" s="7">
        <f t="array" aca="1" ref="M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7" s="7">
        <f t="array" aca="1" ref="N17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7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16</v>
      </c>
      <c r="P17" s="13">
        <v>9</v>
      </c>
      <c r="Q17" s="13">
        <v>4</v>
      </c>
      <c r="R17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13</v>
      </c>
      <c r="S17" s="25">
        <v>0.90700000000000003</v>
      </c>
      <c r="T17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18" spans="2:20" s="1" customFormat="1" outlineLevel="2" x14ac:dyDescent="0.35">
      <c r="B18" s="1">
        <v>4</v>
      </c>
      <c r="C18" s="1" t="s">
        <v>16</v>
      </c>
      <c r="D18" s="1">
        <v>6</v>
      </c>
      <c r="E18" s="9">
        <f>ROW()-ROW(Tableau1[[#Headers],[Niveau]])</f>
        <v>11</v>
      </c>
      <c r="F18" s="9">
        <f t="array" aca="1" ref="F18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G18" s="7">
        <f t="array" aca="1" ref="G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8" s="7">
        <f t="array" aca="1" ref="H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8" s="7">
        <f t="array" aca="1" ref="I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8" s="7">
        <f t="array" aca="1" ref="J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8" s="7">
        <f t="array" aca="1" ref="K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18" s="7">
        <f t="array" aca="1" ref="L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8" s="7">
        <f t="array" aca="1" ref="M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8" s="7">
        <f t="array" aca="1" ref="N18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8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P18" s="13"/>
      <c r="Q18" s="13">
        <v>12</v>
      </c>
      <c r="R18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36</v>
      </c>
      <c r="S18" s="25"/>
      <c r="T18" s="26">
        <f ca="1">IFERROR(SUMPRODUCT(OFFSET(Tableau1[[#This Row],[Quantité totale]],1,0,Tableau1[[#This Row],[Nb de nœuds]])*OFFSET(Tableau1[[#This Row],[Masse unitaire]],1,0,Tableau1[[#This Row],[Nb de nœuds]]))/Tableau1[[#This Row],[Quantité totale]],"")</f>
        <v>175.69600000000003</v>
      </c>
    </row>
    <row r="19" spans="2:20" s="1" customFormat="1" outlineLevel="3" x14ac:dyDescent="0.35">
      <c r="B19" s="1">
        <v>5</v>
      </c>
      <c r="C19" s="1" t="s">
        <v>9</v>
      </c>
      <c r="D19" s="1">
        <v>1</v>
      </c>
      <c r="E19" s="9">
        <f>ROW()-ROW(Tableau1[[#Headers],[Niveau]])</f>
        <v>12</v>
      </c>
      <c r="F19" s="9">
        <f t="array" aca="1" ref="F19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19" s="7">
        <f t="array" aca="1" ref="G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19" s="7">
        <f t="array" aca="1" ref="H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19" s="7">
        <f t="array" aca="1" ref="I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19" s="7">
        <f t="array" aca="1" ref="J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19" s="7">
        <f t="array" aca="1" ref="K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L19" s="7">
        <f t="array" aca="1" ref="L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19" s="7">
        <f t="array" aca="1" ref="M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19" s="7">
        <f t="array" aca="1" ref="N19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19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P19" s="13">
        <v>6</v>
      </c>
      <c r="Q19" s="13"/>
      <c r="R19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6</v>
      </c>
      <c r="S19" s="25">
        <v>172.8</v>
      </c>
      <c r="T19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20" spans="2:20" s="1" customFormat="1" outlineLevel="3" x14ac:dyDescent="0.35">
      <c r="B20" s="1">
        <v>5</v>
      </c>
      <c r="C20" s="1" t="s">
        <v>10</v>
      </c>
      <c r="D20" s="1">
        <v>2</v>
      </c>
      <c r="E20" s="9">
        <f>ROW()-ROW(Tableau1[[#Headers],[Niveau]])</f>
        <v>13</v>
      </c>
      <c r="F20" s="9">
        <f t="array" aca="1" ref="F2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20" s="7">
        <f t="array" aca="1" ref="G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20" s="7">
        <f t="array" aca="1" ref="H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20" s="7">
        <f t="array" aca="1" ref="I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20" s="7">
        <f t="array" aca="1" ref="J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20" s="7">
        <f t="array" aca="1" ref="K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L20" s="7">
        <f t="array" aca="1" ref="L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20" s="7">
        <f t="array" aca="1" ref="M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20" s="7">
        <f t="array" aca="1" ref="N20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20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24</v>
      </c>
      <c r="P20" s="13">
        <v>7</v>
      </c>
      <c r="Q20" s="13">
        <v>1</v>
      </c>
      <c r="R20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8</v>
      </c>
      <c r="S20" s="25">
        <v>0.64500000000000002</v>
      </c>
      <c r="T20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21" spans="2:20" s="1" customFormat="1" outlineLevel="3" x14ac:dyDescent="0.35">
      <c r="B21" s="1">
        <v>5</v>
      </c>
      <c r="C21" s="1" t="s">
        <v>26</v>
      </c>
      <c r="D21" s="1">
        <v>1</v>
      </c>
      <c r="E21" s="9">
        <f>ROW()-ROW(Tableau1[[#Headers],[Niveau]])</f>
        <v>14</v>
      </c>
      <c r="F21" s="9">
        <f t="array" aca="1" ref="F2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21" s="7">
        <f t="array" aca="1" ref="G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21" s="7">
        <f t="array" aca="1" ref="H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21" s="7">
        <f t="array" aca="1" ref="I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21" s="7">
        <f t="array" aca="1" ref="J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2</v>
      </c>
      <c r="K21" s="7">
        <f t="array" aca="1" ref="K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6</v>
      </c>
      <c r="L21" s="7">
        <f t="array" aca="1" ref="L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21" s="7">
        <f t="array" aca="1" ref="M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21" s="7">
        <f t="array" aca="1" ref="N21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21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12</v>
      </c>
      <c r="P21" s="13">
        <v>2</v>
      </c>
      <c r="Q21" s="13"/>
      <c r="R21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2</v>
      </c>
      <c r="S21" s="25">
        <v>1.6060000000000001</v>
      </c>
      <c r="T21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  <row r="22" spans="2:20" s="1" customFormat="1" x14ac:dyDescent="0.35">
      <c r="B22" s="1">
        <v>0</v>
      </c>
      <c r="E22" s="9">
        <f>ROW()-ROW(Tableau1[[#Headers],[Niveau]])</f>
        <v>15</v>
      </c>
      <c r="F22" s="9">
        <f t="array" aca="1" ref="F2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G22" s="7">
        <f t="array" aca="1" ref="G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H22" s="7">
        <f t="array" aca="1" ref="H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I22" s="7">
        <f t="array" aca="1" ref="I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J22" s="7">
        <f t="array" aca="1" ref="J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K22" s="7">
        <f t="array" aca="1" ref="K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L22" s="7">
        <f t="array" aca="1" ref="L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M22" s="7">
        <f t="array" aca="1" ref="M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N22" s="7">
        <f t="array" aca="1" ref="N22" ca="1">IFERROR(IF(Tableau1[[#This Row],[Niveau]]&lt;=COLUMN()-COLUMN(Tableau1[[#Headers],[0]]),1,INDEX(OFFSET(Tableau1[[#Headers],[Coefficient]],1,,Tableau1[[#This Row],[Ligne]]-1),MAX(IF(OFFSET(Tableau1[[#Headers],[Niveau]],1,,Tableau1[[#This Row],[Ligne]]-1)=COLUMN()-COLUMN(Tableau1[[#Headers],[0]]),OFFSET(Tableau1[[#Headers],[Ligne]],1,,Tableau1[[#This Row],[Ligne]]-1))))),1)</f>
        <v>1</v>
      </c>
      <c r="O22" s="2">
        <f ca="1">Tableau1[[#This Row],[0]]*Tableau1[[#This Row],[1]]*Tableau1[[#This Row],[2]]*Tableau1[[#This Row],[3]]*Tableau1[[#This Row],[4]]*Tableau1[[#This Row],[5]]*Tableau1[[#This Row],[6]]*Tableau1[[#This Row],[7]]*Tableau1[[#This Row],[Coefficient]]</f>
        <v>0</v>
      </c>
      <c r="P22" s="13"/>
      <c r="Q22" s="13"/>
      <c r="R22" s="16">
        <f ca="1">IFERROR(
SUMPRODUCT(OFFSET(Tableau1[[#This Row],[Quantité totale]],1,0,Tableau1[[#This Row],[Nb de nœuds]])*OFFSET(Tableau1[[#This Row],[Coût matière]],1,0,Tableau1[[#This Row],[Nb de nœuds]]))/Tableau1[[#This Row],[Quantité totale]]+SUMPRODUCT(OFFSET(Tableau1[[#This Row],[Quantité totale]],1,0,Tableau1[[#This Row],[Nb de nœuds]])*OFFSET(Tableau1[[#This Row],[Valeur ajoutée]],1,0,Tableau1[[#This Row],[Nb de nœuds]]))/Tableau1[[#This Row],[Quantité totale]],0)+Tableau1[[#This Row],[Valeur ajoutée]]+Tableau1[[#This Row],[Coût matière]]</f>
        <v>0</v>
      </c>
      <c r="S22" s="25"/>
      <c r="T22" s="26" t="str">
        <f ca="1">IFERROR(SUMPRODUCT(OFFSET(Tableau1[[#This Row],[Quantité totale]],1,0,Tableau1[[#This Row],[Nb de nœuds]])*OFFSET(Tableau1[[#This Row],[Masse unitaire]],1,0,Tableau1[[#This Row],[Nb de nœuds]]))/Tableau1[[#This Row],[Quantité totale]],"")</f>
        <v/>
      </c>
    </row>
  </sheetData>
  <mergeCells count="1">
    <mergeCell ref="G5:N5"/>
  </mergeCells>
  <conditionalFormatting sqref="B8:T22">
    <cfRule type="expression" dxfId="69" priority="6">
      <formula>$B8=3</formula>
    </cfRule>
    <cfRule type="expression" dxfId="68" priority="7">
      <formula>$B8=2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B1:L22"/>
  <sheetViews>
    <sheetView zoomScale="90" zoomScaleNormal="90" workbookViewId="0">
      <selection activeCell="J9" sqref="J9"/>
    </sheetView>
  </sheetViews>
  <sheetFormatPr baseColWidth="10" defaultRowHeight="14.5" outlineLevelRow="3" x14ac:dyDescent="0.35"/>
  <cols>
    <col min="2" max="2" width="8.81640625" bestFit="1" customWidth="1"/>
    <col min="3" max="3" width="40.7265625" bestFit="1" customWidth="1"/>
    <col min="4" max="4" width="12.81640625" style="8" customWidth="1"/>
    <col min="5" max="5" width="15.7265625" style="8" bestFit="1" customWidth="1"/>
    <col min="6" max="7" width="12.81640625" style="19" customWidth="1"/>
    <col min="8" max="8" width="14.81640625" style="20" bestFit="1" customWidth="1"/>
    <col min="9" max="9" width="16.453125" style="27" bestFit="1" customWidth="1"/>
    <col min="10" max="10" width="16.453125" style="27" customWidth="1"/>
    <col min="12" max="12" width="15.36328125" style="6" bestFit="1" customWidth="1"/>
    <col min="13" max="15" width="17" bestFit="1" customWidth="1"/>
  </cols>
  <sheetData>
    <row r="1" spans="2:12" x14ac:dyDescent="0.35">
      <c r="C1" s="20" t="s">
        <v>31</v>
      </c>
      <c r="I1" s="20"/>
      <c r="J1" s="20"/>
      <c r="L1"/>
    </row>
    <row r="2" spans="2:12" x14ac:dyDescent="0.35">
      <c r="C2" s="8" t="s">
        <v>32</v>
      </c>
      <c r="I2" s="20"/>
      <c r="J2" s="20"/>
      <c r="L2"/>
    </row>
    <row r="3" spans="2:12" x14ac:dyDescent="0.35">
      <c r="C3" s="19" t="s">
        <v>33</v>
      </c>
      <c r="I3" s="20"/>
      <c r="J3" s="20"/>
      <c r="L3"/>
    </row>
    <row r="4" spans="2:12" x14ac:dyDescent="0.35">
      <c r="I4" s="20"/>
      <c r="J4" s="20"/>
      <c r="L4"/>
    </row>
    <row r="5" spans="2:12" x14ac:dyDescent="0.35">
      <c r="I5" s="20"/>
      <c r="J5" s="20"/>
      <c r="L5"/>
    </row>
    <row r="6" spans="2:12" x14ac:dyDescent="0.35">
      <c r="I6" s="20"/>
      <c r="J6" s="20"/>
      <c r="L6"/>
    </row>
    <row r="7" spans="2:12" s="3" customFormat="1" x14ac:dyDescent="0.35">
      <c r="B7" s="3" t="s">
        <v>0</v>
      </c>
      <c r="C7" s="3" t="s">
        <v>332</v>
      </c>
      <c r="D7" s="5" t="s">
        <v>14</v>
      </c>
      <c r="E7" s="5" t="s">
        <v>353</v>
      </c>
      <c r="F7" s="28" t="s">
        <v>335</v>
      </c>
      <c r="G7" s="28" t="s">
        <v>336</v>
      </c>
      <c r="H7" s="4" t="s">
        <v>333</v>
      </c>
      <c r="I7" s="4" t="s">
        <v>334</v>
      </c>
      <c r="J7" s="4" t="s">
        <v>352</v>
      </c>
    </row>
    <row r="8" spans="2:12" s="1" customFormat="1" x14ac:dyDescent="0.35">
      <c r="B8" s="1">
        <v>2</v>
      </c>
      <c r="C8" s="1" t="s">
        <v>341</v>
      </c>
      <c r="D8" s="9">
        <f>ROW()-ROW(Tableau135[[#Headers],[Niveau]])</f>
        <v>1</v>
      </c>
      <c r="E8" s="9">
        <f t="array" aca="1" ref="E8" ca="1">MIN(IFERROR(IF(Tableau1[[#This Row],[Niveau]]-{0;1;2;3;4;5;6;7}&gt;=0,MATCH(Tableau1[[#This Row],[Niveau]]-{0;1;2;3;4;5;6;7},OFFSET(Tableau1[[#This Row],[Niveau]],1,,MAX(Tableau1[Ligne])-Tableau1[[#This Row],[Ligne]]),0)-1,""),""))</f>
        <v>13</v>
      </c>
      <c r="F8" s="29"/>
      <c r="G8" s="29"/>
      <c r="H8" s="2">
        <f ca="1">SUM(OFFSET(Tableau135[[#This Row],[Budget]],,,Tableau135[[#This Row],[Nbsous- tâches]]+1))</f>
        <v>6000</v>
      </c>
      <c r="I8" s="2">
        <f ca="1">SUM(OFFSET(Tableau135[[#This Row],[Réalisé]],,,Tableau135[[#This Row],[Nbsous- tâches]]+1))</f>
        <v>5640</v>
      </c>
      <c r="J8" s="2">
        <f ca="1">Tableau135[[#This Row],[Budget total]]-Tableau135[[#This Row],[Réalisé total]]</f>
        <v>360</v>
      </c>
    </row>
    <row r="9" spans="2:12" s="1" customFormat="1" outlineLevel="1" x14ac:dyDescent="0.35">
      <c r="B9" s="1">
        <v>3</v>
      </c>
      <c r="C9" s="1" t="s">
        <v>347</v>
      </c>
      <c r="D9" s="9">
        <f>ROW()-ROW(Tableau135[[#Headers],[Niveau]])</f>
        <v>2</v>
      </c>
      <c r="E9" s="9">
        <f t="array" aca="1" ref="E9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F9" s="29">
        <v>200</v>
      </c>
      <c r="G9" s="29">
        <v>180</v>
      </c>
      <c r="H9" s="2">
        <f ca="1">SUM(OFFSET(Tableau135[[#This Row],[Budget]],,,Tableau135[[#This Row],[Nbsous- tâches]]+1))</f>
        <v>2300</v>
      </c>
      <c r="I9" s="2">
        <f ca="1">SUM(OFFSET(Tableau135[[#This Row],[Réalisé]],,,Tableau135[[#This Row],[Nbsous- tâches]]+1))</f>
        <v>2140</v>
      </c>
      <c r="J9" s="2">
        <f ca="1">Tableau135[[#This Row],[Budget total]]-Tableau135[[#This Row],[Réalisé total]]</f>
        <v>160</v>
      </c>
    </row>
    <row r="10" spans="2:12" s="1" customFormat="1" outlineLevel="2" x14ac:dyDescent="0.35">
      <c r="B10" s="1">
        <v>4</v>
      </c>
      <c r="C10" s="1" t="s">
        <v>344</v>
      </c>
      <c r="D10" s="9">
        <f>ROW()-ROW(Tableau135[[#Headers],[Niveau]])</f>
        <v>3</v>
      </c>
      <c r="E10" s="9">
        <f t="array" aca="1" ref="E1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0" s="29">
        <v>500</v>
      </c>
      <c r="G10" s="29">
        <v>180</v>
      </c>
      <c r="H10" s="2">
        <f ca="1">SUM(OFFSET(Tableau135[[#This Row],[Budget]],,,Tableau135[[#This Row],[Nbsous- tâches]]+1))</f>
        <v>500</v>
      </c>
      <c r="I10" s="2">
        <f ca="1">SUM(OFFSET(Tableau135[[#This Row],[Réalisé]],,,Tableau135[[#This Row],[Nbsous- tâches]]+1))</f>
        <v>180</v>
      </c>
      <c r="J10" s="2">
        <f ca="1">Tableau135[[#This Row],[Budget total]]-Tableau135[[#This Row],[Réalisé total]]</f>
        <v>320</v>
      </c>
    </row>
    <row r="11" spans="2:12" s="1" customFormat="1" outlineLevel="2" x14ac:dyDescent="0.35">
      <c r="B11" s="1">
        <v>4</v>
      </c>
      <c r="C11" s="1" t="s">
        <v>345</v>
      </c>
      <c r="D11" s="9">
        <f>ROW()-ROW(Tableau135[[#Headers],[Niveau]])</f>
        <v>4</v>
      </c>
      <c r="E11" s="9">
        <f t="array" aca="1" ref="E1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1" s="29">
        <v>400</v>
      </c>
      <c r="G11" s="29">
        <v>380</v>
      </c>
      <c r="H11" s="2">
        <f ca="1">SUM(OFFSET(Tableau135[[#This Row],[Budget]],,,Tableau135[[#This Row],[Nbsous- tâches]]+1))</f>
        <v>400</v>
      </c>
      <c r="I11" s="2">
        <f ca="1">SUM(OFFSET(Tableau135[[#This Row],[Réalisé]],,,Tableau135[[#This Row],[Nbsous- tâches]]+1))</f>
        <v>380</v>
      </c>
      <c r="J11" s="2">
        <f ca="1">Tableau135[[#This Row],[Budget total]]-Tableau135[[#This Row],[Réalisé total]]</f>
        <v>20</v>
      </c>
    </row>
    <row r="12" spans="2:12" s="1" customFormat="1" outlineLevel="2" x14ac:dyDescent="0.35">
      <c r="B12" s="1">
        <v>4</v>
      </c>
      <c r="C12" s="1" t="s">
        <v>346</v>
      </c>
      <c r="D12" s="9">
        <f>ROW()-ROW(Tableau135[[#Headers],[Niveau]])</f>
        <v>5</v>
      </c>
      <c r="E12" s="9">
        <f t="array" aca="1" ref="E1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2" s="29">
        <v>1200</v>
      </c>
      <c r="G12" s="29">
        <v>1400</v>
      </c>
      <c r="H12" s="2">
        <f ca="1">SUM(OFFSET(Tableau135[[#This Row],[Budget]],,,Tableau135[[#This Row],[Nbsous- tâches]]+1))</f>
        <v>1200</v>
      </c>
      <c r="I12" s="2">
        <f ca="1">SUM(OFFSET(Tableau135[[#This Row],[Réalisé]],,,Tableau135[[#This Row],[Nbsous- tâches]]+1))</f>
        <v>1400</v>
      </c>
      <c r="J12" s="2">
        <f ca="1">Tableau135[[#This Row],[Budget total]]-Tableau135[[#This Row],[Réalisé total]]</f>
        <v>-200</v>
      </c>
    </row>
    <row r="13" spans="2:12" s="1" customFormat="1" outlineLevel="1" x14ac:dyDescent="0.35">
      <c r="B13" s="1">
        <v>3</v>
      </c>
      <c r="C13" s="1" t="s">
        <v>342</v>
      </c>
      <c r="D13" s="10">
        <f>ROW()-ROW(Tableau135[[#Headers],[Niveau]])</f>
        <v>6</v>
      </c>
      <c r="E13" s="10">
        <f t="array" aca="1" ref="E13" ca="1">MIN(IFERROR(IF(Tableau1[[#This Row],[Niveau]]-{0;1;2;3;4;5;6;7}&gt;=0,MATCH(Tableau1[[#This Row],[Niveau]]-{0;1;2;3;4;5;6;7},OFFSET(Tableau1[[#This Row],[Niveau]],1,,MAX(Tableau1[Ligne])-Tableau1[[#This Row],[Ligne]]),0)-1,""),""))</f>
        <v>8</v>
      </c>
      <c r="F13" s="30"/>
      <c r="G13" s="30"/>
      <c r="H13" s="2">
        <f ca="1">SUM(OFFSET(Tableau135[[#This Row],[Budget]],,,Tableau135[[#This Row],[Nbsous- tâches]]+1))</f>
        <v>3700</v>
      </c>
      <c r="I13" s="2">
        <f ca="1">SUM(OFFSET(Tableau135[[#This Row],[Réalisé]],,,Tableau135[[#This Row],[Nbsous- tâches]]+1))</f>
        <v>3500</v>
      </c>
      <c r="J13" s="2">
        <f ca="1">Tableau135[[#This Row],[Budget total]]-Tableau135[[#This Row],[Réalisé total]]</f>
        <v>200</v>
      </c>
    </row>
    <row r="14" spans="2:12" s="1" customFormat="1" outlineLevel="2" x14ac:dyDescent="0.35">
      <c r="B14" s="1">
        <v>4</v>
      </c>
      <c r="C14" s="1" t="s">
        <v>343</v>
      </c>
      <c r="D14" s="10">
        <f>ROW()-ROW(Tableau135[[#Headers],[Niveau]])</f>
        <v>7</v>
      </c>
      <c r="E14" s="10">
        <f t="array" aca="1" ref="E14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4" s="30">
        <v>1000</v>
      </c>
      <c r="G14" s="30">
        <v>800</v>
      </c>
      <c r="H14" s="18">
        <f ca="1">SUM(OFFSET(Tableau135[[#This Row],[Budget]],,,Tableau135[[#This Row],[Nbsous- tâches]]+1))</f>
        <v>1000</v>
      </c>
      <c r="I14" s="18">
        <f ca="1">SUM(OFFSET(Tableau135[[#This Row],[Réalisé]],,,Tableau135[[#This Row],[Nbsous- tâches]]+1))</f>
        <v>800</v>
      </c>
      <c r="J14" s="18">
        <f ca="1">Tableau135[[#This Row],[Budget total]]-Tableau135[[#This Row],[Réalisé total]]</f>
        <v>200</v>
      </c>
    </row>
    <row r="15" spans="2:12" s="1" customFormat="1" outlineLevel="2" x14ac:dyDescent="0.35">
      <c r="B15" s="1">
        <v>4</v>
      </c>
      <c r="C15" s="1" t="s">
        <v>337</v>
      </c>
      <c r="D15" s="9">
        <f>ROW()-ROW(Tableau135[[#Headers],[Niveau]])</f>
        <v>8</v>
      </c>
      <c r="E15" s="9">
        <f t="array" aca="1" ref="E15" ca="1">MIN(IFERROR(IF(Tableau1[[#This Row],[Niveau]]-{0;1;2;3;4;5;6;7}&gt;=0,MATCH(Tableau1[[#This Row],[Niveau]]-{0;1;2;3;4;5;6;7},OFFSET(Tableau1[[#This Row],[Niveau]],1,,MAX(Tableau1[Ligne])-Tableau1[[#This Row],[Ligne]]),0)-1,""),""))</f>
        <v>2</v>
      </c>
      <c r="F15" s="29"/>
      <c r="G15" s="29"/>
      <c r="H15" s="2">
        <f ca="1">SUM(OFFSET(Tableau135[[#This Row],[Budget]],,,Tableau135[[#This Row],[Nbsous- tâches]]+1))</f>
        <v>2100</v>
      </c>
      <c r="I15" s="2">
        <f ca="1">SUM(OFFSET(Tableau135[[#This Row],[Réalisé]],,,Tableau135[[#This Row],[Nbsous- tâches]]+1))</f>
        <v>1900</v>
      </c>
      <c r="J15" s="2">
        <f ca="1">Tableau135[[#This Row],[Budget total]]-Tableau135[[#This Row],[Réalisé total]]</f>
        <v>200</v>
      </c>
    </row>
    <row r="16" spans="2:12" s="1" customFormat="1" outlineLevel="3" x14ac:dyDescent="0.35">
      <c r="B16" s="1">
        <v>5</v>
      </c>
      <c r="C16" s="1" t="s">
        <v>339</v>
      </c>
      <c r="D16" s="9">
        <f>ROW()-ROW(Tableau135[[#Headers],[Niveau]])</f>
        <v>9</v>
      </c>
      <c r="E16" s="9">
        <f t="array" aca="1" ref="E16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6" s="29">
        <v>1200</v>
      </c>
      <c r="G16" s="29">
        <v>1000</v>
      </c>
      <c r="H16" s="2">
        <f ca="1">SUM(OFFSET(Tableau135[[#This Row],[Budget]],,,Tableau135[[#This Row],[Nbsous- tâches]]+1))</f>
        <v>1200</v>
      </c>
      <c r="I16" s="2">
        <f ca="1">SUM(OFFSET(Tableau135[[#This Row],[Réalisé]],,,Tableau135[[#This Row],[Nbsous- tâches]]+1))</f>
        <v>1000</v>
      </c>
      <c r="J16" s="2">
        <f ca="1">Tableau135[[#This Row],[Budget total]]-Tableau135[[#This Row],[Réalisé total]]</f>
        <v>200</v>
      </c>
    </row>
    <row r="17" spans="2:10" s="1" customFormat="1" outlineLevel="3" x14ac:dyDescent="0.35">
      <c r="B17" s="1">
        <v>5</v>
      </c>
      <c r="C17" s="1" t="s">
        <v>340</v>
      </c>
      <c r="D17" s="9">
        <f>ROW()-ROW(Tableau135[[#Headers],[Niveau]])</f>
        <v>10</v>
      </c>
      <c r="E17" s="9">
        <f t="array" aca="1" ref="E17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7" s="29">
        <v>900</v>
      </c>
      <c r="G17" s="29">
        <v>900</v>
      </c>
      <c r="H17" s="2">
        <f ca="1">SUM(OFFSET(Tableau135[[#This Row],[Budget]],,,Tableau135[[#This Row],[Nbsous- tâches]]+1))</f>
        <v>900</v>
      </c>
      <c r="I17" s="2">
        <f ca="1">SUM(OFFSET(Tableau135[[#This Row],[Réalisé]],,,Tableau135[[#This Row],[Nbsous- tâches]]+1))</f>
        <v>900</v>
      </c>
      <c r="J17" s="2">
        <f ca="1">Tableau135[[#This Row],[Budget total]]-Tableau135[[#This Row],[Réalisé total]]</f>
        <v>0</v>
      </c>
    </row>
    <row r="18" spans="2:10" s="1" customFormat="1" outlineLevel="2" x14ac:dyDescent="0.35">
      <c r="B18" s="1">
        <v>4</v>
      </c>
      <c r="C18" s="1" t="s">
        <v>338</v>
      </c>
      <c r="D18" s="9">
        <f>ROW()-ROW(Tableau135[[#Headers],[Niveau]])</f>
        <v>11</v>
      </c>
      <c r="E18" s="9">
        <f t="array" aca="1" ref="E18" ca="1">MIN(IFERROR(IF(Tableau1[[#This Row],[Niveau]]-{0;1;2;3;4;5;6;7}&gt;=0,MATCH(Tableau1[[#This Row],[Niveau]]-{0;1;2;3;4;5;6;7},OFFSET(Tableau1[[#This Row],[Niveau]],1,,MAX(Tableau1[Ligne])-Tableau1[[#This Row],[Ligne]]),0)-1,""),""))</f>
        <v>3</v>
      </c>
      <c r="F18" s="29"/>
      <c r="G18" s="29"/>
      <c r="H18" s="2">
        <f ca="1">SUM(OFFSET(Tableau135[[#This Row],[Budget]],,,Tableau135[[#This Row],[Nbsous- tâches]]+1))</f>
        <v>600</v>
      </c>
      <c r="I18" s="2">
        <f ca="1">SUM(OFFSET(Tableau135[[#This Row],[Réalisé]],,,Tableau135[[#This Row],[Nbsous- tâches]]+1))</f>
        <v>800</v>
      </c>
      <c r="J18" s="2">
        <f ca="1">Tableau135[[#This Row],[Budget total]]-Tableau135[[#This Row],[Réalisé total]]</f>
        <v>-200</v>
      </c>
    </row>
    <row r="19" spans="2:10" s="1" customFormat="1" outlineLevel="3" x14ac:dyDescent="0.35">
      <c r="B19" s="1">
        <v>5</v>
      </c>
      <c r="C19" s="1" t="s">
        <v>348</v>
      </c>
      <c r="D19" s="9">
        <f>ROW()-ROW(Tableau135[[#Headers],[Niveau]])</f>
        <v>12</v>
      </c>
      <c r="E19" s="9">
        <f t="array" aca="1" ref="E19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19" s="29">
        <v>200</v>
      </c>
      <c r="G19" s="29">
        <v>300</v>
      </c>
      <c r="H19" s="2">
        <f ca="1">SUM(OFFSET(Tableau135[[#This Row],[Budget]],,,Tableau135[[#This Row],[Nbsous- tâches]]+1))</f>
        <v>200</v>
      </c>
      <c r="I19" s="2">
        <f ca="1">SUM(OFFSET(Tableau135[[#This Row],[Réalisé]],,,Tableau135[[#This Row],[Nbsous- tâches]]+1))</f>
        <v>300</v>
      </c>
      <c r="J19" s="2">
        <f ca="1">Tableau135[[#This Row],[Budget total]]-Tableau135[[#This Row],[Réalisé total]]</f>
        <v>-100</v>
      </c>
    </row>
    <row r="20" spans="2:10" s="1" customFormat="1" outlineLevel="3" x14ac:dyDescent="0.35">
      <c r="B20" s="1">
        <v>5</v>
      </c>
      <c r="C20" s="1" t="s">
        <v>349</v>
      </c>
      <c r="D20" s="9">
        <f>ROW()-ROW(Tableau135[[#Headers],[Niveau]])</f>
        <v>13</v>
      </c>
      <c r="E20" s="9">
        <f t="array" aca="1" ref="E20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20" s="29">
        <v>300</v>
      </c>
      <c r="G20" s="29">
        <v>400</v>
      </c>
      <c r="H20" s="2">
        <f ca="1">SUM(OFFSET(Tableau135[[#This Row],[Budget]],,,Tableau135[[#This Row],[Nbsous- tâches]]+1))</f>
        <v>300</v>
      </c>
      <c r="I20" s="2">
        <f ca="1">SUM(OFFSET(Tableau135[[#This Row],[Réalisé]],,,Tableau135[[#This Row],[Nbsous- tâches]]+1))</f>
        <v>400</v>
      </c>
      <c r="J20" s="2">
        <f ca="1">Tableau135[[#This Row],[Budget total]]-Tableau135[[#This Row],[Réalisé total]]</f>
        <v>-100</v>
      </c>
    </row>
    <row r="21" spans="2:10" s="1" customFormat="1" outlineLevel="3" x14ac:dyDescent="0.35">
      <c r="B21" s="1">
        <v>5</v>
      </c>
      <c r="C21" s="1" t="s">
        <v>350</v>
      </c>
      <c r="D21" s="9">
        <f>ROW()-ROW(Tableau135[[#Headers],[Niveau]])</f>
        <v>14</v>
      </c>
      <c r="E21" s="9">
        <f t="array" aca="1" ref="E21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21" s="29">
        <v>100</v>
      </c>
      <c r="G21" s="29">
        <v>100</v>
      </c>
      <c r="H21" s="2">
        <f ca="1">SUM(OFFSET(Tableau135[[#This Row],[Budget]],,,Tableau135[[#This Row],[Nbsous- tâches]]+1))</f>
        <v>100</v>
      </c>
      <c r="I21" s="2">
        <f ca="1">SUM(OFFSET(Tableau135[[#This Row],[Réalisé]],,,Tableau135[[#This Row],[Nbsous- tâches]]+1))</f>
        <v>100</v>
      </c>
      <c r="J21" s="2">
        <f ca="1">Tableau135[[#This Row],[Budget total]]-Tableau135[[#This Row],[Réalisé total]]</f>
        <v>0</v>
      </c>
    </row>
    <row r="22" spans="2:10" s="1" customFormat="1" x14ac:dyDescent="0.35">
      <c r="B22" s="1">
        <v>0</v>
      </c>
      <c r="D22" s="9">
        <f>ROW()-ROW(Tableau135[[#Headers],[Niveau]])</f>
        <v>15</v>
      </c>
      <c r="E22" s="9">
        <f t="array" aca="1" ref="E22" ca="1">MIN(IFERROR(IF(Tableau1[[#This Row],[Niveau]]-{0;1;2;3;4;5;6;7}&gt;=0,MATCH(Tableau1[[#This Row],[Niveau]]-{0;1;2;3;4;5;6;7},OFFSET(Tableau1[[#This Row],[Niveau]],1,,MAX(Tableau1[Ligne])-Tableau1[[#This Row],[Ligne]]),0)-1,""),""))</f>
        <v>0</v>
      </c>
      <c r="F22" s="29"/>
      <c r="G22" s="29"/>
      <c r="H22" s="2">
        <f ca="1">SUM(OFFSET(Tableau135[[#This Row],[Budget]],,,Tableau135[[#This Row],[Nbsous- tâches]]+1))</f>
        <v>0</v>
      </c>
      <c r="I22" s="2">
        <f ca="1">SUM(OFFSET(Tableau135[[#This Row],[Réalisé]],,,Tableau135[[#This Row],[Nbsous- tâches]]+1))</f>
        <v>0</v>
      </c>
      <c r="J22" s="2">
        <f ca="1">Tableau135[[#This Row],[Budget total]]-Tableau135[[#This Row],[Réalisé total]]</f>
        <v>0</v>
      </c>
    </row>
  </sheetData>
  <conditionalFormatting sqref="B9:J22 B8:D8 F8:J8">
    <cfRule type="expression" dxfId="43" priority="3">
      <formula>$B8=3</formula>
    </cfRule>
    <cfRule type="expression" dxfId="42" priority="4">
      <formula>$B8=2</formula>
    </cfRule>
  </conditionalFormatting>
  <conditionalFormatting sqref="E8">
    <cfRule type="expression" dxfId="41" priority="1">
      <formula>$B8=3</formula>
    </cfRule>
    <cfRule type="expression" dxfId="40" priority="2">
      <formula>$B8=2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B1:K22"/>
  <sheetViews>
    <sheetView zoomScaleNormal="100" workbookViewId="0">
      <selection activeCell="F8" sqref="F8"/>
    </sheetView>
  </sheetViews>
  <sheetFormatPr baseColWidth="10" defaultRowHeight="14.5" outlineLevelRow="3" x14ac:dyDescent="0.35"/>
  <cols>
    <col min="2" max="2" width="8.81640625" bestFit="1" customWidth="1"/>
    <col min="3" max="3" width="40.7265625" bestFit="1" customWidth="1"/>
    <col min="4" max="4" width="12.81640625" style="8" customWidth="1"/>
    <col min="5" max="5" width="16.453125" style="27" customWidth="1"/>
    <col min="6" max="6" width="16.453125" style="27" bestFit="1" customWidth="1"/>
    <col min="7" max="7" width="14.81640625" style="20" bestFit="1" customWidth="1"/>
    <col min="11" max="11" width="15.36328125" style="6" bestFit="1" customWidth="1"/>
    <col min="12" max="14" width="17" bestFit="1" customWidth="1"/>
  </cols>
  <sheetData>
    <row r="1" spans="2:11" x14ac:dyDescent="0.35">
      <c r="C1" s="20" t="s">
        <v>31</v>
      </c>
      <c r="E1" s="20"/>
      <c r="F1" s="20"/>
      <c r="K1"/>
    </row>
    <row r="2" spans="2:11" x14ac:dyDescent="0.35">
      <c r="C2" s="8" t="s">
        <v>32</v>
      </c>
      <c r="E2" s="20"/>
      <c r="F2" s="20"/>
      <c r="K2"/>
    </row>
    <row r="3" spans="2:11" x14ac:dyDescent="0.35">
      <c r="C3" s="19" t="s">
        <v>33</v>
      </c>
      <c r="E3" s="20"/>
      <c r="F3" s="20"/>
      <c r="K3"/>
    </row>
    <row r="4" spans="2:11" x14ac:dyDescent="0.35">
      <c r="E4" s="20"/>
      <c r="F4" s="20"/>
      <c r="K4"/>
    </row>
    <row r="5" spans="2:11" x14ac:dyDescent="0.35">
      <c r="E5" s="20"/>
      <c r="F5" s="20"/>
      <c r="K5"/>
    </row>
    <row r="6" spans="2:11" x14ac:dyDescent="0.35">
      <c r="E6" s="20"/>
      <c r="F6" s="20"/>
      <c r="K6"/>
    </row>
    <row r="7" spans="2:11" s="3" customFormat="1" x14ac:dyDescent="0.35">
      <c r="B7" s="3" t="s">
        <v>0</v>
      </c>
      <c r="C7" s="3" t="s">
        <v>13</v>
      </c>
      <c r="D7" s="5" t="s">
        <v>14</v>
      </c>
      <c r="E7" s="4" t="s">
        <v>329</v>
      </c>
      <c r="F7" s="4" t="s">
        <v>36</v>
      </c>
      <c r="G7" s="4" t="s">
        <v>35</v>
      </c>
    </row>
    <row r="8" spans="2:11" s="1" customFormat="1" x14ac:dyDescent="0.35">
      <c r="B8" s="1">
        <v>2</v>
      </c>
      <c r="C8" s="1" t="s">
        <v>37</v>
      </c>
      <c r="D8" s="9">
        <f>ROW()-ROW(Tableau13[[#Headers],[Niveau]])</f>
        <v>1</v>
      </c>
      <c r="E8" s="2">
        <f ca="1">IFERROR(MAX(OFFSET(Tableau13[[#This Row],[Niveau]],1,,Tableau13[[#This Row],[Effectif total]],))-Tableau13[[#This Row],[Niveau]],"")</f>
        <v>3</v>
      </c>
      <c r="F8" s="2">
        <f ca="1">IFERROR(COUNTIF(OFFSET(Tableau13[[#This Row],[Niveau]],1,,Tableau13[[#This Row],[Effectif total]]),Tableau13[[#This Row],[Niveau]]+1),"")</f>
        <v>2</v>
      </c>
      <c r="G8" s="2">
        <f t="array" aca="1" ref="G8" ca="1">MIN(IFERROR(IF(Tableau13[[#This Row],[Niveau]]-{0;1;2;3;4;5;6;7}&gt;=0,MATCH(Tableau13[[#This Row],[Niveau]]-{0;1;2;3;4;5;6;7},OFFSET(Tableau13[[#This Row],[Niveau]],1,,MAX(Tableau13[Ligne])-Tableau13[[#This Row],[Ligne]]),0)-1,""),""))</f>
        <v>13</v>
      </c>
    </row>
    <row r="9" spans="2:11" s="1" customFormat="1" outlineLevel="1" x14ac:dyDescent="0.35">
      <c r="B9" s="1">
        <v>3</v>
      </c>
      <c r="C9" s="1" t="s">
        <v>38</v>
      </c>
      <c r="D9" s="9">
        <f>ROW()-ROW(Tableau13[[#Headers],[Niveau]])</f>
        <v>2</v>
      </c>
      <c r="E9" s="2">
        <f ca="1">IFERROR(MAX(OFFSET(Tableau13[[#This Row],[Niveau]],1,,Tableau13[[#This Row],[Effectif total]],))-Tableau13[[#This Row],[Niveau]],"")</f>
        <v>1</v>
      </c>
      <c r="F9" s="2">
        <f ca="1">IFERROR(COUNTIF(OFFSET(Tableau13[[#This Row],[Niveau]],1,,Tableau13[[#This Row],[Effectif total]]),Tableau13[[#This Row],[Niveau]]+1),"")</f>
        <v>3</v>
      </c>
      <c r="G9" s="2">
        <f t="array" aca="1" ref="G9" ca="1">MIN(IFERROR(IF(Tableau13[[#This Row],[Niveau]]-{0;1;2;3;4;5;6;7}&gt;=0,MATCH(Tableau13[[#This Row],[Niveau]]-{0;1;2;3;4;5;6;7},OFFSET(Tableau13[[#This Row],[Niveau]],1,,MAX(Tableau13[Ligne])-Tableau13[[#This Row],[Ligne]]),0)-1,""),""))</f>
        <v>3</v>
      </c>
    </row>
    <row r="10" spans="2:11" s="1" customFormat="1" outlineLevel="2" x14ac:dyDescent="0.35">
      <c r="B10" s="1">
        <v>4</v>
      </c>
      <c r="C10" s="1" t="s">
        <v>39</v>
      </c>
      <c r="D10" s="9">
        <f>ROW()-ROW(Tableau13[[#Headers],[Niveau]])</f>
        <v>3</v>
      </c>
      <c r="E10" s="2" t="str">
        <f ca="1">IFERROR(MAX(OFFSET(Tableau13[[#This Row],[Niveau]],1,,Tableau13[[#This Row],[Effectif total]],))-Tableau13[[#This Row],[Niveau]],"")</f>
        <v/>
      </c>
      <c r="F10" s="2" t="str">
        <f ca="1">IFERROR(COUNTIF(OFFSET(Tableau13[[#This Row],[Niveau]],1,,Tableau13[[#This Row],[Effectif total]]),Tableau13[[#This Row],[Niveau]]+1),"")</f>
        <v/>
      </c>
      <c r="G10" s="2">
        <f t="array" aca="1" ref="G10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1" spans="2:11" s="1" customFormat="1" outlineLevel="2" x14ac:dyDescent="0.35">
      <c r="B11" s="1">
        <v>4</v>
      </c>
      <c r="C11" s="1" t="s">
        <v>40</v>
      </c>
      <c r="D11" s="9">
        <f>ROW()-ROW(Tableau13[[#Headers],[Niveau]])</f>
        <v>4</v>
      </c>
      <c r="E11" s="2" t="str">
        <f ca="1">IFERROR(MAX(OFFSET(Tableau13[[#This Row],[Niveau]],1,,Tableau13[[#This Row],[Effectif total]],))-Tableau13[[#This Row],[Niveau]],"")</f>
        <v/>
      </c>
      <c r="F11" s="2" t="str">
        <f ca="1">IFERROR(COUNTIF(OFFSET(Tableau13[[#This Row],[Niveau]],1,,Tableau13[[#This Row],[Effectif total]]),Tableau13[[#This Row],[Niveau]]+1),"")</f>
        <v/>
      </c>
      <c r="G11" s="2">
        <f t="array" aca="1" ref="G11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2" spans="2:11" s="1" customFormat="1" outlineLevel="2" x14ac:dyDescent="0.35">
      <c r="B12" s="1">
        <v>4</v>
      </c>
      <c r="C12" s="1" t="s">
        <v>41</v>
      </c>
      <c r="D12" s="9">
        <f>ROW()-ROW(Tableau13[[#Headers],[Niveau]])</f>
        <v>5</v>
      </c>
      <c r="E12" s="2" t="str">
        <f ca="1">IFERROR(MAX(OFFSET(Tableau13[[#This Row],[Niveau]],1,,Tableau13[[#This Row],[Effectif total]],))-Tableau13[[#This Row],[Niveau]],"")</f>
        <v/>
      </c>
      <c r="F12" s="2" t="str">
        <f ca="1">IFERROR(COUNTIF(OFFSET(Tableau13[[#This Row],[Niveau]],1,,Tableau13[[#This Row],[Effectif total]]),Tableau13[[#This Row],[Niveau]]+1),"")</f>
        <v/>
      </c>
      <c r="G12" s="2">
        <f t="array" aca="1" ref="G12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3" spans="2:11" s="1" customFormat="1" outlineLevel="1" x14ac:dyDescent="0.35">
      <c r="B13" s="1">
        <v>3</v>
      </c>
      <c r="C13" s="1" t="s">
        <v>42</v>
      </c>
      <c r="D13" s="10">
        <f>ROW()-ROW(Tableau13[[#Headers],[Niveau]])</f>
        <v>6</v>
      </c>
      <c r="E13" s="2">
        <f ca="1">IFERROR(MAX(OFFSET(Tableau13[[#This Row],[Niveau]],1,,Tableau13[[#This Row],[Effectif total]],))-Tableau13[[#This Row],[Niveau]],"")</f>
        <v>2</v>
      </c>
      <c r="F13" s="2">
        <f ca="1">IFERROR(COUNTIF(OFFSET(Tableau13[[#This Row],[Niveau]],1,,Tableau13[[#This Row],[Effectif total]]),Tableau13[[#This Row],[Niveau]]+1),"")</f>
        <v>3</v>
      </c>
      <c r="G13" s="2">
        <f t="array" aca="1" ref="G13" ca="1">MIN(IFERROR(IF(Tableau13[[#This Row],[Niveau]]-{0;1;2;3;4;5;6;7}&gt;=0,MATCH(Tableau13[[#This Row],[Niveau]]-{0;1;2;3;4;5;6;7},OFFSET(Tableau13[[#This Row],[Niveau]],1,,MAX(Tableau13[Ligne])-Tableau13[[#This Row],[Ligne]]),0)-1,""),""))</f>
        <v>8</v>
      </c>
    </row>
    <row r="14" spans="2:11" s="1" customFormat="1" outlineLevel="2" x14ac:dyDescent="0.35">
      <c r="B14" s="1">
        <v>4</v>
      </c>
      <c r="C14" s="1" t="s">
        <v>351</v>
      </c>
      <c r="D14" s="10">
        <f>ROW()-ROW(Tableau13[[#Headers],[Niveau]])</f>
        <v>7</v>
      </c>
      <c r="E14" s="18" t="str">
        <f ca="1">IFERROR(MAX(OFFSET(Tableau13[[#This Row],[Niveau]],1,,Tableau13[[#This Row],[Effectif total]],))-Tableau13[[#This Row],[Niveau]],"")</f>
        <v/>
      </c>
      <c r="F14" s="18" t="str">
        <f ca="1">IFERROR(COUNTIF(OFFSET(Tableau13[[#This Row],[Niveau]],1,,Tableau13[[#This Row],[Effectif total]]),Tableau13[[#This Row],[Niveau]]+1),"")</f>
        <v/>
      </c>
      <c r="G14" s="18">
        <f t="array" aca="1" ref="G14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5" spans="2:11" s="1" customFormat="1" outlineLevel="2" x14ac:dyDescent="0.35">
      <c r="B15" s="1">
        <v>4</v>
      </c>
      <c r="C15" s="1" t="s">
        <v>43</v>
      </c>
      <c r="D15" s="9">
        <f>ROW()-ROW(Tableau13[[#Headers],[Niveau]])</f>
        <v>8</v>
      </c>
      <c r="E15" s="2">
        <f ca="1">IFERROR(MAX(OFFSET(Tableau13[[#This Row],[Niveau]],1,,Tableau13[[#This Row],[Effectif total]],))-Tableau13[[#This Row],[Niveau]],"")</f>
        <v>1</v>
      </c>
      <c r="F15" s="2">
        <f ca="1">IFERROR(COUNTIF(OFFSET(Tableau13[[#This Row],[Niveau]],1,,Tableau13[[#This Row],[Effectif total]]),Tableau13[[#This Row],[Niveau]]+1),"")</f>
        <v>2</v>
      </c>
      <c r="G15" s="2">
        <f t="array" aca="1" ref="G15" ca="1">MIN(IFERROR(IF(Tableau13[[#This Row],[Niveau]]-{0;1;2;3;4;5;6;7}&gt;=0,MATCH(Tableau13[[#This Row],[Niveau]]-{0;1;2;3;4;5;6;7},OFFSET(Tableau13[[#This Row],[Niveau]],1,,MAX(Tableau13[Ligne])-Tableau13[[#This Row],[Ligne]]),0)-1,""),""))</f>
        <v>2</v>
      </c>
    </row>
    <row r="16" spans="2:11" s="1" customFormat="1" outlineLevel="3" x14ac:dyDescent="0.35">
      <c r="B16" s="1">
        <v>5</v>
      </c>
      <c r="C16" s="1" t="s">
        <v>48</v>
      </c>
      <c r="D16" s="9">
        <f>ROW()-ROW(Tableau13[[#Headers],[Niveau]])</f>
        <v>9</v>
      </c>
      <c r="E16" s="2" t="str">
        <f ca="1">IFERROR(MAX(OFFSET(Tableau13[[#This Row],[Niveau]],1,,Tableau13[[#This Row],[Effectif total]],))-Tableau13[[#This Row],[Niveau]],"")</f>
        <v/>
      </c>
      <c r="F16" s="2" t="str">
        <f ca="1">IFERROR(COUNTIF(OFFSET(Tableau13[[#This Row],[Niveau]],1,,Tableau13[[#This Row],[Effectif total]]),Tableau13[[#This Row],[Niveau]]+1),"")</f>
        <v/>
      </c>
      <c r="G16" s="2">
        <f t="array" aca="1" ref="G16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7" spans="2:7" s="1" customFormat="1" outlineLevel="3" x14ac:dyDescent="0.35">
      <c r="B17" s="1">
        <v>5</v>
      </c>
      <c r="C17" s="1" t="s">
        <v>49</v>
      </c>
      <c r="D17" s="9">
        <f>ROW()-ROW(Tableau13[[#Headers],[Niveau]])</f>
        <v>10</v>
      </c>
      <c r="E17" s="2" t="str">
        <f ca="1">IFERROR(MAX(OFFSET(Tableau13[[#This Row],[Niveau]],1,,Tableau13[[#This Row],[Effectif total]],))-Tableau13[[#This Row],[Niveau]],"")</f>
        <v/>
      </c>
      <c r="F17" s="2" t="str">
        <f ca="1">IFERROR(COUNTIF(OFFSET(Tableau13[[#This Row],[Niveau]],1,,Tableau13[[#This Row],[Effectif total]]),Tableau13[[#This Row],[Niveau]]+1),"")</f>
        <v/>
      </c>
      <c r="G17" s="2">
        <f t="array" aca="1" ref="G17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18" spans="2:7" s="1" customFormat="1" outlineLevel="2" x14ac:dyDescent="0.35">
      <c r="B18" s="1">
        <v>4</v>
      </c>
      <c r="C18" s="1" t="s">
        <v>47</v>
      </c>
      <c r="D18" s="9">
        <f>ROW()-ROW(Tableau13[[#Headers],[Niveau]])</f>
        <v>11</v>
      </c>
      <c r="E18" s="2">
        <f ca="1">IFERROR(MAX(OFFSET(Tableau13[[#This Row],[Niveau]],1,,Tableau13[[#This Row],[Effectif total]],))-Tableau13[[#This Row],[Niveau]],"")</f>
        <v>1</v>
      </c>
      <c r="F18" s="2">
        <f ca="1">IFERROR(COUNTIF(OFFSET(Tableau13[[#This Row],[Niveau]],1,,Tableau13[[#This Row],[Effectif total]]),Tableau13[[#This Row],[Niveau]]+1),"")</f>
        <v>3</v>
      </c>
      <c r="G18" s="2">
        <f t="array" aca="1" ref="G18" ca="1">MIN(IFERROR(IF(Tableau13[[#This Row],[Niveau]]-{0;1;2;3;4;5;6;7}&gt;=0,MATCH(Tableau13[[#This Row],[Niveau]]-{0;1;2;3;4;5;6;7},OFFSET(Tableau13[[#This Row],[Niveau]],1,,MAX(Tableau13[Ligne])-Tableau13[[#This Row],[Ligne]]),0)-1,""),""))</f>
        <v>3</v>
      </c>
    </row>
    <row r="19" spans="2:7" s="1" customFormat="1" outlineLevel="3" x14ac:dyDescent="0.35">
      <c r="B19" s="1">
        <v>5</v>
      </c>
      <c r="C19" s="1" t="s">
        <v>44</v>
      </c>
      <c r="D19" s="9">
        <f>ROW()-ROW(Tableau13[[#Headers],[Niveau]])</f>
        <v>12</v>
      </c>
      <c r="E19" s="2" t="str">
        <f ca="1">IFERROR(MAX(OFFSET(Tableau13[[#This Row],[Niveau]],1,,Tableau13[[#This Row],[Effectif total]],))-Tableau13[[#This Row],[Niveau]],"")</f>
        <v/>
      </c>
      <c r="F19" s="2" t="str">
        <f ca="1">IFERROR(COUNTIF(OFFSET(Tableau13[[#This Row],[Niveau]],1,,Tableau13[[#This Row],[Effectif total]]),Tableau13[[#This Row],[Niveau]]+1),"")</f>
        <v/>
      </c>
      <c r="G19" s="2">
        <f t="array" aca="1" ref="G19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20" spans="2:7" s="1" customFormat="1" outlineLevel="3" x14ac:dyDescent="0.35">
      <c r="B20" s="1">
        <v>5</v>
      </c>
      <c r="C20" s="1" t="s">
        <v>45</v>
      </c>
      <c r="D20" s="9">
        <f>ROW()-ROW(Tableau13[[#Headers],[Niveau]])</f>
        <v>13</v>
      </c>
      <c r="E20" s="2" t="str">
        <f ca="1">IFERROR(MAX(OFFSET(Tableau13[[#This Row],[Niveau]],1,,Tableau13[[#This Row],[Effectif total]],))-Tableau13[[#This Row],[Niveau]],"")</f>
        <v/>
      </c>
      <c r="F20" s="2" t="str">
        <f ca="1">IFERROR(COUNTIF(OFFSET(Tableau13[[#This Row],[Niveau]],1,,Tableau13[[#This Row],[Effectif total]]),Tableau13[[#This Row],[Niveau]]+1),"")</f>
        <v/>
      </c>
      <c r="G20" s="2">
        <f t="array" aca="1" ref="G20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21" spans="2:7" s="1" customFormat="1" outlineLevel="3" x14ac:dyDescent="0.35">
      <c r="B21" s="1">
        <v>5</v>
      </c>
      <c r="C21" s="1" t="s">
        <v>46</v>
      </c>
      <c r="D21" s="9">
        <f>ROW()-ROW(Tableau13[[#Headers],[Niveau]])</f>
        <v>14</v>
      </c>
      <c r="E21" s="2" t="str">
        <f ca="1">IFERROR(MAX(OFFSET(Tableau13[[#This Row],[Niveau]],1,,Tableau13[[#This Row],[Effectif total]],))-Tableau13[[#This Row],[Niveau]],"")</f>
        <v/>
      </c>
      <c r="F21" s="2" t="str">
        <f ca="1">IFERROR(COUNTIF(OFFSET(Tableau13[[#This Row],[Niveau]],1,,Tableau13[[#This Row],[Effectif total]]),Tableau13[[#This Row],[Niveau]]+1),"")</f>
        <v/>
      </c>
      <c r="G21" s="2">
        <f t="array" aca="1" ref="G21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  <row r="22" spans="2:7" s="1" customFormat="1" x14ac:dyDescent="0.35">
      <c r="B22" s="1">
        <v>0</v>
      </c>
      <c r="D22" s="9">
        <f>ROW()-ROW(Tableau13[[#Headers],[Niveau]])</f>
        <v>15</v>
      </c>
      <c r="E22" s="2" t="str">
        <f ca="1">IFERROR(MAX(OFFSET(Tableau13[[#This Row],[Niveau]],1,,Tableau13[[#This Row],[Effectif total]],))-Tableau13[[#This Row],[Niveau]],"")</f>
        <v/>
      </c>
      <c r="F22" s="2" t="str">
        <f ca="1">IFERROR(COUNTIF(OFFSET(Tableau13[[#This Row],[Niveau]],1,,Tableau13[[#This Row],[Effectif total]]),Tableau13[[#This Row],[Niveau]]+1),"")</f>
        <v/>
      </c>
      <c r="G22" s="2">
        <f t="array" aca="1" ref="G22" ca="1">MIN(IFERROR(IF(Tableau13[[#This Row],[Niveau]]-{0;1;2;3;4;5;6;7}&gt;=0,MATCH(Tableau13[[#This Row],[Niveau]]-{0;1;2;3;4;5;6;7},OFFSET(Tableau13[[#This Row],[Niveau]],1,,MAX(Tableau13[Ligne])-Tableau13[[#This Row],[Ligne]]),0)-1,""),""))</f>
        <v>0</v>
      </c>
    </row>
  </sheetData>
  <conditionalFormatting sqref="B8:G22">
    <cfRule type="expression" dxfId="25" priority="1">
      <formula>$B8=3</formula>
    </cfRule>
    <cfRule type="expression" dxfId="24" priority="2">
      <formula>$B8=2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B4:K509"/>
  <sheetViews>
    <sheetView zoomScale="90" zoomScaleNormal="90" workbookViewId="0"/>
  </sheetViews>
  <sheetFormatPr baseColWidth="10" defaultRowHeight="14.5" outlineLevelRow="4" x14ac:dyDescent="0.35"/>
  <cols>
    <col min="1" max="1" width="3.90625" style="19" customWidth="1"/>
    <col min="2" max="2" width="13.1796875" style="19" bestFit="1" customWidth="1"/>
    <col min="3" max="3" width="13.7265625" style="19" bestFit="1" customWidth="1"/>
    <col min="4" max="4" width="16.54296875" style="19" bestFit="1" customWidth="1"/>
    <col min="5" max="5" width="25.7265625" style="19" bestFit="1" customWidth="1"/>
    <col min="6" max="6" width="10" style="19" bestFit="1" customWidth="1"/>
    <col min="7" max="7" width="8.36328125" style="8" bestFit="1" customWidth="1"/>
    <col min="8" max="8" width="17.36328125" style="37" bestFit="1" customWidth="1"/>
    <col min="9" max="9" width="16.7265625" style="37" bestFit="1" customWidth="1"/>
    <col min="10" max="10" width="16.81640625" style="37" bestFit="1" customWidth="1"/>
    <col min="11" max="11" width="29.08984375" style="37" bestFit="1" customWidth="1"/>
    <col min="12" max="16384" width="10.90625" style="19"/>
  </cols>
  <sheetData>
    <row r="4" spans="2:11" s="31" customFormat="1" x14ac:dyDescent="0.35">
      <c r="B4" s="34" t="s">
        <v>50</v>
      </c>
      <c r="C4" s="34" t="s">
        <v>51</v>
      </c>
      <c r="D4" s="34" t="s">
        <v>52</v>
      </c>
      <c r="E4" s="34" t="s">
        <v>53</v>
      </c>
      <c r="F4" s="35" t="s">
        <v>54</v>
      </c>
      <c r="G4" s="38" t="s">
        <v>330</v>
      </c>
      <c r="H4" s="36" t="s">
        <v>331</v>
      </c>
      <c r="I4" s="36" t="s">
        <v>55</v>
      </c>
      <c r="J4" s="36" t="s">
        <v>56</v>
      </c>
      <c r="K4" s="36" t="s">
        <v>57</v>
      </c>
    </row>
    <row r="5" spans="2:11" x14ac:dyDescent="0.35">
      <c r="B5" s="32">
        <v>123</v>
      </c>
      <c r="C5" s="33" t="s">
        <v>58</v>
      </c>
      <c r="D5" s="33" t="s">
        <v>59</v>
      </c>
      <c r="E5" s="33" t="s">
        <v>37</v>
      </c>
      <c r="F5" s="19">
        <v>0</v>
      </c>
      <c r="G5" s="8">
        <f>ROW()-ROW(Tableau3[[#Headers],[LIGNE]])</f>
        <v>1</v>
      </c>
      <c r="H5" s="37">
        <f ca="1">IFERROR(COUNTIF(OFFSET(Tableau3[[#This Row],[NIVEAU]],1,,Tableau3[[#This Row],[EFFECTIF TOTAL]]),Tableau3[[#This Row],[NIVEAU]]+1),"")</f>
        <v>18</v>
      </c>
      <c r="I5" s="37">
        <f t="array" aca="1" ref="I5" ca="1">MIN(IFERROR(IF(Tableau3[[#This Row],[NIVEAU]]-{0;1;2;3;4;5;6;7}&gt;=0,MATCH(Tableau3[[#This Row],[NIVEAU]]-{0;1;2;3;4;5;6;7},OFFSET(Tableau3[[#This Row],[NIVEAU]],1,,MAX(Tableau3[LIGNE])-Tableau3[[#This Row],[LIGNE]]),0)-1,""),""))</f>
        <v>503</v>
      </c>
      <c r="J5" s="37">
        <f ca="1">IFERROR(MAX(OFFSET(Tableau3[[#This Row],[NIVEAU]],1,,Tableau3[[#This Row],[EFFECTIF TOTAL]],))-Tableau3[[#This Row],[NIVEAU]],"")</f>
        <v>4</v>
      </c>
      <c r="K5" s="37">
        <f ca="1">IFERROR(ROUND(Tableau3[[#This Row],[EFFECTIF TOTAL]]^(1/Tableau3[[#This Row],[NB DE NIVEAUX]]),1),"")</f>
        <v>4.7</v>
      </c>
    </row>
    <row r="6" spans="2:11" outlineLevel="1" x14ac:dyDescent="0.35">
      <c r="B6" s="32">
        <v>178</v>
      </c>
      <c r="C6" s="33" t="s">
        <v>60</v>
      </c>
      <c r="D6" s="33" t="s">
        <v>61</v>
      </c>
      <c r="E6" s="33" t="s">
        <v>62</v>
      </c>
      <c r="F6" s="19">
        <v>1</v>
      </c>
      <c r="G6" s="8">
        <f>ROW()-ROW(Tableau3[[#Headers],[LIGNE]])</f>
        <v>2</v>
      </c>
      <c r="H6" s="37">
        <f ca="1">IFERROR(COUNTIF(OFFSET(Tableau3[[#This Row],[NIVEAU]],1,,Tableau3[[#This Row],[EFFECTIF TOTAL]]),Tableau3[[#This Row],[NIVEAU]]+1),"")</f>
        <v>2</v>
      </c>
      <c r="I6" s="37">
        <f t="array" aca="1" ref="I6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6" s="37">
        <f ca="1">IFERROR(MAX(OFFSET(Tableau3[[#This Row],[NIVEAU]],1,,Tableau3[[#This Row],[EFFECTIF TOTAL]],))-Tableau3[[#This Row],[NIVEAU]],"")</f>
        <v>1</v>
      </c>
      <c r="K6" s="37">
        <f ca="1">IFERROR(ROUND(Tableau3[[#This Row],[EFFECTIF TOTAL]]^(1/Tableau3[[#This Row],[NB DE NIVEAUX]]),1),"")</f>
        <v>2</v>
      </c>
    </row>
    <row r="7" spans="2:11" outlineLevel="2" x14ac:dyDescent="0.35">
      <c r="B7" s="32">
        <v>820</v>
      </c>
      <c r="C7" s="33" t="s">
        <v>63</v>
      </c>
      <c r="D7" s="33" t="s">
        <v>64</v>
      </c>
      <c r="E7" s="33"/>
      <c r="F7" s="19">
        <v>2</v>
      </c>
      <c r="G7" s="8">
        <f>ROW()-ROW(Tableau3[[#Headers],[LIGNE]])</f>
        <v>3</v>
      </c>
      <c r="H7" s="37" t="str">
        <f ca="1">IFERROR(COUNTIF(OFFSET(Tableau3[[#This Row],[NIVEAU]],1,,Tableau3[[#This Row],[EFFECTIF TOTAL]]),Tableau3[[#This Row],[NIVEAU]]+1),"")</f>
        <v/>
      </c>
      <c r="I7" s="37">
        <f t="array" aca="1" ref="I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" s="37" t="str">
        <f ca="1">IFERROR(MAX(OFFSET(Tableau3[[#This Row],[NIVEAU]],1,,Tableau3[[#This Row],[EFFECTIF TOTAL]],))-Tableau3[[#This Row],[NIVEAU]],"")</f>
        <v/>
      </c>
      <c r="K7" s="37" t="str">
        <f ca="1">IFERROR(ROUND(Tableau3[[#This Row],[EFFECTIF TOTAL]]^(1/Tableau3[[#This Row],[NB DE NIVEAUX]]),1),"")</f>
        <v/>
      </c>
    </row>
    <row r="8" spans="2:11" outlineLevel="2" x14ac:dyDescent="0.35">
      <c r="B8" s="32">
        <v>846</v>
      </c>
      <c r="C8" s="33" t="s">
        <v>65</v>
      </c>
      <c r="D8" s="33" t="s">
        <v>66</v>
      </c>
      <c r="E8" s="33"/>
      <c r="F8" s="19">
        <v>2</v>
      </c>
      <c r="G8" s="8">
        <f>ROW()-ROW(Tableau3[[#Headers],[LIGNE]])</f>
        <v>4</v>
      </c>
      <c r="H8" s="37" t="str">
        <f ca="1">IFERROR(COUNTIF(OFFSET(Tableau3[[#This Row],[NIVEAU]],1,,Tableau3[[#This Row],[EFFECTIF TOTAL]]),Tableau3[[#This Row],[NIVEAU]]+1),"")</f>
        <v/>
      </c>
      <c r="I8" s="37">
        <f t="array" aca="1" ref="I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" s="37" t="str">
        <f ca="1">IFERROR(MAX(OFFSET(Tableau3[[#This Row],[NIVEAU]],1,,Tableau3[[#This Row],[EFFECTIF TOTAL]],))-Tableau3[[#This Row],[NIVEAU]],"")</f>
        <v/>
      </c>
      <c r="K8" s="37" t="str">
        <f ca="1">IFERROR(ROUND(Tableau3[[#This Row],[EFFECTIF TOTAL]]^(1/Tableau3[[#This Row],[NB DE NIVEAUX]]),1),"")</f>
        <v/>
      </c>
    </row>
    <row r="9" spans="2:11" outlineLevel="1" x14ac:dyDescent="0.35">
      <c r="B9" s="32">
        <v>194</v>
      </c>
      <c r="C9" s="33" t="s">
        <v>67</v>
      </c>
      <c r="D9" s="33" t="s">
        <v>68</v>
      </c>
      <c r="E9" s="33"/>
      <c r="F9" s="19">
        <v>1</v>
      </c>
      <c r="G9" s="8">
        <f>ROW()-ROW(Tableau3[[#Headers],[LIGNE]])</f>
        <v>5</v>
      </c>
      <c r="H9" s="37">
        <f ca="1">IFERROR(COUNTIF(OFFSET(Tableau3[[#This Row],[NIVEAU]],1,,Tableau3[[#This Row],[EFFECTIF TOTAL]]),Tableau3[[#This Row],[NIVEAU]]+1),"")</f>
        <v>2</v>
      </c>
      <c r="I9" s="37">
        <f t="array" aca="1" ref="I9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9" s="37">
        <f ca="1">IFERROR(MAX(OFFSET(Tableau3[[#This Row],[NIVEAU]],1,,Tableau3[[#This Row],[EFFECTIF TOTAL]],))-Tableau3[[#This Row],[NIVEAU]],"")</f>
        <v>2</v>
      </c>
      <c r="K9" s="37">
        <f ca="1">IFERROR(ROUND(Tableau3[[#This Row],[EFFECTIF TOTAL]]^(1/Tableau3[[#This Row],[NB DE NIVEAUX]]),1),"")</f>
        <v>2.4</v>
      </c>
    </row>
    <row r="10" spans="2:11" outlineLevel="2" x14ac:dyDescent="0.35">
      <c r="B10" s="32">
        <v>595</v>
      </c>
      <c r="C10" s="33" t="s">
        <v>69</v>
      </c>
      <c r="D10" s="33" t="s">
        <v>70</v>
      </c>
      <c r="E10" s="33"/>
      <c r="F10" s="19">
        <v>2</v>
      </c>
      <c r="G10" s="8">
        <f>ROW()-ROW(Tableau3[[#Headers],[LIGNE]])</f>
        <v>6</v>
      </c>
      <c r="H10" s="37" t="str">
        <f ca="1">IFERROR(COUNTIF(OFFSET(Tableau3[[#This Row],[NIVEAU]],1,,Tableau3[[#This Row],[EFFECTIF TOTAL]]),Tableau3[[#This Row],[NIVEAU]]+1),"")</f>
        <v/>
      </c>
      <c r="I10" s="37">
        <f t="array" aca="1" ref="I1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" s="37" t="str">
        <f ca="1">IFERROR(MAX(OFFSET(Tableau3[[#This Row],[NIVEAU]],1,,Tableau3[[#This Row],[EFFECTIF TOTAL]],))-Tableau3[[#This Row],[NIVEAU]],"")</f>
        <v/>
      </c>
      <c r="K10" s="37" t="str">
        <f ca="1">IFERROR(ROUND(Tableau3[[#This Row],[EFFECTIF TOTAL]]^(1/Tableau3[[#This Row],[NB DE NIVEAUX]]),1),"")</f>
        <v/>
      </c>
    </row>
    <row r="11" spans="2:11" outlineLevel="2" x14ac:dyDescent="0.35">
      <c r="B11" s="32">
        <v>573</v>
      </c>
      <c r="C11" s="33" t="s">
        <v>71</v>
      </c>
      <c r="D11" s="33" t="s">
        <v>72</v>
      </c>
      <c r="E11" s="33"/>
      <c r="F11" s="19">
        <v>2</v>
      </c>
      <c r="G11" s="8">
        <f>ROW()-ROW(Tableau3[[#Headers],[LIGNE]])</f>
        <v>7</v>
      </c>
      <c r="H11" s="37">
        <f ca="1">IFERROR(COUNTIF(OFFSET(Tableau3[[#This Row],[NIVEAU]],1,,Tableau3[[#This Row],[EFFECTIF TOTAL]]),Tableau3[[#This Row],[NIVEAU]]+1),"")</f>
        <v>4</v>
      </c>
      <c r="I11" s="37">
        <f t="array" aca="1" ref="I11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11" s="37">
        <f ca="1">IFERROR(MAX(OFFSET(Tableau3[[#This Row],[NIVEAU]],1,,Tableau3[[#This Row],[EFFECTIF TOTAL]],))-Tableau3[[#This Row],[NIVEAU]],"")</f>
        <v>1</v>
      </c>
      <c r="K11" s="37">
        <f ca="1">IFERROR(ROUND(Tableau3[[#This Row],[EFFECTIF TOTAL]]^(1/Tableau3[[#This Row],[NB DE NIVEAUX]]),1),"")</f>
        <v>4</v>
      </c>
    </row>
    <row r="12" spans="2:11" outlineLevel="3" x14ac:dyDescent="0.35">
      <c r="B12" s="32">
        <v>776</v>
      </c>
      <c r="C12" s="33" t="s">
        <v>73</v>
      </c>
      <c r="D12" s="33" t="s">
        <v>74</v>
      </c>
      <c r="E12" s="33"/>
      <c r="F12" s="19">
        <v>3</v>
      </c>
      <c r="G12" s="8">
        <f>ROW()-ROW(Tableau3[[#Headers],[LIGNE]])</f>
        <v>8</v>
      </c>
      <c r="H12" s="37" t="str">
        <f ca="1">IFERROR(COUNTIF(OFFSET(Tableau3[[#This Row],[NIVEAU]],1,,Tableau3[[#This Row],[EFFECTIF TOTAL]]),Tableau3[[#This Row],[NIVEAU]]+1),"")</f>
        <v/>
      </c>
      <c r="I12" s="37">
        <f t="array" aca="1" ref="I1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" s="37" t="str">
        <f ca="1">IFERROR(MAX(OFFSET(Tableau3[[#This Row],[NIVEAU]],1,,Tableau3[[#This Row],[EFFECTIF TOTAL]],))-Tableau3[[#This Row],[NIVEAU]],"")</f>
        <v/>
      </c>
      <c r="K12" s="37" t="str">
        <f ca="1">IFERROR(ROUND(Tableau3[[#This Row],[EFFECTIF TOTAL]]^(1/Tableau3[[#This Row],[NB DE NIVEAUX]]),1),"")</f>
        <v/>
      </c>
    </row>
    <row r="13" spans="2:11" outlineLevel="3" x14ac:dyDescent="0.35">
      <c r="B13" s="32">
        <v>655</v>
      </c>
      <c r="C13" s="33" t="s">
        <v>75</v>
      </c>
      <c r="D13" s="33" t="s">
        <v>76</v>
      </c>
      <c r="E13" s="33"/>
      <c r="F13" s="19">
        <v>3</v>
      </c>
      <c r="G13" s="8">
        <f>ROW()-ROW(Tableau3[[#Headers],[LIGNE]])</f>
        <v>9</v>
      </c>
      <c r="H13" s="37" t="str">
        <f ca="1">IFERROR(COUNTIF(OFFSET(Tableau3[[#This Row],[NIVEAU]],1,,Tableau3[[#This Row],[EFFECTIF TOTAL]]),Tableau3[[#This Row],[NIVEAU]]+1),"")</f>
        <v/>
      </c>
      <c r="I13" s="37">
        <f t="array" aca="1" ref="I1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" s="37" t="str">
        <f ca="1">IFERROR(MAX(OFFSET(Tableau3[[#This Row],[NIVEAU]],1,,Tableau3[[#This Row],[EFFECTIF TOTAL]],))-Tableau3[[#This Row],[NIVEAU]],"")</f>
        <v/>
      </c>
      <c r="K13" s="37" t="str">
        <f ca="1">IFERROR(ROUND(Tableau3[[#This Row],[EFFECTIF TOTAL]]^(1/Tableau3[[#This Row],[NB DE NIVEAUX]]),1),"")</f>
        <v/>
      </c>
    </row>
    <row r="14" spans="2:11" outlineLevel="3" x14ac:dyDescent="0.35">
      <c r="B14" s="32">
        <v>62</v>
      </c>
      <c r="C14" s="33" t="s">
        <v>65</v>
      </c>
      <c r="D14" s="33" t="s">
        <v>77</v>
      </c>
      <c r="E14" s="33"/>
      <c r="F14" s="19">
        <v>3</v>
      </c>
      <c r="G14" s="8">
        <f>ROW()-ROW(Tableau3[[#Headers],[LIGNE]])</f>
        <v>10</v>
      </c>
      <c r="H14" s="37" t="str">
        <f ca="1">IFERROR(COUNTIF(OFFSET(Tableau3[[#This Row],[NIVEAU]],1,,Tableau3[[#This Row],[EFFECTIF TOTAL]]),Tableau3[[#This Row],[NIVEAU]]+1),"")</f>
        <v/>
      </c>
      <c r="I14" s="37">
        <f t="array" aca="1" ref="I1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" s="37" t="str">
        <f ca="1">IFERROR(MAX(OFFSET(Tableau3[[#This Row],[NIVEAU]],1,,Tableau3[[#This Row],[EFFECTIF TOTAL]],))-Tableau3[[#This Row],[NIVEAU]],"")</f>
        <v/>
      </c>
      <c r="K14" s="37" t="str">
        <f ca="1">IFERROR(ROUND(Tableau3[[#This Row],[EFFECTIF TOTAL]]^(1/Tableau3[[#This Row],[NB DE NIVEAUX]]),1),"")</f>
        <v/>
      </c>
    </row>
    <row r="15" spans="2:11" outlineLevel="3" x14ac:dyDescent="0.35">
      <c r="B15" s="32">
        <v>30</v>
      </c>
      <c r="C15" s="33" t="s">
        <v>78</v>
      </c>
      <c r="D15" s="33" t="s">
        <v>79</v>
      </c>
      <c r="E15" s="33"/>
      <c r="F15" s="19">
        <v>3</v>
      </c>
      <c r="G15" s="8">
        <f>ROW()-ROW(Tableau3[[#Headers],[LIGNE]])</f>
        <v>11</v>
      </c>
      <c r="H15" s="37" t="str">
        <f ca="1">IFERROR(COUNTIF(OFFSET(Tableau3[[#This Row],[NIVEAU]],1,,Tableau3[[#This Row],[EFFECTIF TOTAL]]),Tableau3[[#This Row],[NIVEAU]]+1),"")</f>
        <v/>
      </c>
      <c r="I15" s="37">
        <f t="array" aca="1" ref="I1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" s="37" t="str">
        <f ca="1">IFERROR(MAX(OFFSET(Tableau3[[#This Row],[NIVEAU]],1,,Tableau3[[#This Row],[EFFECTIF TOTAL]],))-Tableau3[[#This Row],[NIVEAU]],"")</f>
        <v/>
      </c>
      <c r="K15" s="37" t="str">
        <f ca="1">IFERROR(ROUND(Tableau3[[#This Row],[EFFECTIF TOTAL]]^(1/Tableau3[[#This Row],[NB DE NIVEAUX]]),1),"")</f>
        <v/>
      </c>
    </row>
    <row r="16" spans="2:11" outlineLevel="1" x14ac:dyDescent="0.35">
      <c r="B16" s="32">
        <v>426</v>
      </c>
      <c r="C16" s="33" t="s">
        <v>80</v>
      </c>
      <c r="D16" s="33" t="s">
        <v>81</v>
      </c>
      <c r="E16" s="33"/>
      <c r="F16" s="19">
        <v>1</v>
      </c>
      <c r="G16" s="8">
        <f>ROW()-ROW(Tableau3[[#Headers],[LIGNE]])</f>
        <v>12</v>
      </c>
      <c r="H16" s="37">
        <f ca="1">IFERROR(COUNTIF(OFFSET(Tableau3[[#This Row],[NIVEAU]],1,,Tableau3[[#This Row],[EFFECTIF TOTAL]]),Tableau3[[#This Row],[NIVEAU]]+1),"")</f>
        <v>6</v>
      </c>
      <c r="I16" s="37">
        <f t="array" aca="1" ref="I16" ca="1">MIN(IFERROR(IF(Tableau3[[#This Row],[NIVEAU]]-{0;1;2;3;4;5;6;7}&gt;=0,MATCH(Tableau3[[#This Row],[NIVEAU]]-{0;1;2;3;4;5;6;7},OFFSET(Tableau3[[#This Row],[NIVEAU]],1,,MAX(Tableau3[LIGNE])-Tableau3[[#This Row],[LIGNE]]),0)-1,""),""))</f>
        <v>7</v>
      </c>
      <c r="J16" s="37">
        <f ca="1">IFERROR(MAX(OFFSET(Tableau3[[#This Row],[NIVEAU]],1,,Tableau3[[#This Row],[EFFECTIF TOTAL]],))-Tableau3[[#This Row],[NIVEAU]],"")</f>
        <v>2</v>
      </c>
      <c r="K16" s="37">
        <f ca="1">IFERROR(ROUND(Tableau3[[#This Row],[EFFECTIF TOTAL]]^(1/Tableau3[[#This Row],[NB DE NIVEAUX]]),1),"")</f>
        <v>2.6</v>
      </c>
    </row>
    <row r="17" spans="2:11" outlineLevel="2" x14ac:dyDescent="0.35">
      <c r="B17" s="32">
        <v>33</v>
      </c>
      <c r="C17" s="33" t="s">
        <v>80</v>
      </c>
      <c r="D17" s="33" t="s">
        <v>64</v>
      </c>
      <c r="E17" s="33"/>
      <c r="F17" s="19">
        <v>2</v>
      </c>
      <c r="G17" s="8">
        <f>ROW()-ROW(Tableau3[[#Headers],[LIGNE]])</f>
        <v>13</v>
      </c>
      <c r="H17" s="37">
        <f ca="1">IFERROR(COUNTIF(OFFSET(Tableau3[[#This Row],[NIVEAU]],1,,Tableau3[[#This Row],[EFFECTIF TOTAL]]),Tableau3[[#This Row],[NIVEAU]]+1),"")</f>
        <v>1</v>
      </c>
      <c r="I17" s="37">
        <f t="array" aca="1" ref="I17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17" s="37">
        <f ca="1">IFERROR(MAX(OFFSET(Tableau3[[#This Row],[NIVEAU]],1,,Tableau3[[#This Row],[EFFECTIF TOTAL]],))-Tableau3[[#This Row],[NIVEAU]],"")</f>
        <v>1</v>
      </c>
      <c r="K17" s="37">
        <f ca="1">IFERROR(ROUND(Tableau3[[#This Row],[EFFECTIF TOTAL]]^(1/Tableau3[[#This Row],[NB DE NIVEAUX]]),1),"")</f>
        <v>1</v>
      </c>
    </row>
    <row r="18" spans="2:11" outlineLevel="3" x14ac:dyDescent="0.35">
      <c r="B18" s="32">
        <v>151</v>
      </c>
      <c r="C18" s="33" t="s">
        <v>82</v>
      </c>
      <c r="D18" s="33" t="s">
        <v>83</v>
      </c>
      <c r="E18" s="33"/>
      <c r="F18" s="19">
        <v>3</v>
      </c>
      <c r="G18" s="8">
        <f>ROW()-ROW(Tableau3[[#Headers],[LIGNE]])</f>
        <v>14</v>
      </c>
      <c r="H18" s="37" t="str">
        <f ca="1">IFERROR(COUNTIF(OFFSET(Tableau3[[#This Row],[NIVEAU]],1,,Tableau3[[#This Row],[EFFECTIF TOTAL]]),Tableau3[[#This Row],[NIVEAU]]+1),"")</f>
        <v/>
      </c>
      <c r="I18" s="37">
        <f t="array" aca="1" ref="I1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" s="37" t="str">
        <f ca="1">IFERROR(MAX(OFFSET(Tableau3[[#This Row],[NIVEAU]],1,,Tableau3[[#This Row],[EFFECTIF TOTAL]],))-Tableau3[[#This Row],[NIVEAU]],"")</f>
        <v/>
      </c>
      <c r="K18" s="37" t="str">
        <f ca="1">IFERROR(ROUND(Tableau3[[#This Row],[EFFECTIF TOTAL]]^(1/Tableau3[[#This Row],[NB DE NIVEAUX]]),1),"")</f>
        <v/>
      </c>
    </row>
    <row r="19" spans="2:11" outlineLevel="2" x14ac:dyDescent="0.35">
      <c r="B19" s="32">
        <v>682</v>
      </c>
      <c r="C19" s="33" t="s">
        <v>84</v>
      </c>
      <c r="D19" s="33" t="s">
        <v>85</v>
      </c>
      <c r="E19" s="33"/>
      <c r="F19" s="19">
        <v>2</v>
      </c>
      <c r="G19" s="8">
        <f>ROW()-ROW(Tableau3[[#Headers],[LIGNE]])</f>
        <v>15</v>
      </c>
      <c r="H19" s="37" t="str">
        <f ca="1">IFERROR(COUNTIF(OFFSET(Tableau3[[#This Row],[NIVEAU]],1,,Tableau3[[#This Row],[EFFECTIF TOTAL]]),Tableau3[[#This Row],[NIVEAU]]+1),"")</f>
        <v/>
      </c>
      <c r="I19" s="37">
        <f t="array" aca="1" ref="I1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" s="37" t="str">
        <f ca="1">IFERROR(MAX(OFFSET(Tableau3[[#This Row],[NIVEAU]],1,,Tableau3[[#This Row],[EFFECTIF TOTAL]],))-Tableau3[[#This Row],[NIVEAU]],"")</f>
        <v/>
      </c>
      <c r="K19" s="37" t="str">
        <f ca="1">IFERROR(ROUND(Tableau3[[#This Row],[EFFECTIF TOTAL]]^(1/Tableau3[[#This Row],[NB DE NIVEAUX]]),1),"")</f>
        <v/>
      </c>
    </row>
    <row r="20" spans="2:11" outlineLevel="2" x14ac:dyDescent="0.35">
      <c r="B20" s="32">
        <v>571</v>
      </c>
      <c r="C20" s="33" t="s">
        <v>71</v>
      </c>
      <c r="D20" s="33" t="s">
        <v>86</v>
      </c>
      <c r="E20" s="33"/>
      <c r="F20" s="19">
        <v>2</v>
      </c>
      <c r="G20" s="8">
        <f>ROW()-ROW(Tableau3[[#Headers],[LIGNE]])</f>
        <v>16</v>
      </c>
      <c r="H20" s="37" t="str">
        <f ca="1">IFERROR(COUNTIF(OFFSET(Tableau3[[#This Row],[NIVEAU]],1,,Tableau3[[#This Row],[EFFECTIF TOTAL]]),Tableau3[[#This Row],[NIVEAU]]+1),"")</f>
        <v/>
      </c>
      <c r="I20" s="37">
        <f t="array" aca="1" ref="I2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" s="37" t="str">
        <f ca="1">IFERROR(MAX(OFFSET(Tableau3[[#This Row],[NIVEAU]],1,,Tableau3[[#This Row],[EFFECTIF TOTAL]],))-Tableau3[[#This Row],[NIVEAU]],"")</f>
        <v/>
      </c>
      <c r="K20" s="37" t="str">
        <f ca="1">IFERROR(ROUND(Tableau3[[#This Row],[EFFECTIF TOTAL]]^(1/Tableau3[[#This Row],[NB DE NIVEAUX]]),1),"")</f>
        <v/>
      </c>
    </row>
    <row r="21" spans="2:11" outlineLevel="2" x14ac:dyDescent="0.35">
      <c r="B21" s="32">
        <v>983</v>
      </c>
      <c r="C21" s="33" t="s">
        <v>71</v>
      </c>
      <c r="D21" s="33" t="s">
        <v>87</v>
      </c>
      <c r="E21" s="33"/>
      <c r="F21" s="19">
        <v>2</v>
      </c>
      <c r="G21" s="8">
        <f>ROW()-ROW(Tableau3[[#Headers],[LIGNE]])</f>
        <v>17</v>
      </c>
      <c r="H21" s="37" t="str">
        <f ca="1">IFERROR(COUNTIF(OFFSET(Tableau3[[#This Row],[NIVEAU]],1,,Tableau3[[#This Row],[EFFECTIF TOTAL]]),Tableau3[[#This Row],[NIVEAU]]+1),"")</f>
        <v/>
      </c>
      <c r="I21" s="37">
        <f t="array" aca="1" ref="I2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" s="37" t="str">
        <f ca="1">IFERROR(MAX(OFFSET(Tableau3[[#This Row],[NIVEAU]],1,,Tableau3[[#This Row],[EFFECTIF TOTAL]],))-Tableau3[[#This Row],[NIVEAU]],"")</f>
        <v/>
      </c>
      <c r="K21" s="37" t="str">
        <f ca="1">IFERROR(ROUND(Tableau3[[#This Row],[EFFECTIF TOTAL]]^(1/Tableau3[[#This Row],[NB DE NIVEAUX]]),1),"")</f>
        <v/>
      </c>
    </row>
    <row r="22" spans="2:11" outlineLevel="2" x14ac:dyDescent="0.35">
      <c r="B22" s="32">
        <v>256</v>
      </c>
      <c r="C22" s="33" t="s">
        <v>73</v>
      </c>
      <c r="D22" s="33" t="s">
        <v>88</v>
      </c>
      <c r="F22" s="19">
        <v>2</v>
      </c>
      <c r="G22" s="8">
        <f>ROW()-ROW(Tableau3[[#Headers],[LIGNE]])</f>
        <v>18</v>
      </c>
      <c r="H22" s="37" t="str">
        <f ca="1">IFERROR(COUNTIF(OFFSET(Tableau3[[#This Row],[NIVEAU]],1,,Tableau3[[#This Row],[EFFECTIF TOTAL]]),Tableau3[[#This Row],[NIVEAU]]+1),"")</f>
        <v/>
      </c>
      <c r="I22" s="37">
        <f t="array" aca="1" ref="I2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" s="37" t="str">
        <f ca="1">IFERROR(MAX(OFFSET(Tableau3[[#This Row],[NIVEAU]],1,,Tableau3[[#This Row],[EFFECTIF TOTAL]],))-Tableau3[[#This Row],[NIVEAU]],"")</f>
        <v/>
      </c>
      <c r="K22" s="37" t="str">
        <f ca="1">IFERROR(ROUND(Tableau3[[#This Row],[EFFECTIF TOTAL]]^(1/Tableau3[[#This Row],[NB DE NIVEAUX]]),1),"")</f>
        <v/>
      </c>
    </row>
    <row r="23" spans="2:11" outlineLevel="2" x14ac:dyDescent="0.35">
      <c r="B23" s="32">
        <v>258</v>
      </c>
      <c r="C23" s="33" t="s">
        <v>89</v>
      </c>
      <c r="D23" s="33" t="s">
        <v>90</v>
      </c>
      <c r="E23" s="33"/>
      <c r="F23" s="19">
        <v>2</v>
      </c>
      <c r="G23" s="8">
        <f>ROW()-ROW(Tableau3[[#Headers],[LIGNE]])</f>
        <v>19</v>
      </c>
      <c r="H23" s="37" t="str">
        <f ca="1">IFERROR(COUNTIF(OFFSET(Tableau3[[#This Row],[NIVEAU]],1,,Tableau3[[#This Row],[EFFECTIF TOTAL]]),Tableau3[[#This Row],[NIVEAU]]+1),"")</f>
        <v/>
      </c>
      <c r="I23" s="37">
        <f t="array" aca="1" ref="I2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" s="37" t="str">
        <f ca="1">IFERROR(MAX(OFFSET(Tableau3[[#This Row],[NIVEAU]],1,,Tableau3[[#This Row],[EFFECTIF TOTAL]],))-Tableau3[[#This Row],[NIVEAU]],"")</f>
        <v/>
      </c>
      <c r="K23" s="37" t="str">
        <f ca="1">IFERROR(ROUND(Tableau3[[#This Row],[EFFECTIF TOTAL]]^(1/Tableau3[[#This Row],[NB DE NIVEAUX]]),1),"")</f>
        <v/>
      </c>
    </row>
    <row r="24" spans="2:11" outlineLevel="1" x14ac:dyDescent="0.35">
      <c r="B24" s="32">
        <v>475</v>
      </c>
      <c r="C24" s="33" t="s">
        <v>80</v>
      </c>
      <c r="D24" s="33" t="s">
        <v>91</v>
      </c>
      <c r="E24" s="33"/>
      <c r="F24" s="19">
        <v>1</v>
      </c>
      <c r="G24" s="8">
        <f>ROW()-ROW(Tableau3[[#Headers],[LIGNE]])</f>
        <v>20</v>
      </c>
      <c r="H24" s="37">
        <f ca="1">IFERROR(COUNTIF(OFFSET(Tableau3[[#This Row],[NIVEAU]],1,,Tableau3[[#This Row],[EFFECTIF TOTAL]]),Tableau3[[#This Row],[NIVEAU]]+1),"")</f>
        <v>8</v>
      </c>
      <c r="I24" s="37">
        <f t="array" aca="1" ref="I24" ca="1">MIN(IFERROR(IF(Tableau3[[#This Row],[NIVEAU]]-{0;1;2;3;4;5;6;7}&gt;=0,MATCH(Tableau3[[#This Row],[NIVEAU]]-{0;1;2;3;4;5;6;7},OFFSET(Tableau3[[#This Row],[NIVEAU]],1,,MAX(Tableau3[LIGNE])-Tableau3[[#This Row],[LIGNE]]),0)-1,""),""))</f>
        <v>54</v>
      </c>
      <c r="J24" s="37">
        <f ca="1">IFERROR(MAX(OFFSET(Tableau3[[#This Row],[NIVEAU]],1,,Tableau3[[#This Row],[EFFECTIF TOTAL]],))-Tableau3[[#This Row],[NIVEAU]],"")</f>
        <v>2</v>
      </c>
      <c r="K24" s="37">
        <f ca="1">IFERROR(ROUND(Tableau3[[#This Row],[EFFECTIF TOTAL]]^(1/Tableau3[[#This Row],[NB DE NIVEAUX]]),1),"")</f>
        <v>7.3</v>
      </c>
    </row>
    <row r="25" spans="2:11" outlineLevel="2" x14ac:dyDescent="0.35">
      <c r="B25" s="32">
        <v>881</v>
      </c>
      <c r="C25" s="33" t="s">
        <v>67</v>
      </c>
      <c r="D25" s="33" t="s">
        <v>91</v>
      </c>
      <c r="E25" s="33"/>
      <c r="F25" s="19">
        <v>2</v>
      </c>
      <c r="G25" s="8">
        <f>ROW()-ROW(Tableau3[[#Headers],[LIGNE]])</f>
        <v>21</v>
      </c>
      <c r="H25" s="37">
        <f ca="1">IFERROR(COUNTIF(OFFSET(Tableau3[[#This Row],[NIVEAU]],1,,Tableau3[[#This Row],[EFFECTIF TOTAL]]),Tableau3[[#This Row],[NIVEAU]]+1),"")</f>
        <v>7</v>
      </c>
      <c r="I25" s="37">
        <f t="array" aca="1" ref="I25" ca="1">MIN(IFERROR(IF(Tableau3[[#This Row],[NIVEAU]]-{0;1;2;3;4;5;6;7}&gt;=0,MATCH(Tableau3[[#This Row],[NIVEAU]]-{0;1;2;3;4;5;6;7},OFFSET(Tableau3[[#This Row],[NIVEAU]],1,,MAX(Tableau3[LIGNE])-Tableau3[[#This Row],[LIGNE]]),0)-1,""),""))</f>
        <v>7</v>
      </c>
      <c r="J25" s="37">
        <f ca="1">IFERROR(MAX(OFFSET(Tableau3[[#This Row],[NIVEAU]],1,,Tableau3[[#This Row],[EFFECTIF TOTAL]],))-Tableau3[[#This Row],[NIVEAU]],"")</f>
        <v>1</v>
      </c>
      <c r="K25" s="37">
        <f ca="1">IFERROR(ROUND(Tableau3[[#This Row],[EFFECTIF TOTAL]]^(1/Tableau3[[#This Row],[NB DE NIVEAUX]]),1),"")</f>
        <v>7</v>
      </c>
    </row>
    <row r="26" spans="2:11" outlineLevel="3" x14ac:dyDescent="0.35">
      <c r="B26" s="32">
        <v>466</v>
      </c>
      <c r="C26" s="33" t="s">
        <v>67</v>
      </c>
      <c r="D26" s="33" t="s">
        <v>92</v>
      </c>
      <c r="E26" s="33"/>
      <c r="F26" s="19">
        <v>3</v>
      </c>
      <c r="G26" s="8">
        <f>ROW()-ROW(Tableau3[[#Headers],[LIGNE]])</f>
        <v>22</v>
      </c>
      <c r="H26" s="37" t="str">
        <f ca="1">IFERROR(COUNTIF(OFFSET(Tableau3[[#This Row],[NIVEAU]],1,,Tableau3[[#This Row],[EFFECTIF TOTAL]]),Tableau3[[#This Row],[NIVEAU]]+1),"")</f>
        <v/>
      </c>
      <c r="I26" s="37">
        <f t="array" aca="1" ref="I2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" s="37" t="str">
        <f ca="1">IFERROR(MAX(OFFSET(Tableau3[[#This Row],[NIVEAU]],1,,Tableau3[[#This Row],[EFFECTIF TOTAL]],))-Tableau3[[#This Row],[NIVEAU]],"")</f>
        <v/>
      </c>
      <c r="K26" s="37" t="str">
        <f ca="1">IFERROR(ROUND(Tableau3[[#This Row],[EFFECTIF TOTAL]]^(1/Tableau3[[#This Row],[NB DE NIVEAUX]]),1),"")</f>
        <v/>
      </c>
    </row>
    <row r="27" spans="2:11" outlineLevel="3" x14ac:dyDescent="0.35">
      <c r="B27" s="32">
        <v>870</v>
      </c>
      <c r="C27" s="33" t="s">
        <v>69</v>
      </c>
      <c r="D27" s="33" t="s">
        <v>93</v>
      </c>
      <c r="E27" s="33"/>
      <c r="F27" s="19">
        <v>3</v>
      </c>
      <c r="G27" s="8">
        <f>ROW()-ROW(Tableau3[[#Headers],[LIGNE]])</f>
        <v>23</v>
      </c>
      <c r="H27" s="37" t="str">
        <f ca="1">IFERROR(COUNTIF(OFFSET(Tableau3[[#This Row],[NIVEAU]],1,,Tableau3[[#This Row],[EFFECTIF TOTAL]]),Tableau3[[#This Row],[NIVEAU]]+1),"")</f>
        <v/>
      </c>
      <c r="I27" s="37">
        <f t="array" aca="1" ref="I2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" s="37" t="str">
        <f ca="1">IFERROR(MAX(OFFSET(Tableau3[[#This Row],[NIVEAU]],1,,Tableau3[[#This Row],[EFFECTIF TOTAL]],))-Tableau3[[#This Row],[NIVEAU]],"")</f>
        <v/>
      </c>
      <c r="K27" s="37" t="str">
        <f ca="1">IFERROR(ROUND(Tableau3[[#This Row],[EFFECTIF TOTAL]]^(1/Tableau3[[#This Row],[NB DE NIVEAUX]]),1),"")</f>
        <v/>
      </c>
    </row>
    <row r="28" spans="2:11" outlineLevel="3" x14ac:dyDescent="0.35">
      <c r="B28" s="32">
        <v>177</v>
      </c>
      <c r="C28" s="33" t="s">
        <v>82</v>
      </c>
      <c r="D28" s="33" t="s">
        <v>94</v>
      </c>
      <c r="E28" s="33"/>
      <c r="F28" s="19">
        <v>3</v>
      </c>
      <c r="G28" s="8">
        <f>ROW()-ROW(Tableau3[[#Headers],[LIGNE]])</f>
        <v>24</v>
      </c>
      <c r="H28" s="37" t="str">
        <f ca="1">IFERROR(COUNTIF(OFFSET(Tableau3[[#This Row],[NIVEAU]],1,,Tableau3[[#This Row],[EFFECTIF TOTAL]]),Tableau3[[#This Row],[NIVEAU]]+1),"")</f>
        <v/>
      </c>
      <c r="I28" s="37">
        <f t="array" aca="1" ref="I2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" s="37" t="str">
        <f ca="1">IFERROR(MAX(OFFSET(Tableau3[[#This Row],[NIVEAU]],1,,Tableau3[[#This Row],[EFFECTIF TOTAL]],))-Tableau3[[#This Row],[NIVEAU]],"")</f>
        <v/>
      </c>
      <c r="K28" s="37" t="str">
        <f ca="1">IFERROR(ROUND(Tableau3[[#This Row],[EFFECTIF TOTAL]]^(1/Tableau3[[#This Row],[NB DE NIVEAUX]]),1),"")</f>
        <v/>
      </c>
    </row>
    <row r="29" spans="2:11" outlineLevel="3" x14ac:dyDescent="0.35">
      <c r="B29" s="32">
        <v>396</v>
      </c>
      <c r="C29" s="33" t="s">
        <v>71</v>
      </c>
      <c r="D29" s="33" t="s">
        <v>95</v>
      </c>
      <c r="E29" s="33"/>
      <c r="F29" s="19">
        <v>3</v>
      </c>
      <c r="G29" s="8">
        <f>ROW()-ROW(Tableau3[[#Headers],[LIGNE]])</f>
        <v>25</v>
      </c>
      <c r="H29" s="37" t="str">
        <f ca="1">IFERROR(COUNTIF(OFFSET(Tableau3[[#This Row],[NIVEAU]],1,,Tableau3[[#This Row],[EFFECTIF TOTAL]]),Tableau3[[#This Row],[NIVEAU]]+1),"")</f>
        <v/>
      </c>
      <c r="I29" s="37">
        <f t="array" aca="1" ref="I2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" s="37" t="str">
        <f ca="1">IFERROR(MAX(OFFSET(Tableau3[[#This Row],[NIVEAU]],1,,Tableau3[[#This Row],[EFFECTIF TOTAL]],))-Tableau3[[#This Row],[NIVEAU]],"")</f>
        <v/>
      </c>
      <c r="K29" s="37" t="str">
        <f ca="1">IFERROR(ROUND(Tableau3[[#This Row],[EFFECTIF TOTAL]]^(1/Tableau3[[#This Row],[NB DE NIVEAUX]]),1),"")</f>
        <v/>
      </c>
    </row>
    <row r="30" spans="2:11" outlineLevel="3" x14ac:dyDescent="0.35">
      <c r="B30" s="32">
        <v>362</v>
      </c>
      <c r="C30" s="33" t="s">
        <v>96</v>
      </c>
      <c r="D30" s="33" t="s">
        <v>97</v>
      </c>
      <c r="E30" s="33"/>
      <c r="F30" s="19">
        <v>3</v>
      </c>
      <c r="G30" s="8">
        <f>ROW()-ROW(Tableau3[[#Headers],[LIGNE]])</f>
        <v>26</v>
      </c>
      <c r="H30" s="37" t="str">
        <f ca="1">IFERROR(COUNTIF(OFFSET(Tableau3[[#This Row],[NIVEAU]],1,,Tableau3[[#This Row],[EFFECTIF TOTAL]]),Tableau3[[#This Row],[NIVEAU]]+1),"")</f>
        <v/>
      </c>
      <c r="I30" s="37">
        <f t="array" aca="1" ref="I3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" s="37" t="str">
        <f ca="1">IFERROR(MAX(OFFSET(Tableau3[[#This Row],[NIVEAU]],1,,Tableau3[[#This Row],[EFFECTIF TOTAL]],))-Tableau3[[#This Row],[NIVEAU]],"")</f>
        <v/>
      </c>
      <c r="K30" s="37" t="str">
        <f ca="1">IFERROR(ROUND(Tableau3[[#This Row],[EFFECTIF TOTAL]]^(1/Tableau3[[#This Row],[NB DE NIVEAUX]]),1),"")</f>
        <v/>
      </c>
    </row>
    <row r="31" spans="2:11" outlineLevel="3" x14ac:dyDescent="0.35">
      <c r="B31" s="32">
        <v>348</v>
      </c>
      <c r="C31" s="33" t="s">
        <v>63</v>
      </c>
      <c r="D31" s="33" t="s">
        <v>98</v>
      </c>
      <c r="E31" s="33"/>
      <c r="F31" s="19">
        <v>3</v>
      </c>
      <c r="G31" s="8">
        <f>ROW()-ROW(Tableau3[[#Headers],[LIGNE]])</f>
        <v>27</v>
      </c>
      <c r="H31" s="37" t="str">
        <f ca="1">IFERROR(COUNTIF(OFFSET(Tableau3[[#This Row],[NIVEAU]],1,,Tableau3[[#This Row],[EFFECTIF TOTAL]]),Tableau3[[#This Row],[NIVEAU]]+1),"")</f>
        <v/>
      </c>
      <c r="I31" s="37">
        <f t="array" aca="1" ref="I3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" s="37" t="str">
        <f ca="1">IFERROR(MAX(OFFSET(Tableau3[[#This Row],[NIVEAU]],1,,Tableau3[[#This Row],[EFFECTIF TOTAL]],))-Tableau3[[#This Row],[NIVEAU]],"")</f>
        <v/>
      </c>
      <c r="K31" s="37" t="str">
        <f ca="1">IFERROR(ROUND(Tableau3[[#This Row],[EFFECTIF TOTAL]]^(1/Tableau3[[#This Row],[NB DE NIVEAUX]]),1),"")</f>
        <v/>
      </c>
    </row>
    <row r="32" spans="2:11" outlineLevel="3" x14ac:dyDescent="0.35">
      <c r="B32" s="32">
        <v>291</v>
      </c>
      <c r="C32" s="33" t="s">
        <v>99</v>
      </c>
      <c r="D32" s="33" t="s">
        <v>100</v>
      </c>
      <c r="E32" s="33"/>
      <c r="F32" s="19">
        <v>3</v>
      </c>
      <c r="G32" s="8">
        <f>ROW()-ROW(Tableau3[[#Headers],[LIGNE]])</f>
        <v>28</v>
      </c>
      <c r="H32" s="37" t="str">
        <f ca="1">IFERROR(COUNTIF(OFFSET(Tableau3[[#This Row],[NIVEAU]],1,,Tableau3[[#This Row],[EFFECTIF TOTAL]]),Tableau3[[#This Row],[NIVEAU]]+1),"")</f>
        <v/>
      </c>
      <c r="I32" s="37">
        <f t="array" aca="1" ref="I3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" s="37" t="str">
        <f ca="1">IFERROR(MAX(OFFSET(Tableau3[[#This Row],[NIVEAU]],1,,Tableau3[[#This Row],[EFFECTIF TOTAL]],))-Tableau3[[#This Row],[NIVEAU]],"")</f>
        <v/>
      </c>
      <c r="K32" s="37" t="str">
        <f ca="1">IFERROR(ROUND(Tableau3[[#This Row],[EFFECTIF TOTAL]]^(1/Tableau3[[#This Row],[NB DE NIVEAUX]]),1),"")</f>
        <v/>
      </c>
    </row>
    <row r="33" spans="2:11" outlineLevel="2" x14ac:dyDescent="0.35">
      <c r="B33" s="32">
        <v>187</v>
      </c>
      <c r="C33" s="33" t="s">
        <v>80</v>
      </c>
      <c r="D33" s="33" t="s">
        <v>101</v>
      </c>
      <c r="E33" s="33"/>
      <c r="F33" s="19">
        <v>2</v>
      </c>
      <c r="G33" s="8">
        <f>ROW()-ROW(Tableau3[[#Headers],[LIGNE]])</f>
        <v>29</v>
      </c>
      <c r="H33" s="37">
        <f ca="1">IFERROR(COUNTIF(OFFSET(Tableau3[[#This Row],[NIVEAU]],1,,Tableau3[[#This Row],[EFFECTIF TOTAL]]),Tableau3[[#This Row],[NIVEAU]]+1),"")</f>
        <v>3</v>
      </c>
      <c r="I33" s="37">
        <f t="array" aca="1" ref="I33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33" s="37">
        <f ca="1">IFERROR(MAX(OFFSET(Tableau3[[#This Row],[NIVEAU]],1,,Tableau3[[#This Row],[EFFECTIF TOTAL]],))-Tableau3[[#This Row],[NIVEAU]],"")</f>
        <v>1</v>
      </c>
      <c r="K33" s="37">
        <f ca="1">IFERROR(ROUND(Tableau3[[#This Row],[EFFECTIF TOTAL]]^(1/Tableau3[[#This Row],[NB DE NIVEAUX]]),1),"")</f>
        <v>3</v>
      </c>
    </row>
    <row r="34" spans="2:11" outlineLevel="3" x14ac:dyDescent="0.35">
      <c r="B34" s="32">
        <v>85</v>
      </c>
      <c r="C34" s="33" t="s">
        <v>73</v>
      </c>
      <c r="D34" s="33" t="s">
        <v>102</v>
      </c>
      <c r="E34" s="33"/>
      <c r="F34" s="19">
        <v>3</v>
      </c>
      <c r="G34" s="8">
        <f>ROW()-ROW(Tableau3[[#Headers],[LIGNE]])</f>
        <v>30</v>
      </c>
      <c r="H34" s="37" t="str">
        <f ca="1">IFERROR(COUNTIF(OFFSET(Tableau3[[#This Row],[NIVEAU]],1,,Tableau3[[#This Row],[EFFECTIF TOTAL]]),Tableau3[[#This Row],[NIVEAU]]+1),"")</f>
        <v/>
      </c>
      <c r="I34" s="37">
        <f t="array" aca="1" ref="I3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" s="37" t="str">
        <f ca="1">IFERROR(MAX(OFFSET(Tableau3[[#This Row],[NIVEAU]],1,,Tableau3[[#This Row],[EFFECTIF TOTAL]],))-Tableau3[[#This Row],[NIVEAU]],"")</f>
        <v/>
      </c>
      <c r="K34" s="37" t="str">
        <f ca="1">IFERROR(ROUND(Tableau3[[#This Row],[EFFECTIF TOTAL]]^(1/Tableau3[[#This Row],[NB DE NIVEAUX]]),1),"")</f>
        <v/>
      </c>
    </row>
    <row r="35" spans="2:11" outlineLevel="3" x14ac:dyDescent="0.35">
      <c r="B35" s="32">
        <v>554</v>
      </c>
      <c r="C35" s="33" t="s">
        <v>63</v>
      </c>
      <c r="D35" s="33" t="s">
        <v>103</v>
      </c>
      <c r="E35" s="33"/>
      <c r="F35" s="19">
        <v>3</v>
      </c>
      <c r="G35" s="8">
        <f>ROW()-ROW(Tableau3[[#Headers],[LIGNE]])</f>
        <v>31</v>
      </c>
      <c r="H35" s="37" t="str">
        <f ca="1">IFERROR(COUNTIF(OFFSET(Tableau3[[#This Row],[NIVEAU]],1,,Tableau3[[#This Row],[EFFECTIF TOTAL]]),Tableau3[[#This Row],[NIVEAU]]+1),"")</f>
        <v/>
      </c>
      <c r="I35" s="37">
        <f t="array" aca="1" ref="I3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" s="37" t="str">
        <f ca="1">IFERROR(MAX(OFFSET(Tableau3[[#This Row],[NIVEAU]],1,,Tableau3[[#This Row],[EFFECTIF TOTAL]],))-Tableau3[[#This Row],[NIVEAU]],"")</f>
        <v/>
      </c>
      <c r="K35" s="37" t="str">
        <f ca="1">IFERROR(ROUND(Tableau3[[#This Row],[EFFECTIF TOTAL]]^(1/Tableau3[[#This Row],[NB DE NIVEAUX]]),1),"")</f>
        <v/>
      </c>
    </row>
    <row r="36" spans="2:11" outlineLevel="3" x14ac:dyDescent="0.35">
      <c r="B36" s="32">
        <v>757</v>
      </c>
      <c r="C36" s="33" t="s">
        <v>78</v>
      </c>
      <c r="D36" s="33" t="s">
        <v>104</v>
      </c>
      <c r="E36" s="33"/>
      <c r="F36" s="19">
        <v>3</v>
      </c>
      <c r="G36" s="8">
        <f>ROW()-ROW(Tableau3[[#Headers],[LIGNE]])</f>
        <v>32</v>
      </c>
      <c r="H36" s="37" t="str">
        <f ca="1">IFERROR(COUNTIF(OFFSET(Tableau3[[#This Row],[NIVEAU]],1,,Tableau3[[#This Row],[EFFECTIF TOTAL]]),Tableau3[[#This Row],[NIVEAU]]+1),"")</f>
        <v/>
      </c>
      <c r="I36" s="37">
        <f t="array" aca="1" ref="I3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" s="37" t="str">
        <f ca="1">IFERROR(MAX(OFFSET(Tableau3[[#This Row],[NIVEAU]],1,,Tableau3[[#This Row],[EFFECTIF TOTAL]],))-Tableau3[[#This Row],[NIVEAU]],"")</f>
        <v/>
      </c>
      <c r="K36" s="37" t="str">
        <f ca="1">IFERROR(ROUND(Tableau3[[#This Row],[EFFECTIF TOTAL]]^(1/Tableau3[[#This Row],[NB DE NIVEAUX]]),1),"")</f>
        <v/>
      </c>
    </row>
    <row r="37" spans="2:11" outlineLevel="2" x14ac:dyDescent="0.35">
      <c r="B37" s="32">
        <v>739</v>
      </c>
      <c r="C37" s="33" t="s">
        <v>105</v>
      </c>
      <c r="D37" s="33" t="s">
        <v>106</v>
      </c>
      <c r="E37" s="33"/>
      <c r="F37" s="19">
        <v>2</v>
      </c>
      <c r="G37" s="8">
        <f>ROW()-ROW(Tableau3[[#Headers],[LIGNE]])</f>
        <v>33</v>
      </c>
      <c r="H37" s="37" t="str">
        <f ca="1">IFERROR(COUNTIF(OFFSET(Tableau3[[#This Row],[NIVEAU]],1,,Tableau3[[#This Row],[EFFECTIF TOTAL]]),Tableau3[[#This Row],[NIVEAU]]+1),"")</f>
        <v/>
      </c>
      <c r="I37" s="37">
        <f t="array" aca="1" ref="I3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" s="37" t="str">
        <f ca="1">IFERROR(MAX(OFFSET(Tableau3[[#This Row],[NIVEAU]],1,,Tableau3[[#This Row],[EFFECTIF TOTAL]],))-Tableau3[[#This Row],[NIVEAU]],"")</f>
        <v/>
      </c>
      <c r="K37" s="37" t="str">
        <f ca="1">IFERROR(ROUND(Tableau3[[#This Row],[EFFECTIF TOTAL]]^(1/Tableau3[[#This Row],[NB DE NIVEAUX]]),1),"")</f>
        <v/>
      </c>
    </row>
    <row r="38" spans="2:11" outlineLevel="2" x14ac:dyDescent="0.35">
      <c r="B38" s="32">
        <v>88</v>
      </c>
      <c r="C38" s="33" t="s">
        <v>63</v>
      </c>
      <c r="D38" s="33" t="s">
        <v>107</v>
      </c>
      <c r="E38" s="33"/>
      <c r="F38" s="19">
        <v>2</v>
      </c>
      <c r="G38" s="8">
        <f>ROW()-ROW(Tableau3[[#Headers],[LIGNE]])</f>
        <v>34</v>
      </c>
      <c r="H38" s="37">
        <f ca="1">IFERROR(COUNTIF(OFFSET(Tableau3[[#This Row],[NIVEAU]],1,,Tableau3[[#This Row],[EFFECTIF TOTAL]]),Tableau3[[#This Row],[NIVEAU]]+1),"")</f>
        <v>6</v>
      </c>
      <c r="I38" s="37">
        <f t="array" aca="1" ref="I38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38" s="37">
        <f ca="1">IFERROR(MAX(OFFSET(Tableau3[[#This Row],[NIVEAU]],1,,Tableau3[[#This Row],[EFFECTIF TOTAL]],))-Tableau3[[#This Row],[NIVEAU]],"")</f>
        <v>1</v>
      </c>
      <c r="K38" s="37">
        <f ca="1">IFERROR(ROUND(Tableau3[[#This Row],[EFFECTIF TOTAL]]^(1/Tableau3[[#This Row],[NB DE NIVEAUX]]),1),"")</f>
        <v>6</v>
      </c>
    </row>
    <row r="39" spans="2:11" outlineLevel="3" x14ac:dyDescent="0.35">
      <c r="B39" s="32">
        <v>246</v>
      </c>
      <c r="C39" s="33" t="s">
        <v>67</v>
      </c>
      <c r="D39" s="33" t="s">
        <v>108</v>
      </c>
      <c r="F39" s="19">
        <v>3</v>
      </c>
      <c r="G39" s="8">
        <f>ROW()-ROW(Tableau3[[#Headers],[LIGNE]])</f>
        <v>35</v>
      </c>
      <c r="H39" s="37" t="str">
        <f ca="1">IFERROR(COUNTIF(OFFSET(Tableau3[[#This Row],[NIVEAU]],1,,Tableau3[[#This Row],[EFFECTIF TOTAL]]),Tableau3[[#This Row],[NIVEAU]]+1),"")</f>
        <v/>
      </c>
      <c r="I39" s="37">
        <f t="array" aca="1" ref="I3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" s="37" t="str">
        <f ca="1">IFERROR(MAX(OFFSET(Tableau3[[#This Row],[NIVEAU]],1,,Tableau3[[#This Row],[EFFECTIF TOTAL]],))-Tableau3[[#This Row],[NIVEAU]],"")</f>
        <v/>
      </c>
      <c r="K39" s="37" t="str">
        <f ca="1">IFERROR(ROUND(Tableau3[[#This Row],[EFFECTIF TOTAL]]^(1/Tableau3[[#This Row],[NB DE NIVEAUX]]),1),"")</f>
        <v/>
      </c>
    </row>
    <row r="40" spans="2:11" outlineLevel="3" x14ac:dyDescent="0.35">
      <c r="B40" s="32">
        <v>669</v>
      </c>
      <c r="C40" s="33" t="s">
        <v>105</v>
      </c>
      <c r="D40" s="33" t="s">
        <v>109</v>
      </c>
      <c r="E40" s="33"/>
      <c r="F40" s="19">
        <v>3</v>
      </c>
      <c r="G40" s="8">
        <f>ROW()-ROW(Tableau3[[#Headers],[LIGNE]])</f>
        <v>36</v>
      </c>
      <c r="H40" s="37" t="str">
        <f ca="1">IFERROR(COUNTIF(OFFSET(Tableau3[[#This Row],[NIVEAU]],1,,Tableau3[[#This Row],[EFFECTIF TOTAL]]),Tableau3[[#This Row],[NIVEAU]]+1),"")</f>
        <v/>
      </c>
      <c r="I40" s="37">
        <f t="array" aca="1" ref="I4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" s="37" t="str">
        <f ca="1">IFERROR(MAX(OFFSET(Tableau3[[#This Row],[NIVEAU]],1,,Tableau3[[#This Row],[EFFECTIF TOTAL]],))-Tableau3[[#This Row],[NIVEAU]],"")</f>
        <v/>
      </c>
      <c r="K40" s="37" t="str">
        <f ca="1">IFERROR(ROUND(Tableau3[[#This Row],[EFFECTIF TOTAL]]^(1/Tableau3[[#This Row],[NB DE NIVEAUX]]),1),"")</f>
        <v/>
      </c>
    </row>
    <row r="41" spans="2:11" outlineLevel="3" x14ac:dyDescent="0.35">
      <c r="B41" s="32">
        <v>347</v>
      </c>
      <c r="C41" s="33" t="s">
        <v>73</v>
      </c>
      <c r="D41" s="33" t="s">
        <v>110</v>
      </c>
      <c r="E41" s="33"/>
      <c r="F41" s="19">
        <v>3</v>
      </c>
      <c r="G41" s="8">
        <f>ROW()-ROW(Tableau3[[#Headers],[LIGNE]])</f>
        <v>37</v>
      </c>
      <c r="H41" s="37" t="str">
        <f ca="1">IFERROR(COUNTIF(OFFSET(Tableau3[[#This Row],[NIVEAU]],1,,Tableau3[[#This Row],[EFFECTIF TOTAL]]),Tableau3[[#This Row],[NIVEAU]]+1),"")</f>
        <v/>
      </c>
      <c r="I41" s="37">
        <f t="array" aca="1" ref="I4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" s="37" t="str">
        <f ca="1">IFERROR(MAX(OFFSET(Tableau3[[#This Row],[NIVEAU]],1,,Tableau3[[#This Row],[EFFECTIF TOTAL]],))-Tableau3[[#This Row],[NIVEAU]],"")</f>
        <v/>
      </c>
      <c r="K41" s="37" t="str">
        <f ca="1">IFERROR(ROUND(Tableau3[[#This Row],[EFFECTIF TOTAL]]^(1/Tableau3[[#This Row],[NB DE NIVEAUX]]),1),"")</f>
        <v/>
      </c>
    </row>
    <row r="42" spans="2:11" outlineLevel="3" x14ac:dyDescent="0.35">
      <c r="B42" s="32">
        <v>192</v>
      </c>
      <c r="C42" s="33" t="s">
        <v>65</v>
      </c>
      <c r="D42" s="33" t="s">
        <v>111</v>
      </c>
      <c r="E42" s="33"/>
      <c r="F42" s="19">
        <v>3</v>
      </c>
      <c r="G42" s="8">
        <f>ROW()-ROW(Tableau3[[#Headers],[LIGNE]])</f>
        <v>38</v>
      </c>
      <c r="H42" s="37" t="str">
        <f ca="1">IFERROR(COUNTIF(OFFSET(Tableau3[[#This Row],[NIVEAU]],1,,Tableau3[[#This Row],[EFFECTIF TOTAL]]),Tableau3[[#This Row],[NIVEAU]]+1),"")</f>
        <v/>
      </c>
      <c r="I42" s="37">
        <f t="array" aca="1" ref="I4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" s="37" t="str">
        <f ca="1">IFERROR(MAX(OFFSET(Tableau3[[#This Row],[NIVEAU]],1,,Tableau3[[#This Row],[EFFECTIF TOTAL]],))-Tableau3[[#This Row],[NIVEAU]],"")</f>
        <v/>
      </c>
      <c r="K42" s="37" t="str">
        <f ca="1">IFERROR(ROUND(Tableau3[[#This Row],[EFFECTIF TOTAL]]^(1/Tableau3[[#This Row],[NB DE NIVEAUX]]),1),"")</f>
        <v/>
      </c>
    </row>
    <row r="43" spans="2:11" outlineLevel="3" x14ac:dyDescent="0.35">
      <c r="B43" s="32">
        <v>733</v>
      </c>
      <c r="C43" s="33" t="s">
        <v>65</v>
      </c>
      <c r="D43" s="33" t="s">
        <v>112</v>
      </c>
      <c r="E43" s="33"/>
      <c r="F43" s="19">
        <v>3</v>
      </c>
      <c r="G43" s="8">
        <f>ROW()-ROW(Tableau3[[#Headers],[LIGNE]])</f>
        <v>39</v>
      </c>
      <c r="H43" s="37" t="str">
        <f ca="1">IFERROR(COUNTIF(OFFSET(Tableau3[[#This Row],[NIVEAU]],1,,Tableau3[[#This Row],[EFFECTIF TOTAL]]),Tableau3[[#This Row],[NIVEAU]]+1),"")</f>
        <v/>
      </c>
      <c r="I43" s="37">
        <f t="array" aca="1" ref="I4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" s="37" t="str">
        <f ca="1">IFERROR(MAX(OFFSET(Tableau3[[#This Row],[NIVEAU]],1,,Tableau3[[#This Row],[EFFECTIF TOTAL]],))-Tableau3[[#This Row],[NIVEAU]],"")</f>
        <v/>
      </c>
      <c r="K43" s="37" t="str">
        <f ca="1">IFERROR(ROUND(Tableau3[[#This Row],[EFFECTIF TOTAL]]^(1/Tableau3[[#This Row],[NB DE NIVEAUX]]),1),"")</f>
        <v/>
      </c>
    </row>
    <row r="44" spans="2:11" outlineLevel="3" x14ac:dyDescent="0.35">
      <c r="B44" s="32">
        <v>772</v>
      </c>
      <c r="C44" s="33" t="s">
        <v>65</v>
      </c>
      <c r="D44" s="33" t="s">
        <v>113</v>
      </c>
      <c r="E44" s="33"/>
      <c r="F44" s="19">
        <v>3</v>
      </c>
      <c r="G44" s="8">
        <f>ROW()-ROW(Tableau3[[#Headers],[LIGNE]])</f>
        <v>40</v>
      </c>
      <c r="H44" s="37" t="str">
        <f ca="1">IFERROR(COUNTIF(OFFSET(Tableau3[[#This Row],[NIVEAU]],1,,Tableau3[[#This Row],[EFFECTIF TOTAL]]),Tableau3[[#This Row],[NIVEAU]]+1),"")</f>
        <v/>
      </c>
      <c r="I44" s="37">
        <f t="array" aca="1" ref="I4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" s="37" t="str">
        <f ca="1">IFERROR(MAX(OFFSET(Tableau3[[#This Row],[NIVEAU]],1,,Tableau3[[#This Row],[EFFECTIF TOTAL]],))-Tableau3[[#This Row],[NIVEAU]],"")</f>
        <v/>
      </c>
      <c r="K44" s="37" t="str">
        <f ca="1">IFERROR(ROUND(Tableau3[[#This Row],[EFFECTIF TOTAL]]^(1/Tableau3[[#This Row],[NB DE NIVEAUX]]),1),"")</f>
        <v/>
      </c>
    </row>
    <row r="45" spans="2:11" outlineLevel="2" x14ac:dyDescent="0.35">
      <c r="B45" s="32">
        <v>893</v>
      </c>
      <c r="C45" s="33" t="s">
        <v>65</v>
      </c>
      <c r="D45" s="33" t="s">
        <v>114</v>
      </c>
      <c r="E45" s="33"/>
      <c r="F45" s="19">
        <v>2</v>
      </c>
      <c r="G45" s="8">
        <f>ROW()-ROW(Tableau3[[#Headers],[LIGNE]])</f>
        <v>41</v>
      </c>
      <c r="H45" s="37">
        <f ca="1">IFERROR(COUNTIF(OFFSET(Tableau3[[#This Row],[NIVEAU]],1,,Tableau3[[#This Row],[EFFECTIF TOTAL]]),Tableau3[[#This Row],[NIVEAU]]+1),"")</f>
        <v>5</v>
      </c>
      <c r="I45" s="37">
        <f t="array" aca="1" ref="I45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45" s="37">
        <f ca="1">IFERROR(MAX(OFFSET(Tableau3[[#This Row],[NIVEAU]],1,,Tableau3[[#This Row],[EFFECTIF TOTAL]],))-Tableau3[[#This Row],[NIVEAU]],"")</f>
        <v>1</v>
      </c>
      <c r="K45" s="37">
        <f ca="1">IFERROR(ROUND(Tableau3[[#This Row],[EFFECTIF TOTAL]]^(1/Tableau3[[#This Row],[NB DE NIVEAUX]]),1),"")</f>
        <v>5</v>
      </c>
    </row>
    <row r="46" spans="2:11" outlineLevel="3" x14ac:dyDescent="0.35">
      <c r="B46" s="32">
        <v>713</v>
      </c>
      <c r="C46" s="33" t="s">
        <v>80</v>
      </c>
      <c r="D46" s="33" t="s">
        <v>115</v>
      </c>
      <c r="E46" s="33"/>
      <c r="F46" s="19">
        <v>3</v>
      </c>
      <c r="G46" s="8">
        <f>ROW()-ROW(Tableau3[[#Headers],[LIGNE]])</f>
        <v>42</v>
      </c>
      <c r="H46" s="37" t="str">
        <f ca="1">IFERROR(COUNTIF(OFFSET(Tableau3[[#This Row],[NIVEAU]],1,,Tableau3[[#This Row],[EFFECTIF TOTAL]]),Tableau3[[#This Row],[NIVEAU]]+1),"")</f>
        <v/>
      </c>
      <c r="I46" s="37">
        <f t="array" aca="1" ref="I4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" s="37" t="str">
        <f ca="1">IFERROR(MAX(OFFSET(Tableau3[[#This Row],[NIVEAU]],1,,Tableau3[[#This Row],[EFFECTIF TOTAL]],))-Tableau3[[#This Row],[NIVEAU]],"")</f>
        <v/>
      </c>
      <c r="K46" s="37" t="str">
        <f ca="1">IFERROR(ROUND(Tableau3[[#This Row],[EFFECTIF TOTAL]]^(1/Tableau3[[#This Row],[NB DE NIVEAUX]]),1),"")</f>
        <v/>
      </c>
    </row>
    <row r="47" spans="2:11" outlineLevel="3" x14ac:dyDescent="0.35">
      <c r="B47" s="32">
        <v>407</v>
      </c>
      <c r="C47" s="33" t="s">
        <v>69</v>
      </c>
      <c r="D47" s="33" t="s">
        <v>116</v>
      </c>
      <c r="E47" s="33"/>
      <c r="F47" s="19">
        <v>3</v>
      </c>
      <c r="G47" s="8">
        <f>ROW()-ROW(Tableau3[[#Headers],[LIGNE]])</f>
        <v>43</v>
      </c>
      <c r="H47" s="37" t="str">
        <f ca="1">IFERROR(COUNTIF(OFFSET(Tableau3[[#This Row],[NIVEAU]],1,,Tableau3[[#This Row],[EFFECTIF TOTAL]]),Tableau3[[#This Row],[NIVEAU]]+1),"")</f>
        <v/>
      </c>
      <c r="I47" s="37">
        <f t="array" aca="1" ref="I4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" s="37" t="str">
        <f ca="1">IFERROR(MAX(OFFSET(Tableau3[[#This Row],[NIVEAU]],1,,Tableau3[[#This Row],[EFFECTIF TOTAL]],))-Tableau3[[#This Row],[NIVEAU]],"")</f>
        <v/>
      </c>
      <c r="K47" s="37" t="str">
        <f ca="1">IFERROR(ROUND(Tableau3[[#This Row],[EFFECTIF TOTAL]]^(1/Tableau3[[#This Row],[NB DE NIVEAUX]]),1),"")</f>
        <v/>
      </c>
    </row>
    <row r="48" spans="2:11" outlineLevel="3" x14ac:dyDescent="0.35">
      <c r="B48" s="32">
        <v>530</v>
      </c>
      <c r="C48" s="33" t="s">
        <v>96</v>
      </c>
      <c r="D48" s="33" t="s">
        <v>117</v>
      </c>
      <c r="F48" s="19">
        <v>3</v>
      </c>
      <c r="G48" s="8">
        <f>ROW()-ROW(Tableau3[[#Headers],[LIGNE]])</f>
        <v>44</v>
      </c>
      <c r="H48" s="37" t="str">
        <f ca="1">IFERROR(COUNTIF(OFFSET(Tableau3[[#This Row],[NIVEAU]],1,,Tableau3[[#This Row],[EFFECTIF TOTAL]]),Tableau3[[#This Row],[NIVEAU]]+1),"")</f>
        <v/>
      </c>
      <c r="I48" s="37">
        <f t="array" aca="1" ref="I4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" s="37" t="str">
        <f ca="1">IFERROR(MAX(OFFSET(Tableau3[[#This Row],[NIVEAU]],1,,Tableau3[[#This Row],[EFFECTIF TOTAL]],))-Tableau3[[#This Row],[NIVEAU]],"")</f>
        <v/>
      </c>
      <c r="K48" s="37" t="str">
        <f ca="1">IFERROR(ROUND(Tableau3[[#This Row],[EFFECTIF TOTAL]]^(1/Tableau3[[#This Row],[NB DE NIVEAUX]]),1),"")</f>
        <v/>
      </c>
    </row>
    <row r="49" spans="2:11" outlineLevel="3" x14ac:dyDescent="0.35">
      <c r="B49" s="32">
        <v>80</v>
      </c>
      <c r="C49" s="33" t="s">
        <v>73</v>
      </c>
      <c r="D49" s="33" t="s">
        <v>118</v>
      </c>
      <c r="E49" s="33"/>
      <c r="F49" s="19">
        <v>3</v>
      </c>
      <c r="G49" s="8">
        <f>ROW()-ROW(Tableau3[[#Headers],[LIGNE]])</f>
        <v>45</v>
      </c>
      <c r="H49" s="37" t="str">
        <f ca="1">IFERROR(COUNTIF(OFFSET(Tableau3[[#This Row],[NIVEAU]],1,,Tableau3[[#This Row],[EFFECTIF TOTAL]]),Tableau3[[#This Row],[NIVEAU]]+1),"")</f>
        <v/>
      </c>
      <c r="I49" s="37">
        <f t="array" aca="1" ref="I4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" s="37" t="str">
        <f ca="1">IFERROR(MAX(OFFSET(Tableau3[[#This Row],[NIVEAU]],1,,Tableau3[[#This Row],[EFFECTIF TOTAL]],))-Tableau3[[#This Row],[NIVEAU]],"")</f>
        <v/>
      </c>
      <c r="K49" s="37" t="str">
        <f ca="1">IFERROR(ROUND(Tableau3[[#This Row],[EFFECTIF TOTAL]]^(1/Tableau3[[#This Row],[NB DE NIVEAUX]]),1),"")</f>
        <v/>
      </c>
    </row>
    <row r="50" spans="2:11" outlineLevel="3" x14ac:dyDescent="0.35">
      <c r="B50" s="32">
        <v>493</v>
      </c>
      <c r="C50" s="33" t="s">
        <v>73</v>
      </c>
      <c r="D50" s="33" t="s">
        <v>119</v>
      </c>
      <c r="E50" s="33"/>
      <c r="F50" s="19">
        <v>3</v>
      </c>
      <c r="G50" s="8">
        <f>ROW()-ROW(Tableau3[[#Headers],[LIGNE]])</f>
        <v>46</v>
      </c>
      <c r="H50" s="37" t="str">
        <f ca="1">IFERROR(COUNTIF(OFFSET(Tableau3[[#This Row],[NIVEAU]],1,,Tableau3[[#This Row],[EFFECTIF TOTAL]]),Tableau3[[#This Row],[NIVEAU]]+1),"")</f>
        <v/>
      </c>
      <c r="I50" s="37">
        <f t="array" aca="1" ref="I5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" s="37" t="str">
        <f ca="1">IFERROR(MAX(OFFSET(Tableau3[[#This Row],[NIVEAU]],1,,Tableau3[[#This Row],[EFFECTIF TOTAL]],))-Tableau3[[#This Row],[NIVEAU]],"")</f>
        <v/>
      </c>
      <c r="K50" s="37" t="str">
        <f ca="1">IFERROR(ROUND(Tableau3[[#This Row],[EFFECTIF TOTAL]]^(1/Tableau3[[#This Row],[NB DE NIVEAUX]]),1),"")</f>
        <v/>
      </c>
    </row>
    <row r="51" spans="2:11" outlineLevel="2" x14ac:dyDescent="0.35">
      <c r="B51" s="32">
        <v>905</v>
      </c>
      <c r="C51" s="33" t="s">
        <v>65</v>
      </c>
      <c r="D51" s="33" t="s">
        <v>120</v>
      </c>
      <c r="E51" s="33"/>
      <c r="F51" s="19">
        <v>2</v>
      </c>
      <c r="G51" s="8">
        <f>ROW()-ROW(Tableau3[[#Headers],[LIGNE]])</f>
        <v>47</v>
      </c>
      <c r="H51" s="37">
        <f ca="1">IFERROR(COUNTIF(OFFSET(Tableau3[[#This Row],[NIVEAU]],1,,Tableau3[[#This Row],[EFFECTIF TOTAL]]),Tableau3[[#This Row],[NIVEAU]]+1),"")</f>
        <v>6</v>
      </c>
      <c r="I51" s="37">
        <f t="array" aca="1" ref="I51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51" s="37">
        <f ca="1">IFERROR(MAX(OFFSET(Tableau3[[#This Row],[NIVEAU]],1,,Tableau3[[#This Row],[EFFECTIF TOTAL]],))-Tableau3[[#This Row],[NIVEAU]],"")</f>
        <v>1</v>
      </c>
      <c r="K51" s="37">
        <f ca="1">IFERROR(ROUND(Tableau3[[#This Row],[EFFECTIF TOTAL]]^(1/Tableau3[[#This Row],[NB DE NIVEAUX]]),1),"")</f>
        <v>6</v>
      </c>
    </row>
    <row r="52" spans="2:11" outlineLevel="3" x14ac:dyDescent="0.35">
      <c r="B52" s="32">
        <v>114</v>
      </c>
      <c r="C52" s="33" t="s">
        <v>67</v>
      </c>
      <c r="D52" s="33" t="s">
        <v>121</v>
      </c>
      <c r="E52" s="33"/>
      <c r="F52" s="19">
        <v>3</v>
      </c>
      <c r="G52" s="8">
        <f>ROW()-ROW(Tableau3[[#Headers],[LIGNE]])</f>
        <v>48</v>
      </c>
      <c r="H52" s="37" t="str">
        <f ca="1">IFERROR(COUNTIF(OFFSET(Tableau3[[#This Row],[NIVEAU]],1,,Tableau3[[#This Row],[EFFECTIF TOTAL]]),Tableau3[[#This Row],[NIVEAU]]+1),"")</f>
        <v/>
      </c>
      <c r="I52" s="37">
        <f t="array" aca="1" ref="I5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2" s="37" t="str">
        <f ca="1">IFERROR(MAX(OFFSET(Tableau3[[#This Row],[NIVEAU]],1,,Tableau3[[#This Row],[EFFECTIF TOTAL]],))-Tableau3[[#This Row],[NIVEAU]],"")</f>
        <v/>
      </c>
      <c r="K52" s="37" t="str">
        <f ca="1">IFERROR(ROUND(Tableau3[[#This Row],[EFFECTIF TOTAL]]^(1/Tableau3[[#This Row],[NB DE NIVEAUX]]),1),"")</f>
        <v/>
      </c>
    </row>
    <row r="53" spans="2:11" outlineLevel="3" x14ac:dyDescent="0.35">
      <c r="B53" s="32">
        <v>210</v>
      </c>
      <c r="C53" s="33" t="s">
        <v>80</v>
      </c>
      <c r="D53" s="33" t="s">
        <v>122</v>
      </c>
      <c r="E53" s="33"/>
      <c r="F53" s="19">
        <v>3</v>
      </c>
      <c r="G53" s="8">
        <f>ROW()-ROW(Tableau3[[#Headers],[LIGNE]])</f>
        <v>49</v>
      </c>
      <c r="H53" s="37" t="str">
        <f ca="1">IFERROR(COUNTIF(OFFSET(Tableau3[[#This Row],[NIVEAU]],1,,Tableau3[[#This Row],[EFFECTIF TOTAL]]),Tableau3[[#This Row],[NIVEAU]]+1),"")</f>
        <v/>
      </c>
      <c r="I53" s="37">
        <f t="array" aca="1" ref="I5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3" s="37" t="str">
        <f ca="1">IFERROR(MAX(OFFSET(Tableau3[[#This Row],[NIVEAU]],1,,Tableau3[[#This Row],[EFFECTIF TOTAL]],))-Tableau3[[#This Row],[NIVEAU]],"")</f>
        <v/>
      </c>
      <c r="K53" s="37" t="str">
        <f ca="1">IFERROR(ROUND(Tableau3[[#This Row],[EFFECTIF TOTAL]]^(1/Tableau3[[#This Row],[NB DE NIVEAUX]]),1),"")</f>
        <v/>
      </c>
    </row>
    <row r="54" spans="2:11" outlineLevel="3" x14ac:dyDescent="0.35">
      <c r="B54" s="32">
        <v>295</v>
      </c>
      <c r="C54" s="33" t="s">
        <v>69</v>
      </c>
      <c r="D54" s="33" t="s">
        <v>123</v>
      </c>
      <c r="E54" s="33"/>
      <c r="F54" s="19">
        <v>3</v>
      </c>
      <c r="G54" s="8">
        <f>ROW()-ROW(Tableau3[[#Headers],[LIGNE]])</f>
        <v>50</v>
      </c>
      <c r="H54" s="37" t="str">
        <f ca="1">IFERROR(COUNTIF(OFFSET(Tableau3[[#This Row],[NIVEAU]],1,,Tableau3[[#This Row],[EFFECTIF TOTAL]]),Tableau3[[#This Row],[NIVEAU]]+1),"")</f>
        <v/>
      </c>
      <c r="I54" s="37">
        <f t="array" aca="1" ref="I5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4" s="37" t="str">
        <f ca="1">IFERROR(MAX(OFFSET(Tableau3[[#This Row],[NIVEAU]],1,,Tableau3[[#This Row],[EFFECTIF TOTAL]],))-Tableau3[[#This Row],[NIVEAU]],"")</f>
        <v/>
      </c>
      <c r="K54" s="37" t="str">
        <f ca="1">IFERROR(ROUND(Tableau3[[#This Row],[EFFECTIF TOTAL]]^(1/Tableau3[[#This Row],[NB DE NIVEAUX]]),1),"")</f>
        <v/>
      </c>
    </row>
    <row r="55" spans="2:11" outlineLevel="3" x14ac:dyDescent="0.35">
      <c r="B55" s="32">
        <v>342</v>
      </c>
      <c r="C55" s="33" t="s">
        <v>105</v>
      </c>
      <c r="D55" s="33" t="s">
        <v>124</v>
      </c>
      <c r="E55" s="33"/>
      <c r="F55" s="19">
        <v>3</v>
      </c>
      <c r="G55" s="8">
        <f>ROW()-ROW(Tableau3[[#Headers],[LIGNE]])</f>
        <v>51</v>
      </c>
      <c r="H55" s="37" t="str">
        <f ca="1">IFERROR(COUNTIF(OFFSET(Tableau3[[#This Row],[NIVEAU]],1,,Tableau3[[#This Row],[EFFECTIF TOTAL]]),Tableau3[[#This Row],[NIVEAU]]+1),"")</f>
        <v/>
      </c>
      <c r="I55" s="37">
        <f t="array" aca="1" ref="I5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5" s="37" t="str">
        <f ca="1">IFERROR(MAX(OFFSET(Tableau3[[#This Row],[NIVEAU]],1,,Tableau3[[#This Row],[EFFECTIF TOTAL]],))-Tableau3[[#This Row],[NIVEAU]],"")</f>
        <v/>
      </c>
      <c r="K55" s="37" t="str">
        <f ca="1">IFERROR(ROUND(Tableau3[[#This Row],[EFFECTIF TOTAL]]^(1/Tableau3[[#This Row],[NB DE NIVEAUX]]),1),"")</f>
        <v/>
      </c>
    </row>
    <row r="56" spans="2:11" outlineLevel="3" x14ac:dyDescent="0.35">
      <c r="B56" s="32">
        <v>709</v>
      </c>
      <c r="C56" s="33" t="s">
        <v>73</v>
      </c>
      <c r="D56" s="33" t="s">
        <v>121</v>
      </c>
      <c r="E56" s="33"/>
      <c r="F56" s="19">
        <v>3</v>
      </c>
      <c r="G56" s="8">
        <f>ROW()-ROW(Tableau3[[#Headers],[LIGNE]])</f>
        <v>52</v>
      </c>
      <c r="H56" s="37" t="str">
        <f ca="1">IFERROR(COUNTIF(OFFSET(Tableau3[[#This Row],[NIVEAU]],1,,Tableau3[[#This Row],[EFFECTIF TOTAL]]),Tableau3[[#This Row],[NIVEAU]]+1),"")</f>
        <v/>
      </c>
      <c r="I56" s="37">
        <f t="array" aca="1" ref="I5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6" s="37" t="str">
        <f ca="1">IFERROR(MAX(OFFSET(Tableau3[[#This Row],[NIVEAU]],1,,Tableau3[[#This Row],[EFFECTIF TOTAL]],))-Tableau3[[#This Row],[NIVEAU]],"")</f>
        <v/>
      </c>
      <c r="K56" s="37" t="str">
        <f ca="1">IFERROR(ROUND(Tableau3[[#This Row],[EFFECTIF TOTAL]]^(1/Tableau3[[#This Row],[NB DE NIVEAUX]]),1),"")</f>
        <v/>
      </c>
    </row>
    <row r="57" spans="2:11" outlineLevel="3" x14ac:dyDescent="0.35">
      <c r="B57" s="32">
        <v>997</v>
      </c>
      <c r="C57" s="33" t="s">
        <v>63</v>
      </c>
      <c r="D57" s="33" t="s">
        <v>74</v>
      </c>
      <c r="E57" s="33"/>
      <c r="F57" s="19">
        <v>3</v>
      </c>
      <c r="G57" s="8">
        <f>ROW()-ROW(Tableau3[[#Headers],[LIGNE]])</f>
        <v>53</v>
      </c>
      <c r="H57" s="37" t="str">
        <f ca="1">IFERROR(COUNTIF(OFFSET(Tableau3[[#This Row],[NIVEAU]],1,,Tableau3[[#This Row],[EFFECTIF TOTAL]]),Tableau3[[#This Row],[NIVEAU]]+1),"")</f>
        <v/>
      </c>
      <c r="I57" s="37">
        <f t="array" aca="1" ref="I5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7" s="37" t="str">
        <f ca="1">IFERROR(MAX(OFFSET(Tableau3[[#This Row],[NIVEAU]],1,,Tableau3[[#This Row],[EFFECTIF TOTAL]],))-Tableau3[[#This Row],[NIVEAU]],"")</f>
        <v/>
      </c>
      <c r="K57" s="37" t="str">
        <f ca="1">IFERROR(ROUND(Tableau3[[#This Row],[EFFECTIF TOTAL]]^(1/Tableau3[[#This Row],[NB DE NIVEAUX]]),1),"")</f>
        <v/>
      </c>
    </row>
    <row r="58" spans="2:11" outlineLevel="2" x14ac:dyDescent="0.35">
      <c r="B58" s="32">
        <v>614</v>
      </c>
      <c r="C58" s="33" t="s">
        <v>78</v>
      </c>
      <c r="D58" s="33" t="s">
        <v>125</v>
      </c>
      <c r="E58" s="33"/>
      <c r="F58" s="19">
        <v>2</v>
      </c>
      <c r="G58" s="8">
        <f>ROW()-ROW(Tableau3[[#Headers],[LIGNE]])</f>
        <v>54</v>
      </c>
      <c r="H58" s="37">
        <f ca="1">IFERROR(COUNTIF(OFFSET(Tableau3[[#This Row],[NIVEAU]],1,,Tableau3[[#This Row],[EFFECTIF TOTAL]]),Tableau3[[#This Row],[NIVEAU]]+1),"")</f>
        <v>12</v>
      </c>
      <c r="I58" s="37">
        <f t="array" aca="1" ref="I58" ca="1">MIN(IFERROR(IF(Tableau3[[#This Row],[NIVEAU]]-{0;1;2;3;4;5;6;7}&gt;=0,MATCH(Tableau3[[#This Row],[NIVEAU]]-{0;1;2;3;4;5;6;7},OFFSET(Tableau3[[#This Row],[NIVEAU]],1,,MAX(Tableau3[LIGNE])-Tableau3[[#This Row],[LIGNE]]),0)-1,""),""))</f>
        <v>12</v>
      </c>
      <c r="J58" s="37">
        <f ca="1">IFERROR(MAX(OFFSET(Tableau3[[#This Row],[NIVEAU]],1,,Tableau3[[#This Row],[EFFECTIF TOTAL]],))-Tableau3[[#This Row],[NIVEAU]],"")</f>
        <v>1</v>
      </c>
      <c r="K58" s="37">
        <f ca="1">IFERROR(ROUND(Tableau3[[#This Row],[EFFECTIF TOTAL]]^(1/Tableau3[[#This Row],[NB DE NIVEAUX]]),1),"")</f>
        <v>12</v>
      </c>
    </row>
    <row r="59" spans="2:11" outlineLevel="3" x14ac:dyDescent="0.35">
      <c r="B59" s="32">
        <v>107</v>
      </c>
      <c r="C59" s="33" t="s">
        <v>67</v>
      </c>
      <c r="D59" s="33" t="s">
        <v>126</v>
      </c>
      <c r="E59" s="33"/>
      <c r="F59" s="19">
        <v>3</v>
      </c>
      <c r="G59" s="8">
        <f>ROW()-ROW(Tableau3[[#Headers],[LIGNE]])</f>
        <v>55</v>
      </c>
      <c r="H59" s="37" t="str">
        <f ca="1">IFERROR(COUNTIF(OFFSET(Tableau3[[#This Row],[NIVEAU]],1,,Tableau3[[#This Row],[EFFECTIF TOTAL]]),Tableau3[[#This Row],[NIVEAU]]+1),"")</f>
        <v/>
      </c>
      <c r="I59" s="37">
        <f t="array" aca="1" ref="I5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9" s="37" t="str">
        <f ca="1">IFERROR(MAX(OFFSET(Tableau3[[#This Row],[NIVEAU]],1,,Tableau3[[#This Row],[EFFECTIF TOTAL]],))-Tableau3[[#This Row],[NIVEAU]],"")</f>
        <v/>
      </c>
      <c r="K59" s="37" t="str">
        <f ca="1">IFERROR(ROUND(Tableau3[[#This Row],[EFFECTIF TOTAL]]^(1/Tableau3[[#This Row],[NB DE NIVEAUX]]),1),"")</f>
        <v/>
      </c>
    </row>
    <row r="60" spans="2:11" outlineLevel="3" x14ac:dyDescent="0.35">
      <c r="B60" s="32">
        <v>254</v>
      </c>
      <c r="C60" s="33" t="s">
        <v>67</v>
      </c>
      <c r="D60" s="33" t="s">
        <v>127</v>
      </c>
      <c r="E60" s="33"/>
      <c r="F60" s="19">
        <v>3</v>
      </c>
      <c r="G60" s="8">
        <f>ROW()-ROW(Tableau3[[#Headers],[LIGNE]])</f>
        <v>56</v>
      </c>
      <c r="H60" s="37" t="str">
        <f ca="1">IFERROR(COUNTIF(OFFSET(Tableau3[[#This Row],[NIVEAU]],1,,Tableau3[[#This Row],[EFFECTIF TOTAL]]),Tableau3[[#This Row],[NIVEAU]]+1),"")</f>
        <v/>
      </c>
      <c r="I60" s="37">
        <f t="array" aca="1" ref="I6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0" s="37" t="str">
        <f ca="1">IFERROR(MAX(OFFSET(Tableau3[[#This Row],[NIVEAU]],1,,Tableau3[[#This Row],[EFFECTIF TOTAL]],))-Tableau3[[#This Row],[NIVEAU]],"")</f>
        <v/>
      </c>
      <c r="K60" s="37" t="str">
        <f ca="1">IFERROR(ROUND(Tableau3[[#This Row],[EFFECTIF TOTAL]]^(1/Tableau3[[#This Row],[NB DE NIVEAUX]]),1),"")</f>
        <v/>
      </c>
    </row>
    <row r="61" spans="2:11" outlineLevel="3" x14ac:dyDescent="0.35">
      <c r="B61" s="32">
        <v>374</v>
      </c>
      <c r="C61" s="33" t="s">
        <v>80</v>
      </c>
      <c r="D61" s="33" t="s">
        <v>72</v>
      </c>
      <c r="E61" s="33"/>
      <c r="F61" s="19">
        <v>3</v>
      </c>
      <c r="G61" s="8">
        <f>ROW()-ROW(Tableau3[[#Headers],[LIGNE]])</f>
        <v>57</v>
      </c>
      <c r="H61" s="37" t="str">
        <f ca="1">IFERROR(COUNTIF(OFFSET(Tableau3[[#This Row],[NIVEAU]],1,,Tableau3[[#This Row],[EFFECTIF TOTAL]]),Tableau3[[#This Row],[NIVEAU]]+1),"")</f>
        <v/>
      </c>
      <c r="I61" s="37">
        <f t="array" aca="1" ref="I6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1" s="37" t="str">
        <f ca="1">IFERROR(MAX(OFFSET(Tableau3[[#This Row],[NIVEAU]],1,,Tableau3[[#This Row],[EFFECTIF TOTAL]],))-Tableau3[[#This Row],[NIVEAU]],"")</f>
        <v/>
      </c>
      <c r="K61" s="37" t="str">
        <f ca="1">IFERROR(ROUND(Tableau3[[#This Row],[EFFECTIF TOTAL]]^(1/Tableau3[[#This Row],[NB DE NIVEAUX]]),1),"")</f>
        <v/>
      </c>
    </row>
    <row r="62" spans="2:11" outlineLevel="3" x14ac:dyDescent="0.35">
      <c r="B62" s="32">
        <v>694</v>
      </c>
      <c r="C62" s="33" t="s">
        <v>96</v>
      </c>
      <c r="D62" s="33" t="s">
        <v>128</v>
      </c>
      <c r="E62" s="33"/>
      <c r="F62" s="19">
        <v>3</v>
      </c>
      <c r="G62" s="8">
        <f>ROW()-ROW(Tableau3[[#Headers],[LIGNE]])</f>
        <v>58</v>
      </c>
      <c r="H62" s="37" t="str">
        <f ca="1">IFERROR(COUNTIF(OFFSET(Tableau3[[#This Row],[NIVEAU]],1,,Tableau3[[#This Row],[EFFECTIF TOTAL]]),Tableau3[[#This Row],[NIVEAU]]+1),"")</f>
        <v/>
      </c>
      <c r="I62" s="37">
        <f t="array" aca="1" ref="I6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2" s="37" t="str">
        <f ca="1">IFERROR(MAX(OFFSET(Tableau3[[#This Row],[NIVEAU]],1,,Tableau3[[#This Row],[EFFECTIF TOTAL]],))-Tableau3[[#This Row],[NIVEAU]],"")</f>
        <v/>
      </c>
      <c r="K62" s="37" t="str">
        <f ca="1">IFERROR(ROUND(Tableau3[[#This Row],[EFFECTIF TOTAL]]^(1/Tableau3[[#This Row],[NB DE NIVEAUX]]),1),"")</f>
        <v/>
      </c>
    </row>
    <row r="63" spans="2:11" outlineLevel="3" x14ac:dyDescent="0.35">
      <c r="B63" s="32">
        <v>525</v>
      </c>
      <c r="C63" s="33" t="s">
        <v>73</v>
      </c>
      <c r="D63" s="33" t="s">
        <v>91</v>
      </c>
      <c r="E63" s="33"/>
      <c r="F63" s="19">
        <v>3</v>
      </c>
      <c r="G63" s="8">
        <f>ROW()-ROW(Tableau3[[#Headers],[LIGNE]])</f>
        <v>59</v>
      </c>
      <c r="H63" s="37" t="str">
        <f ca="1">IFERROR(COUNTIF(OFFSET(Tableau3[[#This Row],[NIVEAU]],1,,Tableau3[[#This Row],[EFFECTIF TOTAL]]),Tableau3[[#This Row],[NIVEAU]]+1),"")</f>
        <v/>
      </c>
      <c r="I63" s="37">
        <f t="array" aca="1" ref="I6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3" s="37" t="str">
        <f ca="1">IFERROR(MAX(OFFSET(Tableau3[[#This Row],[NIVEAU]],1,,Tableau3[[#This Row],[EFFECTIF TOTAL]],))-Tableau3[[#This Row],[NIVEAU]],"")</f>
        <v/>
      </c>
      <c r="K63" s="37" t="str">
        <f ca="1">IFERROR(ROUND(Tableau3[[#This Row],[EFFECTIF TOTAL]]^(1/Tableau3[[#This Row],[NB DE NIVEAUX]]),1),"")</f>
        <v/>
      </c>
    </row>
    <row r="64" spans="2:11" outlineLevel="3" x14ac:dyDescent="0.35">
      <c r="B64" s="32">
        <v>171</v>
      </c>
      <c r="C64" s="33" t="s">
        <v>78</v>
      </c>
      <c r="D64" s="33" t="s">
        <v>129</v>
      </c>
      <c r="F64" s="19">
        <v>3</v>
      </c>
      <c r="G64" s="8">
        <f>ROW()-ROW(Tableau3[[#Headers],[LIGNE]])</f>
        <v>60</v>
      </c>
      <c r="H64" s="37" t="str">
        <f ca="1">IFERROR(COUNTIF(OFFSET(Tableau3[[#This Row],[NIVEAU]],1,,Tableau3[[#This Row],[EFFECTIF TOTAL]]),Tableau3[[#This Row],[NIVEAU]]+1),"")</f>
        <v/>
      </c>
      <c r="I64" s="37">
        <f t="array" aca="1" ref="I6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4" s="37" t="str">
        <f ca="1">IFERROR(MAX(OFFSET(Tableau3[[#This Row],[NIVEAU]],1,,Tableau3[[#This Row],[EFFECTIF TOTAL]],))-Tableau3[[#This Row],[NIVEAU]],"")</f>
        <v/>
      </c>
      <c r="K64" s="37" t="str">
        <f ca="1">IFERROR(ROUND(Tableau3[[#This Row],[EFFECTIF TOTAL]]^(1/Tableau3[[#This Row],[NB DE NIVEAUX]]),1),"")</f>
        <v/>
      </c>
    </row>
    <row r="65" spans="2:11" outlineLevel="3" x14ac:dyDescent="0.35">
      <c r="B65" s="32">
        <v>622</v>
      </c>
      <c r="C65" s="33" t="s">
        <v>78</v>
      </c>
      <c r="D65" s="33" t="s">
        <v>130</v>
      </c>
      <c r="E65" s="33"/>
      <c r="F65" s="19">
        <v>3</v>
      </c>
      <c r="G65" s="8">
        <f>ROW()-ROW(Tableau3[[#Headers],[LIGNE]])</f>
        <v>61</v>
      </c>
      <c r="H65" s="37" t="str">
        <f ca="1">IFERROR(COUNTIF(OFFSET(Tableau3[[#This Row],[NIVEAU]],1,,Tableau3[[#This Row],[EFFECTIF TOTAL]]),Tableau3[[#This Row],[NIVEAU]]+1),"")</f>
        <v/>
      </c>
      <c r="I65" s="37">
        <f t="array" aca="1" ref="I6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5" s="37" t="str">
        <f ca="1">IFERROR(MAX(OFFSET(Tableau3[[#This Row],[NIVEAU]],1,,Tableau3[[#This Row],[EFFECTIF TOTAL]],))-Tableau3[[#This Row],[NIVEAU]],"")</f>
        <v/>
      </c>
      <c r="K65" s="37" t="str">
        <f ca="1">IFERROR(ROUND(Tableau3[[#This Row],[EFFECTIF TOTAL]]^(1/Tableau3[[#This Row],[NB DE NIVEAUX]]),1),"")</f>
        <v/>
      </c>
    </row>
    <row r="66" spans="2:11" outlineLevel="3" x14ac:dyDescent="0.35">
      <c r="B66" s="32">
        <v>218</v>
      </c>
      <c r="C66" s="33" t="s">
        <v>131</v>
      </c>
      <c r="D66" s="33" t="s">
        <v>81</v>
      </c>
      <c r="E66" s="33"/>
      <c r="F66" s="19">
        <v>3</v>
      </c>
      <c r="G66" s="8">
        <f>ROW()-ROW(Tableau3[[#Headers],[LIGNE]])</f>
        <v>62</v>
      </c>
      <c r="H66" s="37" t="str">
        <f ca="1">IFERROR(COUNTIF(OFFSET(Tableau3[[#This Row],[NIVEAU]],1,,Tableau3[[#This Row],[EFFECTIF TOTAL]]),Tableau3[[#This Row],[NIVEAU]]+1),"")</f>
        <v/>
      </c>
      <c r="I66" s="37">
        <f t="array" aca="1" ref="I6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6" s="37" t="str">
        <f ca="1">IFERROR(MAX(OFFSET(Tableau3[[#This Row],[NIVEAU]],1,,Tableau3[[#This Row],[EFFECTIF TOTAL]],))-Tableau3[[#This Row],[NIVEAU]],"")</f>
        <v/>
      </c>
      <c r="K66" s="37" t="str">
        <f ca="1">IFERROR(ROUND(Tableau3[[#This Row],[EFFECTIF TOTAL]]^(1/Tableau3[[#This Row],[NB DE NIVEAUX]]),1),"")</f>
        <v/>
      </c>
    </row>
    <row r="67" spans="2:11" outlineLevel="3" x14ac:dyDescent="0.35">
      <c r="B67" s="32">
        <v>929</v>
      </c>
      <c r="C67" s="33" t="s">
        <v>132</v>
      </c>
      <c r="D67" s="33" t="s">
        <v>133</v>
      </c>
      <c r="E67" s="33"/>
      <c r="F67" s="19">
        <v>3</v>
      </c>
      <c r="G67" s="8">
        <f>ROW()-ROW(Tableau3[[#Headers],[LIGNE]])</f>
        <v>63</v>
      </c>
      <c r="H67" s="37" t="str">
        <f ca="1">IFERROR(COUNTIF(OFFSET(Tableau3[[#This Row],[NIVEAU]],1,,Tableau3[[#This Row],[EFFECTIF TOTAL]]),Tableau3[[#This Row],[NIVEAU]]+1),"")</f>
        <v/>
      </c>
      <c r="I67" s="37">
        <f t="array" aca="1" ref="I6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7" s="37" t="str">
        <f ca="1">IFERROR(MAX(OFFSET(Tableau3[[#This Row],[NIVEAU]],1,,Tableau3[[#This Row],[EFFECTIF TOTAL]],))-Tableau3[[#This Row],[NIVEAU]],"")</f>
        <v/>
      </c>
      <c r="K67" s="37" t="str">
        <f ca="1">IFERROR(ROUND(Tableau3[[#This Row],[EFFECTIF TOTAL]]^(1/Tableau3[[#This Row],[NB DE NIVEAUX]]),1),"")</f>
        <v/>
      </c>
    </row>
    <row r="68" spans="2:11" outlineLevel="3" x14ac:dyDescent="0.35">
      <c r="B68" s="32">
        <v>945</v>
      </c>
      <c r="C68" s="33" t="s">
        <v>132</v>
      </c>
      <c r="D68" s="33" t="s">
        <v>91</v>
      </c>
      <c r="E68" s="33"/>
      <c r="F68" s="19">
        <v>3</v>
      </c>
      <c r="G68" s="8">
        <f>ROW()-ROW(Tableau3[[#Headers],[LIGNE]])</f>
        <v>64</v>
      </c>
      <c r="H68" s="37" t="str">
        <f ca="1">IFERROR(COUNTIF(OFFSET(Tableau3[[#This Row],[NIVEAU]],1,,Tableau3[[#This Row],[EFFECTIF TOTAL]]),Tableau3[[#This Row],[NIVEAU]]+1),"")</f>
        <v/>
      </c>
      <c r="I68" s="37">
        <f t="array" aca="1" ref="I6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8" s="37" t="str">
        <f ca="1">IFERROR(MAX(OFFSET(Tableau3[[#This Row],[NIVEAU]],1,,Tableau3[[#This Row],[EFFECTIF TOTAL]],))-Tableau3[[#This Row],[NIVEAU]],"")</f>
        <v/>
      </c>
      <c r="K68" s="37" t="str">
        <f ca="1">IFERROR(ROUND(Tableau3[[#This Row],[EFFECTIF TOTAL]]^(1/Tableau3[[#This Row],[NB DE NIVEAUX]]),1),"")</f>
        <v/>
      </c>
    </row>
    <row r="69" spans="2:11" outlineLevel="3" x14ac:dyDescent="0.35">
      <c r="B69" s="32">
        <v>251</v>
      </c>
      <c r="C69" s="33" t="s">
        <v>134</v>
      </c>
      <c r="D69" s="33" t="s">
        <v>135</v>
      </c>
      <c r="E69" s="33"/>
      <c r="F69" s="19">
        <v>3</v>
      </c>
      <c r="G69" s="8">
        <f>ROW()-ROW(Tableau3[[#Headers],[LIGNE]])</f>
        <v>65</v>
      </c>
      <c r="H69" s="37" t="str">
        <f ca="1">IFERROR(COUNTIF(OFFSET(Tableau3[[#This Row],[NIVEAU]],1,,Tableau3[[#This Row],[EFFECTIF TOTAL]]),Tableau3[[#This Row],[NIVEAU]]+1),"")</f>
        <v/>
      </c>
      <c r="I69" s="37">
        <f t="array" aca="1" ref="I6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69" s="37" t="str">
        <f ca="1">IFERROR(MAX(OFFSET(Tableau3[[#This Row],[NIVEAU]],1,,Tableau3[[#This Row],[EFFECTIF TOTAL]],))-Tableau3[[#This Row],[NIVEAU]],"")</f>
        <v/>
      </c>
      <c r="K69" s="37" t="str">
        <f ca="1">IFERROR(ROUND(Tableau3[[#This Row],[EFFECTIF TOTAL]]^(1/Tableau3[[#This Row],[NB DE NIVEAUX]]),1),"")</f>
        <v/>
      </c>
    </row>
    <row r="70" spans="2:11" outlineLevel="3" x14ac:dyDescent="0.35">
      <c r="B70" s="32">
        <v>166</v>
      </c>
      <c r="C70" s="33" t="s">
        <v>89</v>
      </c>
      <c r="D70" s="33" t="s">
        <v>72</v>
      </c>
      <c r="E70" s="33"/>
      <c r="F70" s="19">
        <v>3</v>
      </c>
      <c r="G70" s="8">
        <f>ROW()-ROW(Tableau3[[#Headers],[LIGNE]])</f>
        <v>66</v>
      </c>
      <c r="H70" s="37" t="str">
        <f ca="1">IFERROR(COUNTIF(OFFSET(Tableau3[[#This Row],[NIVEAU]],1,,Tableau3[[#This Row],[EFFECTIF TOTAL]]),Tableau3[[#This Row],[NIVEAU]]+1),"")</f>
        <v/>
      </c>
      <c r="I70" s="37">
        <f t="array" aca="1" ref="I7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0" s="37" t="str">
        <f ca="1">IFERROR(MAX(OFFSET(Tableau3[[#This Row],[NIVEAU]],1,,Tableau3[[#This Row],[EFFECTIF TOTAL]],))-Tableau3[[#This Row],[NIVEAU]],"")</f>
        <v/>
      </c>
      <c r="K70" s="37" t="str">
        <f ca="1">IFERROR(ROUND(Tableau3[[#This Row],[EFFECTIF TOTAL]]^(1/Tableau3[[#This Row],[NB DE NIVEAUX]]),1),"")</f>
        <v/>
      </c>
    </row>
    <row r="71" spans="2:11" outlineLevel="2" x14ac:dyDescent="0.35">
      <c r="B71" s="32">
        <v>518</v>
      </c>
      <c r="C71" s="33" t="s">
        <v>134</v>
      </c>
      <c r="D71" s="33" t="s">
        <v>94</v>
      </c>
      <c r="E71" s="33"/>
      <c r="F71" s="19">
        <v>2</v>
      </c>
      <c r="G71" s="8">
        <f>ROW()-ROW(Tableau3[[#Headers],[LIGNE]])</f>
        <v>67</v>
      </c>
      <c r="H71" s="37">
        <f ca="1">IFERROR(COUNTIF(OFFSET(Tableau3[[#This Row],[NIVEAU]],1,,Tableau3[[#This Row],[EFFECTIF TOTAL]]),Tableau3[[#This Row],[NIVEAU]]+1),"")</f>
        <v>7</v>
      </c>
      <c r="I71" s="37">
        <f t="array" aca="1" ref="I71" ca="1">MIN(IFERROR(IF(Tableau3[[#This Row],[NIVEAU]]-{0;1;2;3;4;5;6;7}&gt;=0,MATCH(Tableau3[[#This Row],[NIVEAU]]-{0;1;2;3;4;5;6;7},OFFSET(Tableau3[[#This Row],[NIVEAU]],1,,MAX(Tableau3[LIGNE])-Tableau3[[#This Row],[LIGNE]]),0)-1,""),""))</f>
        <v>7</v>
      </c>
      <c r="J71" s="37">
        <f ca="1">IFERROR(MAX(OFFSET(Tableau3[[#This Row],[NIVEAU]],1,,Tableau3[[#This Row],[EFFECTIF TOTAL]],))-Tableau3[[#This Row],[NIVEAU]],"")</f>
        <v>1</v>
      </c>
      <c r="K71" s="37">
        <f ca="1">IFERROR(ROUND(Tableau3[[#This Row],[EFFECTIF TOTAL]]^(1/Tableau3[[#This Row],[NB DE NIVEAUX]]),1),"")</f>
        <v>7</v>
      </c>
    </row>
    <row r="72" spans="2:11" outlineLevel="3" x14ac:dyDescent="0.35">
      <c r="B72" s="32">
        <v>54</v>
      </c>
      <c r="C72" s="33" t="s">
        <v>69</v>
      </c>
      <c r="D72" s="33" t="s">
        <v>136</v>
      </c>
      <c r="E72" s="33"/>
      <c r="F72" s="19">
        <v>3</v>
      </c>
      <c r="G72" s="8">
        <f>ROW()-ROW(Tableau3[[#Headers],[LIGNE]])</f>
        <v>68</v>
      </c>
      <c r="H72" s="37" t="str">
        <f ca="1">IFERROR(COUNTIF(OFFSET(Tableau3[[#This Row],[NIVEAU]],1,,Tableau3[[#This Row],[EFFECTIF TOTAL]]),Tableau3[[#This Row],[NIVEAU]]+1),"")</f>
        <v/>
      </c>
      <c r="I72" s="37">
        <f t="array" aca="1" ref="I7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2" s="37" t="str">
        <f ca="1">IFERROR(MAX(OFFSET(Tableau3[[#This Row],[NIVEAU]],1,,Tableau3[[#This Row],[EFFECTIF TOTAL]],))-Tableau3[[#This Row],[NIVEAU]],"")</f>
        <v/>
      </c>
      <c r="K72" s="37" t="str">
        <f ca="1">IFERROR(ROUND(Tableau3[[#This Row],[EFFECTIF TOTAL]]^(1/Tableau3[[#This Row],[NB DE NIVEAUX]]),1),"")</f>
        <v/>
      </c>
    </row>
    <row r="73" spans="2:11" outlineLevel="3" x14ac:dyDescent="0.35">
      <c r="B73" s="32">
        <v>267</v>
      </c>
      <c r="C73" s="33" t="s">
        <v>73</v>
      </c>
      <c r="D73" s="33" t="s">
        <v>137</v>
      </c>
      <c r="E73" s="33"/>
      <c r="F73" s="19">
        <v>3</v>
      </c>
      <c r="G73" s="8">
        <f>ROW()-ROW(Tableau3[[#Headers],[LIGNE]])</f>
        <v>69</v>
      </c>
      <c r="H73" s="37" t="str">
        <f ca="1">IFERROR(COUNTIF(OFFSET(Tableau3[[#This Row],[NIVEAU]],1,,Tableau3[[#This Row],[EFFECTIF TOTAL]]),Tableau3[[#This Row],[NIVEAU]]+1),"")</f>
        <v/>
      </c>
      <c r="I73" s="37">
        <f t="array" aca="1" ref="I7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3" s="37" t="str">
        <f ca="1">IFERROR(MAX(OFFSET(Tableau3[[#This Row],[NIVEAU]],1,,Tableau3[[#This Row],[EFFECTIF TOTAL]],))-Tableau3[[#This Row],[NIVEAU]],"")</f>
        <v/>
      </c>
      <c r="K73" s="37" t="str">
        <f ca="1">IFERROR(ROUND(Tableau3[[#This Row],[EFFECTIF TOTAL]]^(1/Tableau3[[#This Row],[NB DE NIVEAUX]]),1),"")</f>
        <v/>
      </c>
    </row>
    <row r="74" spans="2:11" outlineLevel="3" x14ac:dyDescent="0.35">
      <c r="B74" s="32">
        <v>699</v>
      </c>
      <c r="C74" s="33" t="s">
        <v>73</v>
      </c>
      <c r="D74" s="33" t="s">
        <v>138</v>
      </c>
      <c r="E74" s="33"/>
      <c r="F74" s="19">
        <v>3</v>
      </c>
      <c r="G74" s="8">
        <f>ROW()-ROW(Tableau3[[#Headers],[LIGNE]])</f>
        <v>70</v>
      </c>
      <c r="H74" s="37" t="str">
        <f ca="1">IFERROR(COUNTIF(OFFSET(Tableau3[[#This Row],[NIVEAU]],1,,Tableau3[[#This Row],[EFFECTIF TOTAL]]),Tableau3[[#This Row],[NIVEAU]]+1),"")</f>
        <v/>
      </c>
      <c r="I74" s="37">
        <f t="array" aca="1" ref="I7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4" s="37" t="str">
        <f ca="1">IFERROR(MAX(OFFSET(Tableau3[[#This Row],[NIVEAU]],1,,Tableau3[[#This Row],[EFFECTIF TOTAL]],))-Tableau3[[#This Row],[NIVEAU]],"")</f>
        <v/>
      </c>
      <c r="K74" s="37" t="str">
        <f ca="1">IFERROR(ROUND(Tableau3[[#This Row],[EFFECTIF TOTAL]]^(1/Tableau3[[#This Row],[NB DE NIVEAUX]]),1),"")</f>
        <v/>
      </c>
    </row>
    <row r="75" spans="2:11" outlineLevel="3" x14ac:dyDescent="0.35">
      <c r="B75" s="32">
        <v>78</v>
      </c>
      <c r="C75" s="33" t="s">
        <v>65</v>
      </c>
      <c r="D75" s="33" t="s">
        <v>139</v>
      </c>
      <c r="E75" s="33"/>
      <c r="F75" s="19">
        <v>3</v>
      </c>
      <c r="G75" s="8">
        <f>ROW()-ROW(Tableau3[[#Headers],[LIGNE]])</f>
        <v>71</v>
      </c>
      <c r="H75" s="37" t="str">
        <f ca="1">IFERROR(COUNTIF(OFFSET(Tableau3[[#This Row],[NIVEAU]],1,,Tableau3[[#This Row],[EFFECTIF TOTAL]]),Tableau3[[#This Row],[NIVEAU]]+1),"")</f>
        <v/>
      </c>
      <c r="I75" s="37">
        <f t="array" aca="1" ref="I7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5" s="37" t="str">
        <f ca="1">IFERROR(MAX(OFFSET(Tableau3[[#This Row],[NIVEAU]],1,,Tableau3[[#This Row],[EFFECTIF TOTAL]],))-Tableau3[[#This Row],[NIVEAU]],"")</f>
        <v/>
      </c>
      <c r="K75" s="37" t="str">
        <f ca="1">IFERROR(ROUND(Tableau3[[#This Row],[EFFECTIF TOTAL]]^(1/Tableau3[[#This Row],[NB DE NIVEAUX]]),1),"")</f>
        <v/>
      </c>
    </row>
    <row r="76" spans="2:11" outlineLevel="3" x14ac:dyDescent="0.35">
      <c r="B76" s="32">
        <v>167</v>
      </c>
      <c r="C76" s="33" t="s">
        <v>78</v>
      </c>
      <c r="D76" s="33" t="s">
        <v>122</v>
      </c>
      <c r="E76" s="33"/>
      <c r="F76" s="19">
        <v>3</v>
      </c>
      <c r="G76" s="8">
        <f>ROW()-ROW(Tableau3[[#Headers],[LIGNE]])</f>
        <v>72</v>
      </c>
      <c r="H76" s="37" t="str">
        <f ca="1">IFERROR(COUNTIF(OFFSET(Tableau3[[#This Row],[NIVEAU]],1,,Tableau3[[#This Row],[EFFECTIF TOTAL]]),Tableau3[[#This Row],[NIVEAU]]+1),"")</f>
        <v/>
      </c>
      <c r="I76" s="37">
        <f t="array" aca="1" ref="I7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6" s="37" t="str">
        <f ca="1">IFERROR(MAX(OFFSET(Tableau3[[#This Row],[NIVEAU]],1,,Tableau3[[#This Row],[EFFECTIF TOTAL]],))-Tableau3[[#This Row],[NIVEAU]],"")</f>
        <v/>
      </c>
      <c r="K76" s="37" t="str">
        <f ca="1">IFERROR(ROUND(Tableau3[[#This Row],[EFFECTIF TOTAL]]^(1/Tableau3[[#This Row],[NB DE NIVEAUX]]),1),"")</f>
        <v/>
      </c>
    </row>
    <row r="77" spans="2:11" outlineLevel="3" x14ac:dyDescent="0.35">
      <c r="B77" s="32">
        <v>651</v>
      </c>
      <c r="C77" s="33" t="s">
        <v>131</v>
      </c>
      <c r="D77" s="33" t="s">
        <v>140</v>
      </c>
      <c r="E77" s="33"/>
      <c r="F77" s="19">
        <v>3</v>
      </c>
      <c r="G77" s="8">
        <f>ROW()-ROW(Tableau3[[#Headers],[LIGNE]])</f>
        <v>73</v>
      </c>
      <c r="H77" s="37" t="str">
        <f ca="1">IFERROR(COUNTIF(OFFSET(Tableau3[[#This Row],[NIVEAU]],1,,Tableau3[[#This Row],[EFFECTIF TOTAL]]),Tableau3[[#This Row],[NIVEAU]]+1),"")</f>
        <v/>
      </c>
      <c r="I77" s="37">
        <f t="array" aca="1" ref="I7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7" s="37" t="str">
        <f ca="1">IFERROR(MAX(OFFSET(Tableau3[[#This Row],[NIVEAU]],1,,Tableau3[[#This Row],[EFFECTIF TOTAL]],))-Tableau3[[#This Row],[NIVEAU]],"")</f>
        <v/>
      </c>
      <c r="K77" s="37" t="str">
        <f ca="1">IFERROR(ROUND(Tableau3[[#This Row],[EFFECTIF TOTAL]]^(1/Tableau3[[#This Row],[NB DE NIVEAUX]]),1),"")</f>
        <v/>
      </c>
    </row>
    <row r="78" spans="2:11" outlineLevel="3" x14ac:dyDescent="0.35">
      <c r="B78" s="32">
        <v>736</v>
      </c>
      <c r="C78" s="33" t="s">
        <v>134</v>
      </c>
      <c r="D78" s="33" t="s">
        <v>120</v>
      </c>
      <c r="E78" s="33"/>
      <c r="F78" s="19">
        <v>3</v>
      </c>
      <c r="G78" s="8">
        <f>ROW()-ROW(Tableau3[[#Headers],[LIGNE]])</f>
        <v>74</v>
      </c>
      <c r="H78" s="37" t="str">
        <f ca="1">IFERROR(COUNTIF(OFFSET(Tableau3[[#This Row],[NIVEAU]],1,,Tableau3[[#This Row],[EFFECTIF TOTAL]]),Tableau3[[#This Row],[NIVEAU]]+1),"")</f>
        <v/>
      </c>
      <c r="I78" s="37">
        <f t="array" aca="1" ref="I7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78" s="37" t="str">
        <f ca="1">IFERROR(MAX(OFFSET(Tableau3[[#This Row],[NIVEAU]],1,,Tableau3[[#This Row],[EFFECTIF TOTAL]],))-Tableau3[[#This Row],[NIVEAU]],"")</f>
        <v/>
      </c>
      <c r="K78" s="37" t="str">
        <f ca="1">IFERROR(ROUND(Tableau3[[#This Row],[EFFECTIF TOTAL]]^(1/Tableau3[[#This Row],[NB DE NIVEAUX]]),1),"")</f>
        <v/>
      </c>
    </row>
    <row r="79" spans="2:11" outlineLevel="1" x14ac:dyDescent="0.35">
      <c r="B79" s="32">
        <v>531</v>
      </c>
      <c r="C79" s="33" t="s">
        <v>80</v>
      </c>
      <c r="D79" s="33" t="s">
        <v>141</v>
      </c>
      <c r="E79" s="33"/>
      <c r="F79" s="19">
        <v>1</v>
      </c>
      <c r="G79" s="8">
        <f>ROW()-ROW(Tableau3[[#Headers],[LIGNE]])</f>
        <v>75</v>
      </c>
      <c r="H79" s="37">
        <f ca="1">IFERROR(COUNTIF(OFFSET(Tableau3[[#This Row],[NIVEAU]],1,,Tableau3[[#This Row],[EFFECTIF TOTAL]]),Tableau3[[#This Row],[NIVEAU]]+1),"")</f>
        <v>16</v>
      </c>
      <c r="I79" s="37">
        <f t="array" aca="1" ref="I79" ca="1">MIN(IFERROR(IF(Tableau3[[#This Row],[NIVEAU]]-{0;1;2;3;4;5;6;7}&gt;=0,MATCH(Tableau3[[#This Row],[NIVEAU]]-{0;1;2;3;4;5;6;7},OFFSET(Tableau3[[#This Row],[NIVEAU]],1,,MAX(Tableau3[LIGNE])-Tableau3[[#This Row],[LIGNE]]),0)-1,""),""))</f>
        <v>17</v>
      </c>
      <c r="J79" s="37">
        <f ca="1">IFERROR(MAX(OFFSET(Tableau3[[#This Row],[NIVEAU]],1,,Tableau3[[#This Row],[EFFECTIF TOTAL]],))-Tableau3[[#This Row],[NIVEAU]],"")</f>
        <v>2</v>
      </c>
      <c r="K79" s="37">
        <f ca="1">IFERROR(ROUND(Tableau3[[#This Row],[EFFECTIF TOTAL]]^(1/Tableau3[[#This Row],[NB DE NIVEAUX]]),1),"")</f>
        <v>4.0999999999999996</v>
      </c>
    </row>
    <row r="80" spans="2:11" outlineLevel="2" x14ac:dyDescent="0.35">
      <c r="B80" s="32">
        <v>904</v>
      </c>
      <c r="C80" s="33" t="s">
        <v>67</v>
      </c>
      <c r="D80" s="33" t="s">
        <v>142</v>
      </c>
      <c r="E80" s="33"/>
      <c r="F80" s="19">
        <v>2</v>
      </c>
      <c r="G80" s="8">
        <f>ROW()-ROW(Tableau3[[#Headers],[LIGNE]])</f>
        <v>76</v>
      </c>
      <c r="H80" s="37" t="str">
        <f ca="1">IFERROR(COUNTIF(OFFSET(Tableau3[[#This Row],[NIVEAU]],1,,Tableau3[[#This Row],[EFFECTIF TOTAL]]),Tableau3[[#This Row],[NIVEAU]]+1),"")</f>
        <v/>
      </c>
      <c r="I80" s="37">
        <f t="array" aca="1" ref="I8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0" s="37" t="str">
        <f ca="1">IFERROR(MAX(OFFSET(Tableau3[[#This Row],[NIVEAU]],1,,Tableau3[[#This Row],[EFFECTIF TOTAL]],))-Tableau3[[#This Row],[NIVEAU]],"")</f>
        <v/>
      </c>
      <c r="K80" s="37" t="str">
        <f ca="1">IFERROR(ROUND(Tableau3[[#This Row],[EFFECTIF TOTAL]]^(1/Tableau3[[#This Row],[NB DE NIVEAUX]]),1),"")</f>
        <v/>
      </c>
    </row>
    <row r="81" spans="2:11" outlineLevel="2" x14ac:dyDescent="0.35">
      <c r="B81" s="32">
        <v>970</v>
      </c>
      <c r="C81" s="33" t="s">
        <v>80</v>
      </c>
      <c r="D81" s="33" t="s">
        <v>143</v>
      </c>
      <c r="E81" s="33"/>
      <c r="F81" s="19">
        <v>2</v>
      </c>
      <c r="G81" s="8">
        <f>ROW()-ROW(Tableau3[[#Headers],[LIGNE]])</f>
        <v>77</v>
      </c>
      <c r="H81" s="37" t="str">
        <f ca="1">IFERROR(COUNTIF(OFFSET(Tableau3[[#This Row],[NIVEAU]],1,,Tableau3[[#This Row],[EFFECTIF TOTAL]]),Tableau3[[#This Row],[NIVEAU]]+1),"")</f>
        <v/>
      </c>
      <c r="I81" s="37">
        <f t="array" aca="1" ref="I8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1" s="37" t="str">
        <f ca="1">IFERROR(MAX(OFFSET(Tableau3[[#This Row],[NIVEAU]],1,,Tableau3[[#This Row],[EFFECTIF TOTAL]],))-Tableau3[[#This Row],[NIVEAU]],"")</f>
        <v/>
      </c>
      <c r="K81" s="37" t="str">
        <f ca="1">IFERROR(ROUND(Tableau3[[#This Row],[EFFECTIF TOTAL]]^(1/Tableau3[[#This Row],[NB DE NIVEAUX]]),1),"")</f>
        <v/>
      </c>
    </row>
    <row r="82" spans="2:11" outlineLevel="2" x14ac:dyDescent="0.35">
      <c r="B82" s="32">
        <v>73</v>
      </c>
      <c r="C82" s="33" t="s">
        <v>105</v>
      </c>
      <c r="D82" s="33" t="s">
        <v>126</v>
      </c>
      <c r="E82" s="33"/>
      <c r="F82" s="19">
        <v>2</v>
      </c>
      <c r="G82" s="8">
        <f>ROW()-ROW(Tableau3[[#Headers],[LIGNE]])</f>
        <v>78</v>
      </c>
      <c r="H82" s="37" t="str">
        <f ca="1">IFERROR(COUNTIF(OFFSET(Tableau3[[#This Row],[NIVEAU]],1,,Tableau3[[#This Row],[EFFECTIF TOTAL]]),Tableau3[[#This Row],[NIVEAU]]+1),"")</f>
        <v/>
      </c>
      <c r="I82" s="37">
        <f t="array" aca="1" ref="I8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2" s="37" t="str">
        <f ca="1">IFERROR(MAX(OFFSET(Tableau3[[#This Row],[NIVEAU]],1,,Tableau3[[#This Row],[EFFECTIF TOTAL]],))-Tableau3[[#This Row],[NIVEAU]],"")</f>
        <v/>
      </c>
      <c r="K82" s="37" t="str">
        <f ca="1">IFERROR(ROUND(Tableau3[[#This Row],[EFFECTIF TOTAL]]^(1/Tableau3[[#This Row],[NB DE NIVEAUX]]),1),"")</f>
        <v/>
      </c>
    </row>
    <row r="83" spans="2:11" outlineLevel="2" x14ac:dyDescent="0.35">
      <c r="B83" s="32">
        <v>992</v>
      </c>
      <c r="C83" s="33" t="s">
        <v>71</v>
      </c>
      <c r="D83" s="33" t="s">
        <v>144</v>
      </c>
      <c r="E83" s="33"/>
      <c r="F83" s="19">
        <v>2</v>
      </c>
      <c r="G83" s="8">
        <f>ROW()-ROW(Tableau3[[#Headers],[LIGNE]])</f>
        <v>79</v>
      </c>
      <c r="H83" s="37" t="str">
        <f ca="1">IFERROR(COUNTIF(OFFSET(Tableau3[[#This Row],[NIVEAU]],1,,Tableau3[[#This Row],[EFFECTIF TOTAL]]),Tableau3[[#This Row],[NIVEAU]]+1),"")</f>
        <v/>
      </c>
      <c r="I83" s="37">
        <f t="array" aca="1" ref="I8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3" s="37" t="str">
        <f ca="1">IFERROR(MAX(OFFSET(Tableau3[[#This Row],[NIVEAU]],1,,Tableau3[[#This Row],[EFFECTIF TOTAL]],))-Tableau3[[#This Row],[NIVEAU]],"")</f>
        <v/>
      </c>
      <c r="K83" s="37" t="str">
        <f ca="1">IFERROR(ROUND(Tableau3[[#This Row],[EFFECTIF TOTAL]]^(1/Tableau3[[#This Row],[NB DE NIVEAUX]]),1),"")</f>
        <v/>
      </c>
    </row>
    <row r="84" spans="2:11" outlineLevel="2" x14ac:dyDescent="0.35">
      <c r="B84" s="32">
        <v>405</v>
      </c>
      <c r="C84" s="33" t="s">
        <v>73</v>
      </c>
      <c r="D84" s="33" t="s">
        <v>145</v>
      </c>
      <c r="E84" s="33"/>
      <c r="F84" s="19">
        <v>2</v>
      </c>
      <c r="G84" s="8">
        <f>ROW()-ROW(Tableau3[[#Headers],[LIGNE]])</f>
        <v>80</v>
      </c>
      <c r="H84" s="37" t="str">
        <f ca="1">IFERROR(COUNTIF(OFFSET(Tableau3[[#This Row],[NIVEAU]],1,,Tableau3[[#This Row],[EFFECTIF TOTAL]]),Tableau3[[#This Row],[NIVEAU]]+1),"")</f>
        <v/>
      </c>
      <c r="I84" s="37">
        <f t="array" aca="1" ref="I8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4" s="37" t="str">
        <f ca="1">IFERROR(MAX(OFFSET(Tableau3[[#This Row],[NIVEAU]],1,,Tableau3[[#This Row],[EFFECTIF TOTAL]],))-Tableau3[[#This Row],[NIVEAU]],"")</f>
        <v/>
      </c>
      <c r="K84" s="37" t="str">
        <f ca="1">IFERROR(ROUND(Tableau3[[#This Row],[EFFECTIF TOTAL]]^(1/Tableau3[[#This Row],[NB DE NIVEAUX]]),1),"")</f>
        <v/>
      </c>
    </row>
    <row r="85" spans="2:11" outlineLevel="2" x14ac:dyDescent="0.35">
      <c r="B85" s="32">
        <v>986</v>
      </c>
      <c r="C85" s="33" t="s">
        <v>73</v>
      </c>
      <c r="D85" s="33" t="s">
        <v>146</v>
      </c>
      <c r="E85" s="33"/>
      <c r="F85" s="19">
        <v>2</v>
      </c>
      <c r="G85" s="8">
        <f>ROW()-ROW(Tableau3[[#Headers],[LIGNE]])</f>
        <v>81</v>
      </c>
      <c r="H85" s="37" t="str">
        <f ca="1">IFERROR(COUNTIF(OFFSET(Tableau3[[#This Row],[NIVEAU]],1,,Tableau3[[#This Row],[EFFECTIF TOTAL]]),Tableau3[[#This Row],[NIVEAU]]+1),"")</f>
        <v/>
      </c>
      <c r="I85" s="37">
        <f t="array" aca="1" ref="I8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5" s="37" t="str">
        <f ca="1">IFERROR(MAX(OFFSET(Tableau3[[#This Row],[NIVEAU]],1,,Tableau3[[#This Row],[EFFECTIF TOTAL]],))-Tableau3[[#This Row],[NIVEAU]],"")</f>
        <v/>
      </c>
      <c r="K85" s="37" t="str">
        <f ca="1">IFERROR(ROUND(Tableau3[[#This Row],[EFFECTIF TOTAL]]^(1/Tableau3[[#This Row],[NB DE NIVEAUX]]),1),"")</f>
        <v/>
      </c>
    </row>
    <row r="86" spans="2:11" outlineLevel="2" x14ac:dyDescent="0.35">
      <c r="B86" s="32">
        <v>197</v>
      </c>
      <c r="C86" s="33" t="s">
        <v>63</v>
      </c>
      <c r="D86" s="33" t="s">
        <v>138</v>
      </c>
      <c r="E86" s="33"/>
      <c r="F86" s="19">
        <v>2</v>
      </c>
      <c r="G86" s="8">
        <f>ROW()-ROW(Tableau3[[#Headers],[LIGNE]])</f>
        <v>82</v>
      </c>
      <c r="H86" s="37" t="str">
        <f ca="1">IFERROR(COUNTIF(OFFSET(Tableau3[[#This Row],[NIVEAU]],1,,Tableau3[[#This Row],[EFFECTIF TOTAL]]),Tableau3[[#This Row],[NIVEAU]]+1),"")</f>
        <v/>
      </c>
      <c r="I86" s="37">
        <f t="array" aca="1" ref="I8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6" s="37" t="str">
        <f ca="1">IFERROR(MAX(OFFSET(Tableau3[[#This Row],[NIVEAU]],1,,Tableau3[[#This Row],[EFFECTIF TOTAL]],))-Tableau3[[#This Row],[NIVEAU]],"")</f>
        <v/>
      </c>
      <c r="K86" s="37" t="str">
        <f ca="1">IFERROR(ROUND(Tableau3[[#This Row],[EFFECTIF TOTAL]]^(1/Tableau3[[#This Row],[NB DE NIVEAUX]]),1),"")</f>
        <v/>
      </c>
    </row>
    <row r="87" spans="2:11" outlineLevel="2" x14ac:dyDescent="0.35">
      <c r="B87" s="32">
        <v>547</v>
      </c>
      <c r="C87" s="33" t="s">
        <v>63</v>
      </c>
      <c r="D87" s="33" t="s">
        <v>147</v>
      </c>
      <c r="E87" s="33"/>
      <c r="F87" s="19">
        <v>2</v>
      </c>
      <c r="G87" s="8">
        <f>ROW()-ROW(Tableau3[[#Headers],[LIGNE]])</f>
        <v>83</v>
      </c>
      <c r="H87" s="37" t="str">
        <f ca="1">IFERROR(COUNTIF(OFFSET(Tableau3[[#This Row],[NIVEAU]],1,,Tableau3[[#This Row],[EFFECTIF TOTAL]]),Tableau3[[#This Row],[NIVEAU]]+1),"")</f>
        <v/>
      </c>
      <c r="I87" s="37">
        <f t="array" aca="1" ref="I8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7" s="37" t="str">
        <f ca="1">IFERROR(MAX(OFFSET(Tableau3[[#This Row],[NIVEAU]],1,,Tableau3[[#This Row],[EFFECTIF TOTAL]],))-Tableau3[[#This Row],[NIVEAU]],"")</f>
        <v/>
      </c>
      <c r="K87" s="37" t="str">
        <f ca="1">IFERROR(ROUND(Tableau3[[#This Row],[EFFECTIF TOTAL]]^(1/Tableau3[[#This Row],[NB DE NIVEAUX]]),1),"")</f>
        <v/>
      </c>
    </row>
    <row r="88" spans="2:11" outlineLevel="2" x14ac:dyDescent="0.35">
      <c r="B88" s="32">
        <v>553</v>
      </c>
      <c r="C88" s="33" t="s">
        <v>63</v>
      </c>
      <c r="D88" s="33" t="s">
        <v>148</v>
      </c>
      <c r="E88" s="33"/>
      <c r="F88" s="19">
        <v>2</v>
      </c>
      <c r="G88" s="8">
        <f>ROW()-ROW(Tableau3[[#Headers],[LIGNE]])</f>
        <v>84</v>
      </c>
      <c r="H88" s="37" t="str">
        <f ca="1">IFERROR(COUNTIF(OFFSET(Tableau3[[#This Row],[NIVEAU]],1,,Tableau3[[#This Row],[EFFECTIF TOTAL]]),Tableau3[[#This Row],[NIVEAU]]+1),"")</f>
        <v/>
      </c>
      <c r="I88" s="37">
        <f t="array" aca="1" ref="I8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8" s="37" t="str">
        <f ca="1">IFERROR(MAX(OFFSET(Tableau3[[#This Row],[NIVEAU]],1,,Tableau3[[#This Row],[EFFECTIF TOTAL]],))-Tableau3[[#This Row],[NIVEAU]],"")</f>
        <v/>
      </c>
      <c r="K88" s="37" t="str">
        <f ca="1">IFERROR(ROUND(Tableau3[[#This Row],[EFFECTIF TOTAL]]^(1/Tableau3[[#This Row],[NB DE NIVEAUX]]),1),"")</f>
        <v/>
      </c>
    </row>
    <row r="89" spans="2:11" outlineLevel="2" x14ac:dyDescent="0.35">
      <c r="B89" s="32">
        <v>603</v>
      </c>
      <c r="C89" s="33" t="s">
        <v>63</v>
      </c>
      <c r="D89" s="33" t="s">
        <v>149</v>
      </c>
      <c r="E89" s="33"/>
      <c r="F89" s="19">
        <v>2</v>
      </c>
      <c r="G89" s="8">
        <f>ROW()-ROW(Tableau3[[#Headers],[LIGNE]])</f>
        <v>85</v>
      </c>
      <c r="H89" s="37" t="str">
        <f ca="1">IFERROR(COUNTIF(OFFSET(Tableau3[[#This Row],[NIVEAU]],1,,Tableau3[[#This Row],[EFFECTIF TOTAL]]),Tableau3[[#This Row],[NIVEAU]]+1),"")</f>
        <v/>
      </c>
      <c r="I89" s="37">
        <f t="array" aca="1" ref="I8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89" s="37" t="str">
        <f ca="1">IFERROR(MAX(OFFSET(Tableau3[[#This Row],[NIVEAU]],1,,Tableau3[[#This Row],[EFFECTIF TOTAL]],))-Tableau3[[#This Row],[NIVEAU]],"")</f>
        <v/>
      </c>
      <c r="K89" s="37" t="str">
        <f ca="1">IFERROR(ROUND(Tableau3[[#This Row],[EFFECTIF TOTAL]]^(1/Tableau3[[#This Row],[NB DE NIVEAUX]]),1),"")</f>
        <v/>
      </c>
    </row>
    <row r="90" spans="2:11" outlineLevel="2" x14ac:dyDescent="0.35">
      <c r="B90" s="32">
        <v>25</v>
      </c>
      <c r="C90" s="33" t="s">
        <v>75</v>
      </c>
      <c r="D90" s="33" t="s">
        <v>125</v>
      </c>
      <c r="E90" s="33"/>
      <c r="F90" s="19">
        <v>2</v>
      </c>
      <c r="G90" s="8">
        <f>ROW()-ROW(Tableau3[[#Headers],[LIGNE]])</f>
        <v>86</v>
      </c>
      <c r="H90" s="37">
        <f ca="1">IFERROR(COUNTIF(OFFSET(Tableau3[[#This Row],[NIVEAU]],1,,Tableau3[[#This Row],[EFFECTIF TOTAL]]),Tableau3[[#This Row],[NIVEAU]]+1),"")</f>
        <v>1</v>
      </c>
      <c r="I90" s="37">
        <f t="array" aca="1" ref="I90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90" s="37">
        <f ca="1">IFERROR(MAX(OFFSET(Tableau3[[#This Row],[NIVEAU]],1,,Tableau3[[#This Row],[EFFECTIF TOTAL]],))-Tableau3[[#This Row],[NIVEAU]],"")</f>
        <v>1</v>
      </c>
      <c r="K90" s="37">
        <f ca="1">IFERROR(ROUND(Tableau3[[#This Row],[EFFECTIF TOTAL]]^(1/Tableau3[[#This Row],[NB DE NIVEAUX]]),1),"")</f>
        <v>1</v>
      </c>
    </row>
    <row r="91" spans="2:11" outlineLevel="3" x14ac:dyDescent="0.35">
      <c r="B91" s="32">
        <v>720</v>
      </c>
      <c r="C91" s="33" t="s">
        <v>58</v>
      </c>
      <c r="D91" s="33" t="s">
        <v>150</v>
      </c>
      <c r="E91" s="33"/>
      <c r="F91" s="19">
        <v>3</v>
      </c>
      <c r="G91" s="8">
        <f>ROW()-ROW(Tableau3[[#Headers],[LIGNE]])</f>
        <v>87</v>
      </c>
      <c r="H91" s="37" t="str">
        <f ca="1">IFERROR(COUNTIF(OFFSET(Tableau3[[#This Row],[NIVEAU]],1,,Tableau3[[#This Row],[EFFECTIF TOTAL]]),Tableau3[[#This Row],[NIVEAU]]+1),"")</f>
        <v/>
      </c>
      <c r="I91" s="37">
        <f t="array" aca="1" ref="I9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1" s="37" t="str">
        <f ca="1">IFERROR(MAX(OFFSET(Tableau3[[#This Row],[NIVEAU]],1,,Tableau3[[#This Row],[EFFECTIF TOTAL]],))-Tableau3[[#This Row],[NIVEAU]],"")</f>
        <v/>
      </c>
      <c r="K91" s="37" t="str">
        <f ca="1">IFERROR(ROUND(Tableau3[[#This Row],[EFFECTIF TOTAL]]^(1/Tableau3[[#This Row],[NB DE NIVEAUX]]),1),"")</f>
        <v/>
      </c>
    </row>
    <row r="92" spans="2:11" outlineLevel="2" x14ac:dyDescent="0.35">
      <c r="B92" s="32">
        <v>389</v>
      </c>
      <c r="C92" s="33" t="s">
        <v>99</v>
      </c>
      <c r="D92" s="33" t="s">
        <v>151</v>
      </c>
      <c r="E92" s="33"/>
      <c r="F92" s="19">
        <v>2</v>
      </c>
      <c r="G92" s="8">
        <f>ROW()-ROW(Tableau3[[#Headers],[LIGNE]])</f>
        <v>88</v>
      </c>
      <c r="H92" s="37" t="str">
        <f ca="1">IFERROR(COUNTIF(OFFSET(Tableau3[[#This Row],[NIVEAU]],1,,Tableau3[[#This Row],[EFFECTIF TOTAL]]),Tableau3[[#This Row],[NIVEAU]]+1),"")</f>
        <v/>
      </c>
      <c r="I92" s="37">
        <f t="array" aca="1" ref="I9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2" s="37" t="str">
        <f ca="1">IFERROR(MAX(OFFSET(Tableau3[[#This Row],[NIVEAU]],1,,Tableau3[[#This Row],[EFFECTIF TOTAL]],))-Tableau3[[#This Row],[NIVEAU]],"")</f>
        <v/>
      </c>
      <c r="K92" s="37" t="str">
        <f ca="1">IFERROR(ROUND(Tableau3[[#This Row],[EFFECTIF TOTAL]]^(1/Tableau3[[#This Row],[NB DE NIVEAUX]]),1),"")</f>
        <v/>
      </c>
    </row>
    <row r="93" spans="2:11" outlineLevel="2" x14ac:dyDescent="0.35">
      <c r="B93" s="32">
        <v>268</v>
      </c>
      <c r="C93" s="33" t="s">
        <v>78</v>
      </c>
      <c r="D93" s="33" t="s">
        <v>152</v>
      </c>
      <c r="E93" s="33"/>
      <c r="F93" s="19">
        <v>2</v>
      </c>
      <c r="G93" s="8">
        <f>ROW()-ROW(Tableau3[[#Headers],[LIGNE]])</f>
        <v>89</v>
      </c>
      <c r="H93" s="37" t="str">
        <f ca="1">IFERROR(COUNTIF(OFFSET(Tableau3[[#This Row],[NIVEAU]],1,,Tableau3[[#This Row],[EFFECTIF TOTAL]]),Tableau3[[#This Row],[NIVEAU]]+1),"")</f>
        <v/>
      </c>
      <c r="I93" s="37">
        <f t="array" aca="1" ref="I9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3" s="37" t="str">
        <f ca="1">IFERROR(MAX(OFFSET(Tableau3[[#This Row],[NIVEAU]],1,,Tableau3[[#This Row],[EFFECTIF TOTAL]],))-Tableau3[[#This Row],[NIVEAU]],"")</f>
        <v/>
      </c>
      <c r="K93" s="37" t="str">
        <f ca="1">IFERROR(ROUND(Tableau3[[#This Row],[EFFECTIF TOTAL]]^(1/Tableau3[[#This Row],[NB DE NIVEAUX]]),1),"")</f>
        <v/>
      </c>
    </row>
    <row r="94" spans="2:11" outlineLevel="2" x14ac:dyDescent="0.35">
      <c r="B94" s="32">
        <v>666</v>
      </c>
      <c r="C94" s="33" t="s">
        <v>78</v>
      </c>
      <c r="D94" s="33" t="s">
        <v>153</v>
      </c>
      <c r="E94" s="33"/>
      <c r="F94" s="19">
        <v>2</v>
      </c>
      <c r="G94" s="8">
        <f>ROW()-ROW(Tableau3[[#Headers],[LIGNE]])</f>
        <v>90</v>
      </c>
      <c r="H94" s="37" t="str">
        <f ca="1">IFERROR(COUNTIF(OFFSET(Tableau3[[#This Row],[NIVEAU]],1,,Tableau3[[#This Row],[EFFECTIF TOTAL]]),Tableau3[[#This Row],[NIVEAU]]+1),"")</f>
        <v/>
      </c>
      <c r="I94" s="37">
        <f t="array" aca="1" ref="I9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4" s="37" t="str">
        <f ca="1">IFERROR(MAX(OFFSET(Tableau3[[#This Row],[NIVEAU]],1,,Tableau3[[#This Row],[EFFECTIF TOTAL]],))-Tableau3[[#This Row],[NIVEAU]],"")</f>
        <v/>
      </c>
      <c r="K94" s="37" t="str">
        <f ca="1">IFERROR(ROUND(Tableau3[[#This Row],[EFFECTIF TOTAL]]^(1/Tableau3[[#This Row],[NB DE NIVEAUX]]),1),"")</f>
        <v/>
      </c>
    </row>
    <row r="95" spans="2:11" outlineLevel="2" x14ac:dyDescent="0.35">
      <c r="B95" s="32">
        <v>148</v>
      </c>
      <c r="C95" s="33" t="s">
        <v>132</v>
      </c>
      <c r="D95" s="33" t="s">
        <v>154</v>
      </c>
      <c r="E95" s="33"/>
      <c r="F95" s="19">
        <v>2</v>
      </c>
      <c r="G95" s="8">
        <f>ROW()-ROW(Tableau3[[#Headers],[LIGNE]])</f>
        <v>91</v>
      </c>
      <c r="H95" s="37" t="str">
        <f ca="1">IFERROR(COUNTIF(OFFSET(Tableau3[[#This Row],[NIVEAU]],1,,Tableau3[[#This Row],[EFFECTIF TOTAL]]),Tableau3[[#This Row],[NIVEAU]]+1),"")</f>
        <v/>
      </c>
      <c r="I95" s="37">
        <f t="array" aca="1" ref="I9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5" s="37" t="str">
        <f ca="1">IFERROR(MAX(OFFSET(Tableau3[[#This Row],[NIVEAU]],1,,Tableau3[[#This Row],[EFFECTIF TOTAL]],))-Tableau3[[#This Row],[NIVEAU]],"")</f>
        <v/>
      </c>
      <c r="K95" s="37" t="str">
        <f ca="1">IFERROR(ROUND(Tableau3[[#This Row],[EFFECTIF TOTAL]]^(1/Tableau3[[#This Row],[NB DE NIVEAUX]]),1),"")</f>
        <v/>
      </c>
    </row>
    <row r="96" spans="2:11" outlineLevel="2" x14ac:dyDescent="0.35">
      <c r="B96" s="32">
        <v>510</v>
      </c>
      <c r="C96" s="33" t="s">
        <v>132</v>
      </c>
      <c r="D96" s="33" t="s">
        <v>155</v>
      </c>
      <c r="E96" s="33"/>
      <c r="F96" s="19">
        <v>2</v>
      </c>
      <c r="G96" s="8">
        <f>ROW()-ROW(Tableau3[[#Headers],[LIGNE]])</f>
        <v>92</v>
      </c>
      <c r="H96" s="37" t="str">
        <f ca="1">IFERROR(COUNTIF(OFFSET(Tableau3[[#This Row],[NIVEAU]],1,,Tableau3[[#This Row],[EFFECTIF TOTAL]]),Tableau3[[#This Row],[NIVEAU]]+1),"")</f>
        <v/>
      </c>
      <c r="I96" s="37">
        <f t="array" aca="1" ref="I9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6" s="37" t="str">
        <f ca="1">IFERROR(MAX(OFFSET(Tableau3[[#This Row],[NIVEAU]],1,,Tableau3[[#This Row],[EFFECTIF TOTAL]],))-Tableau3[[#This Row],[NIVEAU]],"")</f>
        <v/>
      </c>
      <c r="K96" s="37" t="str">
        <f ca="1">IFERROR(ROUND(Tableau3[[#This Row],[EFFECTIF TOTAL]]^(1/Tableau3[[#This Row],[NB DE NIVEAUX]]),1),"")</f>
        <v/>
      </c>
    </row>
    <row r="97" spans="2:11" outlineLevel="1" x14ac:dyDescent="0.35">
      <c r="B97" s="32">
        <v>907</v>
      </c>
      <c r="C97" s="33" t="s">
        <v>80</v>
      </c>
      <c r="D97" s="33" t="s">
        <v>121</v>
      </c>
      <c r="E97" s="33"/>
      <c r="F97" s="19">
        <v>1</v>
      </c>
      <c r="G97" s="8">
        <f>ROW()-ROW(Tableau3[[#Headers],[LIGNE]])</f>
        <v>93</v>
      </c>
      <c r="H97" s="37" t="str">
        <f ca="1">IFERROR(COUNTIF(OFFSET(Tableau3[[#This Row],[NIVEAU]],1,,Tableau3[[#This Row],[EFFECTIF TOTAL]]),Tableau3[[#This Row],[NIVEAU]]+1),"")</f>
        <v/>
      </c>
      <c r="I97" s="37">
        <f t="array" aca="1" ref="I9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7" s="37" t="str">
        <f ca="1">IFERROR(MAX(OFFSET(Tableau3[[#This Row],[NIVEAU]],1,,Tableau3[[#This Row],[EFFECTIF TOTAL]],))-Tableau3[[#This Row],[NIVEAU]],"")</f>
        <v/>
      </c>
      <c r="K97" s="37" t="str">
        <f ca="1">IFERROR(ROUND(Tableau3[[#This Row],[EFFECTIF TOTAL]]^(1/Tableau3[[#This Row],[NB DE NIVEAUX]]),1),"")</f>
        <v/>
      </c>
    </row>
    <row r="98" spans="2:11" outlineLevel="1" x14ac:dyDescent="0.35">
      <c r="B98" s="32">
        <v>137</v>
      </c>
      <c r="C98" s="33" t="s">
        <v>69</v>
      </c>
      <c r="D98" s="33" t="s">
        <v>156</v>
      </c>
      <c r="E98" s="33" t="s">
        <v>157</v>
      </c>
      <c r="F98" s="19">
        <v>1</v>
      </c>
      <c r="G98" s="8">
        <f>ROW()-ROW(Tableau3[[#Headers],[LIGNE]])</f>
        <v>94</v>
      </c>
      <c r="H98" s="37">
        <f ca="1">IFERROR(COUNTIF(OFFSET(Tableau3[[#This Row],[NIVEAU]],1,,Tableau3[[#This Row],[EFFECTIF TOTAL]]),Tableau3[[#This Row],[NIVEAU]]+1),"")</f>
        <v>11</v>
      </c>
      <c r="I98" s="37">
        <f t="array" aca="1" ref="I98" ca="1">MIN(IFERROR(IF(Tableau3[[#This Row],[NIVEAU]]-{0;1;2;3;4;5;6;7}&gt;=0,MATCH(Tableau3[[#This Row],[NIVEAU]]-{0;1;2;3;4;5;6;7},OFFSET(Tableau3[[#This Row],[NIVEAU]],1,,MAX(Tableau3[LIGNE])-Tableau3[[#This Row],[LIGNE]]),0)-1,""),""))</f>
        <v>15</v>
      </c>
      <c r="J98" s="37">
        <f ca="1">IFERROR(MAX(OFFSET(Tableau3[[#This Row],[NIVEAU]],1,,Tableau3[[#This Row],[EFFECTIF TOTAL]],))-Tableau3[[#This Row],[NIVEAU]],"")</f>
        <v>2</v>
      </c>
      <c r="K98" s="37">
        <f ca="1">IFERROR(ROUND(Tableau3[[#This Row],[EFFECTIF TOTAL]]^(1/Tableau3[[#This Row],[NB DE NIVEAUX]]),1),"")</f>
        <v>3.9</v>
      </c>
    </row>
    <row r="99" spans="2:11" outlineLevel="2" x14ac:dyDescent="0.35">
      <c r="B99" s="32">
        <v>667</v>
      </c>
      <c r="C99" s="33" t="s">
        <v>67</v>
      </c>
      <c r="D99" s="33" t="s">
        <v>158</v>
      </c>
      <c r="E99" s="33"/>
      <c r="F99" s="19">
        <v>2</v>
      </c>
      <c r="G99" s="8">
        <f>ROW()-ROW(Tableau3[[#Headers],[LIGNE]])</f>
        <v>95</v>
      </c>
      <c r="H99" s="37" t="str">
        <f ca="1">IFERROR(COUNTIF(OFFSET(Tableau3[[#This Row],[NIVEAU]],1,,Tableau3[[#This Row],[EFFECTIF TOTAL]]),Tableau3[[#This Row],[NIVEAU]]+1),"")</f>
        <v/>
      </c>
      <c r="I99" s="37">
        <f t="array" aca="1" ref="I9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99" s="37" t="str">
        <f ca="1">IFERROR(MAX(OFFSET(Tableau3[[#This Row],[NIVEAU]],1,,Tableau3[[#This Row],[EFFECTIF TOTAL]],))-Tableau3[[#This Row],[NIVEAU]],"")</f>
        <v/>
      </c>
      <c r="K99" s="37" t="str">
        <f ca="1">IFERROR(ROUND(Tableau3[[#This Row],[EFFECTIF TOTAL]]^(1/Tableau3[[#This Row],[NB DE NIVEAUX]]),1),"")</f>
        <v/>
      </c>
    </row>
    <row r="100" spans="2:11" outlineLevel="2" x14ac:dyDescent="0.35">
      <c r="B100" s="32">
        <v>340</v>
      </c>
      <c r="C100" s="33" t="s">
        <v>80</v>
      </c>
      <c r="D100" s="33" t="s">
        <v>159</v>
      </c>
      <c r="E100" s="33" t="s">
        <v>160</v>
      </c>
      <c r="F100" s="19">
        <v>2</v>
      </c>
      <c r="G100" s="8">
        <f>ROW()-ROW(Tableau3[[#Headers],[LIGNE]])</f>
        <v>96</v>
      </c>
      <c r="H100" s="37">
        <f ca="1">IFERROR(COUNTIF(OFFSET(Tableau3[[#This Row],[NIVEAU]],1,,Tableau3[[#This Row],[EFFECTIF TOTAL]]),Tableau3[[#This Row],[NIVEAU]]+1),"")</f>
        <v>1</v>
      </c>
      <c r="I100" s="37">
        <f t="array" aca="1" ref="I100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100" s="37">
        <f ca="1">IFERROR(MAX(OFFSET(Tableau3[[#This Row],[NIVEAU]],1,,Tableau3[[#This Row],[EFFECTIF TOTAL]],))-Tableau3[[#This Row],[NIVEAU]],"")</f>
        <v>1</v>
      </c>
      <c r="K100" s="37">
        <f ca="1">IFERROR(ROUND(Tableau3[[#This Row],[EFFECTIF TOTAL]]^(1/Tableau3[[#This Row],[NB DE NIVEAUX]]),1),"")</f>
        <v>1</v>
      </c>
    </row>
    <row r="101" spans="2:11" outlineLevel="3" x14ac:dyDescent="0.35">
      <c r="B101" s="32">
        <v>503</v>
      </c>
      <c r="C101" s="33" t="s">
        <v>80</v>
      </c>
      <c r="D101" s="33" t="s">
        <v>161</v>
      </c>
      <c r="E101" s="33"/>
      <c r="F101" s="19">
        <v>3</v>
      </c>
      <c r="G101" s="8">
        <f>ROW()-ROW(Tableau3[[#Headers],[LIGNE]])</f>
        <v>97</v>
      </c>
      <c r="H101" s="37" t="str">
        <f ca="1">IFERROR(COUNTIF(OFFSET(Tableau3[[#This Row],[NIVEAU]],1,,Tableau3[[#This Row],[EFFECTIF TOTAL]]),Tableau3[[#This Row],[NIVEAU]]+1),"")</f>
        <v/>
      </c>
      <c r="I101" s="37">
        <f t="array" aca="1" ref="I10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1" s="37" t="str">
        <f ca="1">IFERROR(MAX(OFFSET(Tableau3[[#This Row],[NIVEAU]],1,,Tableau3[[#This Row],[EFFECTIF TOTAL]],))-Tableau3[[#This Row],[NIVEAU]],"")</f>
        <v/>
      </c>
      <c r="K101" s="37" t="str">
        <f ca="1">IFERROR(ROUND(Tableau3[[#This Row],[EFFECTIF TOTAL]]^(1/Tableau3[[#This Row],[NB DE NIVEAUX]]),1),"")</f>
        <v/>
      </c>
    </row>
    <row r="102" spans="2:11" outlineLevel="2" x14ac:dyDescent="0.35">
      <c r="B102" s="32">
        <v>880</v>
      </c>
      <c r="C102" s="33" t="s">
        <v>69</v>
      </c>
      <c r="D102" s="33" t="s">
        <v>64</v>
      </c>
      <c r="E102" s="33"/>
      <c r="F102" s="19">
        <v>2</v>
      </c>
      <c r="G102" s="8">
        <f>ROW()-ROW(Tableau3[[#Headers],[LIGNE]])</f>
        <v>98</v>
      </c>
      <c r="H102" s="37" t="str">
        <f ca="1">IFERROR(COUNTIF(OFFSET(Tableau3[[#This Row],[NIVEAU]],1,,Tableau3[[#This Row],[EFFECTIF TOTAL]]),Tableau3[[#This Row],[NIVEAU]]+1),"")</f>
        <v/>
      </c>
      <c r="I102" s="37">
        <f t="array" aca="1" ref="I10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2" s="37" t="str">
        <f ca="1">IFERROR(MAX(OFFSET(Tableau3[[#This Row],[NIVEAU]],1,,Tableau3[[#This Row],[EFFECTIF TOTAL]],))-Tableau3[[#This Row],[NIVEAU]],"")</f>
        <v/>
      </c>
      <c r="K102" s="37" t="str">
        <f ca="1">IFERROR(ROUND(Tableau3[[#This Row],[EFFECTIF TOTAL]]^(1/Tableau3[[#This Row],[NB DE NIVEAUX]]),1),"")</f>
        <v/>
      </c>
    </row>
    <row r="103" spans="2:11" outlineLevel="2" x14ac:dyDescent="0.35">
      <c r="B103" s="32">
        <v>541</v>
      </c>
      <c r="C103" s="33" t="s">
        <v>73</v>
      </c>
      <c r="D103" s="33" t="s">
        <v>116</v>
      </c>
      <c r="E103" s="33"/>
      <c r="F103" s="19">
        <v>2</v>
      </c>
      <c r="G103" s="8">
        <f>ROW()-ROW(Tableau3[[#Headers],[LIGNE]])</f>
        <v>99</v>
      </c>
      <c r="H103" s="37" t="str">
        <f ca="1">IFERROR(COUNTIF(OFFSET(Tableau3[[#This Row],[NIVEAU]],1,,Tableau3[[#This Row],[EFFECTIF TOTAL]]),Tableau3[[#This Row],[NIVEAU]]+1),"")</f>
        <v/>
      </c>
      <c r="I103" s="37">
        <f t="array" aca="1" ref="I10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3" s="37" t="str">
        <f ca="1">IFERROR(MAX(OFFSET(Tableau3[[#This Row],[NIVEAU]],1,,Tableau3[[#This Row],[EFFECTIF TOTAL]],))-Tableau3[[#This Row],[NIVEAU]],"")</f>
        <v/>
      </c>
      <c r="K103" s="37" t="str">
        <f ca="1">IFERROR(ROUND(Tableau3[[#This Row],[EFFECTIF TOTAL]]^(1/Tableau3[[#This Row],[NB DE NIVEAUX]]),1),"")</f>
        <v/>
      </c>
    </row>
    <row r="104" spans="2:11" outlineLevel="2" x14ac:dyDescent="0.35">
      <c r="B104" s="32">
        <v>887</v>
      </c>
      <c r="C104" s="33" t="s">
        <v>65</v>
      </c>
      <c r="D104" s="33" t="s">
        <v>102</v>
      </c>
      <c r="E104" s="33"/>
      <c r="F104" s="19">
        <v>2</v>
      </c>
      <c r="G104" s="8">
        <f>ROW()-ROW(Tableau3[[#Headers],[LIGNE]])</f>
        <v>100</v>
      </c>
      <c r="H104" s="37" t="str">
        <f ca="1">IFERROR(COUNTIF(OFFSET(Tableau3[[#This Row],[NIVEAU]],1,,Tableau3[[#This Row],[EFFECTIF TOTAL]]),Tableau3[[#This Row],[NIVEAU]]+1),"")</f>
        <v/>
      </c>
      <c r="I104" s="37">
        <f t="array" aca="1" ref="I10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4" s="37" t="str">
        <f ca="1">IFERROR(MAX(OFFSET(Tableau3[[#This Row],[NIVEAU]],1,,Tableau3[[#This Row],[EFFECTIF TOTAL]],))-Tableau3[[#This Row],[NIVEAU]],"")</f>
        <v/>
      </c>
      <c r="K104" s="37" t="str">
        <f ca="1">IFERROR(ROUND(Tableau3[[#This Row],[EFFECTIF TOTAL]]^(1/Tableau3[[#This Row],[NB DE NIVEAUX]]),1),"")</f>
        <v/>
      </c>
    </row>
    <row r="105" spans="2:11" outlineLevel="2" x14ac:dyDescent="0.35">
      <c r="B105" s="32">
        <v>598</v>
      </c>
      <c r="C105" s="33" t="s">
        <v>78</v>
      </c>
      <c r="D105" s="33" t="s">
        <v>137</v>
      </c>
      <c r="E105" s="33" t="s">
        <v>162</v>
      </c>
      <c r="F105" s="19">
        <v>2</v>
      </c>
      <c r="G105" s="8">
        <f>ROW()-ROW(Tableau3[[#Headers],[LIGNE]])</f>
        <v>101</v>
      </c>
      <c r="H105" s="37">
        <f ca="1">IFERROR(COUNTIF(OFFSET(Tableau3[[#This Row],[NIVEAU]],1,,Tableau3[[#This Row],[EFFECTIF TOTAL]]),Tableau3[[#This Row],[NIVEAU]]+1),"")</f>
        <v>3</v>
      </c>
      <c r="I105" s="37">
        <f t="array" aca="1" ref="I105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105" s="37">
        <f ca="1">IFERROR(MAX(OFFSET(Tableau3[[#This Row],[NIVEAU]],1,,Tableau3[[#This Row],[EFFECTIF TOTAL]],))-Tableau3[[#This Row],[NIVEAU]],"")</f>
        <v>1</v>
      </c>
      <c r="K105" s="37">
        <f ca="1">IFERROR(ROUND(Tableau3[[#This Row],[EFFECTIF TOTAL]]^(1/Tableau3[[#This Row],[NB DE NIVEAUX]]),1),"")</f>
        <v>3</v>
      </c>
    </row>
    <row r="106" spans="2:11" outlineLevel="3" x14ac:dyDescent="0.35">
      <c r="B106" s="32">
        <v>27</v>
      </c>
      <c r="C106" s="33" t="s">
        <v>105</v>
      </c>
      <c r="D106" s="33" t="s">
        <v>163</v>
      </c>
      <c r="E106" s="33"/>
      <c r="F106" s="19">
        <v>3</v>
      </c>
      <c r="G106" s="8">
        <f>ROW()-ROW(Tableau3[[#Headers],[LIGNE]])</f>
        <v>102</v>
      </c>
      <c r="H106" s="37" t="str">
        <f ca="1">IFERROR(COUNTIF(OFFSET(Tableau3[[#This Row],[NIVEAU]],1,,Tableau3[[#This Row],[EFFECTIF TOTAL]]),Tableau3[[#This Row],[NIVEAU]]+1),"")</f>
        <v/>
      </c>
      <c r="I106" s="37">
        <f t="array" aca="1" ref="I10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6" s="37" t="str">
        <f ca="1">IFERROR(MAX(OFFSET(Tableau3[[#This Row],[NIVEAU]],1,,Tableau3[[#This Row],[EFFECTIF TOTAL]],))-Tableau3[[#This Row],[NIVEAU]],"")</f>
        <v/>
      </c>
      <c r="K106" s="37" t="str">
        <f ca="1">IFERROR(ROUND(Tableau3[[#This Row],[EFFECTIF TOTAL]]^(1/Tableau3[[#This Row],[NB DE NIVEAUX]]),1),"")</f>
        <v/>
      </c>
    </row>
    <row r="107" spans="2:11" outlineLevel="3" x14ac:dyDescent="0.35">
      <c r="B107" s="32">
        <v>158</v>
      </c>
      <c r="C107" s="33" t="s">
        <v>71</v>
      </c>
      <c r="D107" s="33" t="s">
        <v>164</v>
      </c>
      <c r="E107" s="33"/>
      <c r="F107" s="19">
        <v>3</v>
      </c>
      <c r="G107" s="8">
        <f>ROW()-ROW(Tableau3[[#Headers],[LIGNE]])</f>
        <v>103</v>
      </c>
      <c r="H107" s="37" t="str">
        <f ca="1">IFERROR(COUNTIF(OFFSET(Tableau3[[#This Row],[NIVEAU]],1,,Tableau3[[#This Row],[EFFECTIF TOTAL]]),Tableau3[[#This Row],[NIVEAU]]+1),"")</f>
        <v/>
      </c>
      <c r="I107" s="37">
        <f t="array" aca="1" ref="I10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7" s="37" t="str">
        <f ca="1">IFERROR(MAX(OFFSET(Tableau3[[#This Row],[NIVEAU]],1,,Tableau3[[#This Row],[EFFECTIF TOTAL]],))-Tableau3[[#This Row],[NIVEAU]],"")</f>
        <v/>
      </c>
      <c r="K107" s="37" t="str">
        <f ca="1">IFERROR(ROUND(Tableau3[[#This Row],[EFFECTIF TOTAL]]^(1/Tableau3[[#This Row],[NB DE NIVEAUX]]),1),"")</f>
        <v/>
      </c>
    </row>
    <row r="108" spans="2:11" outlineLevel="3" x14ac:dyDescent="0.35">
      <c r="B108" s="32">
        <v>913</v>
      </c>
      <c r="C108" s="33" t="s">
        <v>75</v>
      </c>
      <c r="D108" s="33" t="s">
        <v>165</v>
      </c>
      <c r="E108" s="33"/>
      <c r="F108" s="19">
        <v>3</v>
      </c>
      <c r="G108" s="8">
        <f>ROW()-ROW(Tableau3[[#Headers],[LIGNE]])</f>
        <v>104</v>
      </c>
      <c r="H108" s="37" t="str">
        <f ca="1">IFERROR(COUNTIF(OFFSET(Tableau3[[#This Row],[NIVEAU]],1,,Tableau3[[#This Row],[EFFECTIF TOTAL]]),Tableau3[[#This Row],[NIVEAU]]+1),"")</f>
        <v/>
      </c>
      <c r="I108" s="37">
        <f t="array" aca="1" ref="I10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8" s="37" t="str">
        <f ca="1">IFERROR(MAX(OFFSET(Tableau3[[#This Row],[NIVEAU]],1,,Tableau3[[#This Row],[EFFECTIF TOTAL]],))-Tableau3[[#This Row],[NIVEAU]],"")</f>
        <v/>
      </c>
      <c r="K108" s="37" t="str">
        <f ca="1">IFERROR(ROUND(Tableau3[[#This Row],[EFFECTIF TOTAL]]^(1/Tableau3[[#This Row],[NB DE NIVEAUX]]),1),"")</f>
        <v/>
      </c>
    </row>
    <row r="109" spans="2:11" outlineLevel="2" x14ac:dyDescent="0.35">
      <c r="B109" s="32">
        <v>127</v>
      </c>
      <c r="C109" s="33" t="s">
        <v>131</v>
      </c>
      <c r="D109" s="33" t="s">
        <v>164</v>
      </c>
      <c r="E109" s="33"/>
      <c r="F109" s="19">
        <v>2</v>
      </c>
      <c r="G109" s="8">
        <f>ROW()-ROW(Tableau3[[#Headers],[LIGNE]])</f>
        <v>105</v>
      </c>
      <c r="H109" s="37" t="str">
        <f ca="1">IFERROR(COUNTIF(OFFSET(Tableau3[[#This Row],[NIVEAU]],1,,Tableau3[[#This Row],[EFFECTIF TOTAL]]),Tableau3[[#This Row],[NIVEAU]]+1),"")</f>
        <v/>
      </c>
      <c r="I109" s="37">
        <f t="array" aca="1" ref="I10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09" s="37" t="str">
        <f ca="1">IFERROR(MAX(OFFSET(Tableau3[[#This Row],[NIVEAU]],1,,Tableau3[[#This Row],[EFFECTIF TOTAL]],))-Tableau3[[#This Row],[NIVEAU]],"")</f>
        <v/>
      </c>
      <c r="K109" s="37" t="str">
        <f ca="1">IFERROR(ROUND(Tableau3[[#This Row],[EFFECTIF TOTAL]]^(1/Tableau3[[#This Row],[NB DE NIVEAUX]]),1),"")</f>
        <v/>
      </c>
    </row>
    <row r="110" spans="2:11" outlineLevel="2" x14ac:dyDescent="0.35">
      <c r="B110" s="32">
        <v>190</v>
      </c>
      <c r="C110" s="33" t="s">
        <v>131</v>
      </c>
      <c r="D110" s="33" t="s">
        <v>130</v>
      </c>
      <c r="E110" s="33"/>
      <c r="F110" s="19">
        <v>2</v>
      </c>
      <c r="G110" s="8">
        <f>ROW()-ROW(Tableau3[[#Headers],[LIGNE]])</f>
        <v>106</v>
      </c>
      <c r="H110" s="37" t="str">
        <f ca="1">IFERROR(COUNTIF(OFFSET(Tableau3[[#This Row],[NIVEAU]],1,,Tableau3[[#This Row],[EFFECTIF TOTAL]]),Tableau3[[#This Row],[NIVEAU]]+1),"")</f>
        <v/>
      </c>
      <c r="I110" s="37">
        <f t="array" aca="1" ref="I11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0" s="37" t="str">
        <f ca="1">IFERROR(MAX(OFFSET(Tableau3[[#This Row],[NIVEAU]],1,,Tableau3[[#This Row],[EFFECTIF TOTAL]],))-Tableau3[[#This Row],[NIVEAU]],"")</f>
        <v/>
      </c>
      <c r="K110" s="37" t="str">
        <f ca="1">IFERROR(ROUND(Tableau3[[#This Row],[EFFECTIF TOTAL]]^(1/Tableau3[[#This Row],[NB DE NIVEAUX]]),1),"")</f>
        <v/>
      </c>
    </row>
    <row r="111" spans="2:11" outlineLevel="2" x14ac:dyDescent="0.35">
      <c r="B111" s="32">
        <v>285</v>
      </c>
      <c r="C111" s="33" t="s">
        <v>131</v>
      </c>
      <c r="D111" s="33" t="s">
        <v>166</v>
      </c>
      <c r="E111" s="33"/>
      <c r="F111" s="19">
        <v>2</v>
      </c>
      <c r="G111" s="8">
        <f>ROW()-ROW(Tableau3[[#Headers],[LIGNE]])</f>
        <v>107</v>
      </c>
      <c r="H111" s="37" t="str">
        <f ca="1">IFERROR(COUNTIF(OFFSET(Tableau3[[#This Row],[NIVEAU]],1,,Tableau3[[#This Row],[EFFECTIF TOTAL]]),Tableau3[[#This Row],[NIVEAU]]+1),"")</f>
        <v/>
      </c>
      <c r="I111" s="37">
        <f t="array" aca="1" ref="I11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1" s="37" t="str">
        <f ca="1">IFERROR(MAX(OFFSET(Tableau3[[#This Row],[NIVEAU]],1,,Tableau3[[#This Row],[EFFECTIF TOTAL]],))-Tableau3[[#This Row],[NIVEAU]],"")</f>
        <v/>
      </c>
      <c r="K111" s="37" t="str">
        <f ca="1">IFERROR(ROUND(Tableau3[[#This Row],[EFFECTIF TOTAL]]^(1/Tableau3[[#This Row],[NB DE NIVEAUX]]),1),"")</f>
        <v/>
      </c>
    </row>
    <row r="112" spans="2:11" outlineLevel="2" x14ac:dyDescent="0.35">
      <c r="B112" s="32">
        <v>153</v>
      </c>
      <c r="C112" s="33" t="s">
        <v>134</v>
      </c>
      <c r="D112" s="33" t="s">
        <v>167</v>
      </c>
      <c r="E112" s="33"/>
      <c r="F112" s="19">
        <v>2</v>
      </c>
      <c r="G112" s="8">
        <f>ROW()-ROW(Tableau3[[#Headers],[LIGNE]])</f>
        <v>108</v>
      </c>
      <c r="H112" s="37" t="str">
        <f ca="1">IFERROR(COUNTIF(OFFSET(Tableau3[[#This Row],[NIVEAU]],1,,Tableau3[[#This Row],[EFFECTIF TOTAL]]),Tableau3[[#This Row],[NIVEAU]]+1),"")</f>
        <v/>
      </c>
      <c r="I112" s="37">
        <f t="array" aca="1" ref="I11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2" s="37" t="str">
        <f ca="1">IFERROR(MAX(OFFSET(Tableau3[[#This Row],[NIVEAU]],1,,Tableau3[[#This Row],[EFFECTIF TOTAL]],))-Tableau3[[#This Row],[NIVEAU]],"")</f>
        <v/>
      </c>
      <c r="K112" s="37" t="str">
        <f ca="1">IFERROR(ROUND(Tableau3[[#This Row],[EFFECTIF TOTAL]]^(1/Tableau3[[#This Row],[NB DE NIVEAUX]]),1),"")</f>
        <v/>
      </c>
    </row>
    <row r="113" spans="2:11" outlineLevel="2" x14ac:dyDescent="0.35">
      <c r="B113" s="32">
        <v>159</v>
      </c>
      <c r="C113" s="33" t="s">
        <v>134</v>
      </c>
      <c r="D113" s="33" t="s">
        <v>121</v>
      </c>
      <c r="E113" s="33"/>
      <c r="F113" s="19">
        <v>2</v>
      </c>
      <c r="G113" s="8">
        <f>ROW()-ROW(Tableau3[[#Headers],[LIGNE]])</f>
        <v>109</v>
      </c>
      <c r="H113" s="37" t="str">
        <f ca="1">IFERROR(COUNTIF(OFFSET(Tableau3[[#This Row],[NIVEAU]],1,,Tableau3[[#This Row],[EFFECTIF TOTAL]]),Tableau3[[#This Row],[NIVEAU]]+1),"")</f>
        <v/>
      </c>
      <c r="I113" s="37">
        <f t="array" aca="1" ref="I11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3" s="37" t="str">
        <f ca="1">IFERROR(MAX(OFFSET(Tableau3[[#This Row],[NIVEAU]],1,,Tableau3[[#This Row],[EFFECTIF TOTAL]],))-Tableau3[[#This Row],[NIVEAU]],"")</f>
        <v/>
      </c>
      <c r="K113" s="37" t="str">
        <f ca="1">IFERROR(ROUND(Tableau3[[#This Row],[EFFECTIF TOTAL]]^(1/Tableau3[[#This Row],[NB DE NIVEAUX]]),1),"")</f>
        <v/>
      </c>
    </row>
    <row r="114" spans="2:11" outlineLevel="1" x14ac:dyDescent="0.35">
      <c r="B114" s="32">
        <v>859</v>
      </c>
      <c r="C114" s="33" t="s">
        <v>69</v>
      </c>
      <c r="D114" s="33" t="s">
        <v>168</v>
      </c>
      <c r="E114" s="33"/>
      <c r="F114" s="19">
        <v>1</v>
      </c>
      <c r="G114" s="8">
        <f>ROW()-ROW(Tableau3[[#Headers],[LIGNE]])</f>
        <v>110</v>
      </c>
      <c r="H114" s="37">
        <f ca="1">IFERROR(COUNTIF(OFFSET(Tableau3[[#This Row],[NIVEAU]],1,,Tableau3[[#This Row],[EFFECTIF TOTAL]]),Tableau3[[#This Row],[NIVEAU]]+1),"")</f>
        <v>8</v>
      </c>
      <c r="I114" s="37">
        <f t="array" aca="1" ref="I114" ca="1">MIN(IFERROR(IF(Tableau3[[#This Row],[NIVEAU]]-{0;1;2;3;4;5;6;7}&gt;=0,MATCH(Tableau3[[#This Row],[NIVEAU]]-{0;1;2;3;4;5;6;7},OFFSET(Tableau3[[#This Row],[NIVEAU]],1,,MAX(Tableau3[LIGNE])-Tableau3[[#This Row],[LIGNE]]),0)-1,""),""))</f>
        <v>50</v>
      </c>
      <c r="J114" s="37">
        <f ca="1">IFERROR(MAX(OFFSET(Tableau3[[#This Row],[NIVEAU]],1,,Tableau3[[#This Row],[EFFECTIF TOTAL]],))-Tableau3[[#This Row],[NIVEAU]],"")</f>
        <v>3</v>
      </c>
      <c r="K114" s="37">
        <f ca="1">IFERROR(ROUND(Tableau3[[#This Row],[EFFECTIF TOTAL]]^(1/Tableau3[[#This Row],[NB DE NIVEAUX]]),1),"")</f>
        <v>3.7</v>
      </c>
    </row>
    <row r="115" spans="2:11" outlineLevel="2" x14ac:dyDescent="0.35">
      <c r="B115" s="32">
        <v>266</v>
      </c>
      <c r="C115" s="33" t="s">
        <v>60</v>
      </c>
      <c r="D115" s="33" t="s">
        <v>169</v>
      </c>
      <c r="E115" s="33"/>
      <c r="F115" s="19">
        <v>2</v>
      </c>
      <c r="G115" s="8">
        <f>ROW()-ROW(Tableau3[[#Headers],[LIGNE]])</f>
        <v>111</v>
      </c>
      <c r="H115" s="37">
        <f ca="1">IFERROR(COUNTIF(OFFSET(Tableau3[[#This Row],[NIVEAU]],1,,Tableau3[[#This Row],[EFFECTIF TOTAL]]),Tableau3[[#This Row],[NIVEAU]]+1),"")</f>
        <v>3</v>
      </c>
      <c r="I115" s="37">
        <f t="array" aca="1" ref="I115" ca="1">MIN(IFERROR(IF(Tableau3[[#This Row],[NIVEAU]]-{0;1;2;3;4;5;6;7}&gt;=0,MATCH(Tableau3[[#This Row],[NIVEAU]]-{0;1;2;3;4;5;6;7},OFFSET(Tableau3[[#This Row],[NIVEAU]],1,,MAX(Tableau3[LIGNE])-Tableau3[[#This Row],[LIGNE]]),0)-1,""),""))</f>
        <v>15</v>
      </c>
      <c r="J115" s="37">
        <f ca="1">IFERROR(MAX(OFFSET(Tableau3[[#This Row],[NIVEAU]],1,,Tableau3[[#This Row],[EFFECTIF TOTAL]],))-Tableau3[[#This Row],[NIVEAU]],"")</f>
        <v>2</v>
      </c>
      <c r="K115" s="37">
        <f ca="1">IFERROR(ROUND(Tableau3[[#This Row],[EFFECTIF TOTAL]]^(1/Tableau3[[#This Row],[NB DE NIVEAUX]]),1),"")</f>
        <v>3.9</v>
      </c>
    </row>
    <row r="116" spans="2:11" outlineLevel="3" x14ac:dyDescent="0.35">
      <c r="B116" s="32">
        <v>86</v>
      </c>
      <c r="C116" s="33" t="s">
        <v>67</v>
      </c>
      <c r="D116" s="33" t="s">
        <v>139</v>
      </c>
      <c r="E116" s="33"/>
      <c r="F116" s="19">
        <v>3</v>
      </c>
      <c r="G116" s="8">
        <f>ROW()-ROW(Tableau3[[#Headers],[LIGNE]])</f>
        <v>112</v>
      </c>
      <c r="H116" s="37">
        <f ca="1">IFERROR(COUNTIF(OFFSET(Tableau3[[#This Row],[NIVEAU]],1,,Tableau3[[#This Row],[EFFECTIF TOTAL]]),Tableau3[[#This Row],[NIVEAU]]+1),"")</f>
        <v>4</v>
      </c>
      <c r="I116" s="37">
        <f t="array" aca="1" ref="I116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116" s="37">
        <f ca="1">IFERROR(MAX(OFFSET(Tableau3[[#This Row],[NIVEAU]],1,,Tableau3[[#This Row],[EFFECTIF TOTAL]],))-Tableau3[[#This Row],[NIVEAU]],"")</f>
        <v>1</v>
      </c>
      <c r="K116" s="37">
        <f ca="1">IFERROR(ROUND(Tableau3[[#This Row],[EFFECTIF TOTAL]]^(1/Tableau3[[#This Row],[NB DE NIVEAUX]]),1),"")</f>
        <v>4</v>
      </c>
    </row>
    <row r="117" spans="2:11" outlineLevel="4" x14ac:dyDescent="0.35">
      <c r="B117" s="32">
        <v>438</v>
      </c>
      <c r="C117" s="33" t="s">
        <v>80</v>
      </c>
      <c r="D117" s="33" t="s">
        <v>170</v>
      </c>
      <c r="E117" s="33"/>
      <c r="F117" s="19">
        <v>4</v>
      </c>
      <c r="G117" s="8">
        <f>ROW()-ROW(Tableau3[[#Headers],[LIGNE]])</f>
        <v>113</v>
      </c>
      <c r="H117" s="37" t="str">
        <f ca="1">IFERROR(COUNTIF(OFFSET(Tableau3[[#This Row],[NIVEAU]],1,,Tableau3[[#This Row],[EFFECTIF TOTAL]]),Tableau3[[#This Row],[NIVEAU]]+1),"")</f>
        <v/>
      </c>
      <c r="I117" s="37">
        <f t="array" aca="1" ref="I11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7" s="37" t="str">
        <f ca="1">IFERROR(MAX(OFFSET(Tableau3[[#This Row],[NIVEAU]],1,,Tableau3[[#This Row],[EFFECTIF TOTAL]],))-Tableau3[[#This Row],[NIVEAU]],"")</f>
        <v/>
      </c>
      <c r="K117" s="37" t="str">
        <f ca="1">IFERROR(ROUND(Tableau3[[#This Row],[EFFECTIF TOTAL]]^(1/Tableau3[[#This Row],[NB DE NIVEAUX]]),1),"")</f>
        <v/>
      </c>
    </row>
    <row r="118" spans="2:11" outlineLevel="4" x14ac:dyDescent="0.35">
      <c r="B118" s="32">
        <v>896</v>
      </c>
      <c r="C118" s="33" t="s">
        <v>171</v>
      </c>
      <c r="D118" s="33" t="s">
        <v>172</v>
      </c>
      <c r="E118" s="33"/>
      <c r="F118" s="19">
        <v>4</v>
      </c>
      <c r="G118" s="8">
        <f>ROW()-ROW(Tableau3[[#Headers],[LIGNE]])</f>
        <v>114</v>
      </c>
      <c r="H118" s="37" t="str">
        <f ca="1">IFERROR(COUNTIF(OFFSET(Tableau3[[#This Row],[NIVEAU]],1,,Tableau3[[#This Row],[EFFECTIF TOTAL]]),Tableau3[[#This Row],[NIVEAU]]+1),"")</f>
        <v/>
      </c>
      <c r="I118" s="37">
        <f t="array" aca="1" ref="I11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8" s="37" t="str">
        <f ca="1">IFERROR(MAX(OFFSET(Tableau3[[#This Row],[NIVEAU]],1,,Tableau3[[#This Row],[EFFECTIF TOTAL]],))-Tableau3[[#This Row],[NIVEAU]],"")</f>
        <v/>
      </c>
      <c r="K118" s="37" t="str">
        <f ca="1">IFERROR(ROUND(Tableau3[[#This Row],[EFFECTIF TOTAL]]^(1/Tableau3[[#This Row],[NB DE NIVEAUX]]),1),"")</f>
        <v/>
      </c>
    </row>
    <row r="119" spans="2:11" outlineLevel="4" x14ac:dyDescent="0.35">
      <c r="B119" s="32">
        <v>971</v>
      </c>
      <c r="C119" s="33" t="s">
        <v>65</v>
      </c>
      <c r="D119" s="33" t="s">
        <v>173</v>
      </c>
      <c r="E119" s="33"/>
      <c r="F119" s="19">
        <v>4</v>
      </c>
      <c r="G119" s="8">
        <f>ROW()-ROW(Tableau3[[#Headers],[LIGNE]])</f>
        <v>115</v>
      </c>
      <c r="H119" s="37" t="str">
        <f ca="1">IFERROR(COUNTIF(OFFSET(Tableau3[[#This Row],[NIVEAU]],1,,Tableau3[[#This Row],[EFFECTIF TOTAL]]),Tableau3[[#This Row],[NIVEAU]]+1),"")</f>
        <v/>
      </c>
      <c r="I119" s="37">
        <f t="array" aca="1" ref="I11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19" s="37" t="str">
        <f ca="1">IFERROR(MAX(OFFSET(Tableau3[[#This Row],[NIVEAU]],1,,Tableau3[[#This Row],[EFFECTIF TOTAL]],))-Tableau3[[#This Row],[NIVEAU]],"")</f>
        <v/>
      </c>
      <c r="K119" s="37" t="str">
        <f ca="1">IFERROR(ROUND(Tableau3[[#This Row],[EFFECTIF TOTAL]]^(1/Tableau3[[#This Row],[NB DE NIVEAUX]]),1),"")</f>
        <v/>
      </c>
    </row>
    <row r="120" spans="2:11" outlineLevel="4" x14ac:dyDescent="0.35">
      <c r="B120" s="32">
        <v>852</v>
      </c>
      <c r="C120" s="33" t="s">
        <v>131</v>
      </c>
      <c r="D120" s="33" t="s">
        <v>142</v>
      </c>
      <c r="E120" s="33"/>
      <c r="F120" s="19">
        <v>4</v>
      </c>
      <c r="G120" s="8">
        <f>ROW()-ROW(Tableau3[[#Headers],[LIGNE]])</f>
        <v>116</v>
      </c>
      <c r="H120" s="37" t="str">
        <f ca="1">IFERROR(COUNTIF(OFFSET(Tableau3[[#This Row],[NIVEAU]],1,,Tableau3[[#This Row],[EFFECTIF TOTAL]]),Tableau3[[#This Row],[NIVEAU]]+1),"")</f>
        <v/>
      </c>
      <c r="I120" s="37">
        <f t="array" aca="1" ref="I12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0" s="37" t="str">
        <f ca="1">IFERROR(MAX(OFFSET(Tableau3[[#This Row],[NIVEAU]],1,,Tableau3[[#This Row],[EFFECTIF TOTAL]],))-Tableau3[[#This Row],[NIVEAU]],"")</f>
        <v/>
      </c>
      <c r="K120" s="37" t="str">
        <f ca="1">IFERROR(ROUND(Tableau3[[#This Row],[EFFECTIF TOTAL]]^(1/Tableau3[[#This Row],[NB DE NIVEAUX]]),1),"")</f>
        <v/>
      </c>
    </row>
    <row r="121" spans="2:11" outlineLevel="3" x14ac:dyDescent="0.35">
      <c r="B121" s="32">
        <v>951</v>
      </c>
      <c r="C121" s="33" t="s">
        <v>73</v>
      </c>
      <c r="D121" s="33" t="s">
        <v>158</v>
      </c>
      <c r="E121" s="33"/>
      <c r="F121" s="19">
        <v>3</v>
      </c>
      <c r="G121" s="8">
        <f>ROW()-ROW(Tableau3[[#Headers],[LIGNE]])</f>
        <v>117</v>
      </c>
      <c r="H121" s="37">
        <f ca="1">IFERROR(COUNTIF(OFFSET(Tableau3[[#This Row],[NIVEAU]],1,,Tableau3[[#This Row],[EFFECTIF TOTAL]]),Tableau3[[#This Row],[NIVEAU]]+1),"")</f>
        <v>7</v>
      </c>
      <c r="I121" s="37">
        <f t="array" aca="1" ref="I121" ca="1">MIN(IFERROR(IF(Tableau3[[#This Row],[NIVEAU]]-{0;1;2;3;4;5;6;7}&gt;=0,MATCH(Tableau3[[#This Row],[NIVEAU]]-{0;1;2;3;4;5;6;7},OFFSET(Tableau3[[#This Row],[NIVEAU]],1,,MAX(Tableau3[LIGNE])-Tableau3[[#This Row],[LIGNE]]),0)-1,""),""))</f>
        <v>7</v>
      </c>
      <c r="J121" s="37">
        <f ca="1">IFERROR(MAX(OFFSET(Tableau3[[#This Row],[NIVEAU]],1,,Tableau3[[#This Row],[EFFECTIF TOTAL]],))-Tableau3[[#This Row],[NIVEAU]],"")</f>
        <v>1</v>
      </c>
      <c r="K121" s="37">
        <f ca="1">IFERROR(ROUND(Tableau3[[#This Row],[EFFECTIF TOTAL]]^(1/Tableau3[[#This Row],[NB DE NIVEAUX]]),1),"")</f>
        <v>7</v>
      </c>
    </row>
    <row r="122" spans="2:11" outlineLevel="4" x14ac:dyDescent="0.35">
      <c r="B122" s="32">
        <v>393</v>
      </c>
      <c r="C122" s="33" t="s">
        <v>67</v>
      </c>
      <c r="D122" s="33" t="s">
        <v>174</v>
      </c>
      <c r="E122" s="33"/>
      <c r="F122" s="19">
        <v>4</v>
      </c>
      <c r="G122" s="8">
        <f>ROW()-ROW(Tableau3[[#Headers],[LIGNE]])</f>
        <v>118</v>
      </c>
      <c r="H122" s="37" t="str">
        <f ca="1">IFERROR(COUNTIF(OFFSET(Tableau3[[#This Row],[NIVEAU]],1,,Tableau3[[#This Row],[EFFECTIF TOTAL]]),Tableau3[[#This Row],[NIVEAU]]+1),"")</f>
        <v/>
      </c>
      <c r="I122" s="37">
        <f t="array" aca="1" ref="I12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2" s="37" t="str">
        <f ca="1">IFERROR(MAX(OFFSET(Tableau3[[#This Row],[NIVEAU]],1,,Tableau3[[#This Row],[EFFECTIF TOTAL]],))-Tableau3[[#This Row],[NIVEAU]],"")</f>
        <v/>
      </c>
      <c r="K122" s="37" t="str">
        <f ca="1">IFERROR(ROUND(Tableau3[[#This Row],[EFFECTIF TOTAL]]^(1/Tableau3[[#This Row],[NB DE NIVEAUX]]),1),"")</f>
        <v/>
      </c>
    </row>
    <row r="123" spans="2:11" outlineLevel="4" x14ac:dyDescent="0.35">
      <c r="B123" s="32">
        <v>693</v>
      </c>
      <c r="C123" s="33" t="s">
        <v>67</v>
      </c>
      <c r="D123" s="33" t="s">
        <v>129</v>
      </c>
      <c r="E123" s="33"/>
      <c r="F123" s="19">
        <v>4</v>
      </c>
      <c r="G123" s="8">
        <f>ROW()-ROW(Tableau3[[#Headers],[LIGNE]])</f>
        <v>119</v>
      </c>
      <c r="H123" s="37" t="str">
        <f ca="1">IFERROR(COUNTIF(OFFSET(Tableau3[[#This Row],[NIVEAU]],1,,Tableau3[[#This Row],[EFFECTIF TOTAL]]),Tableau3[[#This Row],[NIVEAU]]+1),"")</f>
        <v/>
      </c>
      <c r="I123" s="37">
        <f t="array" aca="1" ref="I12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3" s="37" t="str">
        <f ca="1">IFERROR(MAX(OFFSET(Tableau3[[#This Row],[NIVEAU]],1,,Tableau3[[#This Row],[EFFECTIF TOTAL]],))-Tableau3[[#This Row],[NIVEAU]],"")</f>
        <v/>
      </c>
      <c r="K123" s="37" t="str">
        <f ca="1">IFERROR(ROUND(Tableau3[[#This Row],[EFFECTIF TOTAL]]^(1/Tableau3[[#This Row],[NB DE NIVEAUX]]),1),"")</f>
        <v/>
      </c>
    </row>
    <row r="124" spans="2:11" outlineLevel="4" x14ac:dyDescent="0.35">
      <c r="B124" s="32">
        <v>272</v>
      </c>
      <c r="C124" s="33" t="s">
        <v>105</v>
      </c>
      <c r="D124" s="33" t="s">
        <v>127</v>
      </c>
      <c r="E124" s="33"/>
      <c r="F124" s="19">
        <v>4</v>
      </c>
      <c r="G124" s="8">
        <f>ROW()-ROW(Tableau3[[#Headers],[LIGNE]])</f>
        <v>120</v>
      </c>
      <c r="H124" s="37" t="str">
        <f ca="1">IFERROR(COUNTIF(OFFSET(Tableau3[[#This Row],[NIVEAU]],1,,Tableau3[[#This Row],[EFFECTIF TOTAL]]),Tableau3[[#This Row],[NIVEAU]]+1),"")</f>
        <v/>
      </c>
      <c r="I124" s="37">
        <f t="array" aca="1" ref="I12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4" s="37" t="str">
        <f ca="1">IFERROR(MAX(OFFSET(Tableau3[[#This Row],[NIVEAU]],1,,Tableau3[[#This Row],[EFFECTIF TOTAL]],))-Tableau3[[#This Row],[NIVEAU]],"")</f>
        <v/>
      </c>
      <c r="K124" s="37" t="str">
        <f ca="1">IFERROR(ROUND(Tableau3[[#This Row],[EFFECTIF TOTAL]]^(1/Tableau3[[#This Row],[NB DE NIVEAUX]]),1),"")</f>
        <v/>
      </c>
    </row>
    <row r="125" spans="2:11" outlineLevel="4" x14ac:dyDescent="0.35">
      <c r="B125" s="32">
        <v>11</v>
      </c>
      <c r="C125" s="33" t="s">
        <v>63</v>
      </c>
      <c r="D125" s="33" t="s">
        <v>175</v>
      </c>
      <c r="E125" s="33"/>
      <c r="F125" s="19">
        <v>4</v>
      </c>
      <c r="G125" s="8">
        <f>ROW()-ROW(Tableau3[[#Headers],[LIGNE]])</f>
        <v>121</v>
      </c>
      <c r="H125" s="37" t="str">
        <f ca="1">IFERROR(COUNTIF(OFFSET(Tableau3[[#This Row],[NIVEAU]],1,,Tableau3[[#This Row],[EFFECTIF TOTAL]]),Tableau3[[#This Row],[NIVEAU]]+1),"")</f>
        <v/>
      </c>
      <c r="I125" s="37">
        <f t="array" aca="1" ref="I12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5" s="37" t="str">
        <f ca="1">IFERROR(MAX(OFFSET(Tableau3[[#This Row],[NIVEAU]],1,,Tableau3[[#This Row],[EFFECTIF TOTAL]],))-Tableau3[[#This Row],[NIVEAU]],"")</f>
        <v/>
      </c>
      <c r="K125" s="37" t="str">
        <f ca="1">IFERROR(ROUND(Tableau3[[#This Row],[EFFECTIF TOTAL]]^(1/Tableau3[[#This Row],[NB DE NIVEAUX]]),1),"")</f>
        <v/>
      </c>
    </row>
    <row r="126" spans="2:11" outlineLevel="4" x14ac:dyDescent="0.35">
      <c r="B126" s="32">
        <v>980</v>
      </c>
      <c r="C126" s="33" t="s">
        <v>63</v>
      </c>
      <c r="D126" s="33" t="s">
        <v>176</v>
      </c>
      <c r="E126" s="33"/>
      <c r="F126" s="19">
        <v>4</v>
      </c>
      <c r="G126" s="8">
        <f>ROW()-ROW(Tableau3[[#Headers],[LIGNE]])</f>
        <v>122</v>
      </c>
      <c r="H126" s="37" t="str">
        <f ca="1">IFERROR(COUNTIF(OFFSET(Tableau3[[#This Row],[NIVEAU]],1,,Tableau3[[#This Row],[EFFECTIF TOTAL]]),Tableau3[[#This Row],[NIVEAU]]+1),"")</f>
        <v/>
      </c>
      <c r="I126" s="37">
        <f t="array" aca="1" ref="I12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6" s="37" t="str">
        <f ca="1">IFERROR(MAX(OFFSET(Tableau3[[#This Row],[NIVEAU]],1,,Tableau3[[#This Row],[EFFECTIF TOTAL]],))-Tableau3[[#This Row],[NIVEAU]],"")</f>
        <v/>
      </c>
      <c r="K126" s="37" t="str">
        <f ca="1">IFERROR(ROUND(Tableau3[[#This Row],[EFFECTIF TOTAL]]^(1/Tableau3[[#This Row],[NB DE NIVEAUX]]),1),"")</f>
        <v/>
      </c>
    </row>
    <row r="127" spans="2:11" outlineLevel="4" x14ac:dyDescent="0.35">
      <c r="B127" s="32">
        <v>927</v>
      </c>
      <c r="C127" s="33" t="s">
        <v>177</v>
      </c>
      <c r="D127" s="33" t="s">
        <v>91</v>
      </c>
      <c r="E127" s="33"/>
      <c r="F127" s="19">
        <v>4</v>
      </c>
      <c r="G127" s="8">
        <f>ROW()-ROW(Tableau3[[#Headers],[LIGNE]])</f>
        <v>123</v>
      </c>
      <c r="H127" s="37" t="str">
        <f ca="1">IFERROR(COUNTIF(OFFSET(Tableau3[[#This Row],[NIVEAU]],1,,Tableau3[[#This Row],[EFFECTIF TOTAL]]),Tableau3[[#This Row],[NIVEAU]]+1),"")</f>
        <v/>
      </c>
      <c r="I127" s="37">
        <f t="array" aca="1" ref="I12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7" s="37" t="str">
        <f ca="1">IFERROR(MAX(OFFSET(Tableau3[[#This Row],[NIVEAU]],1,,Tableau3[[#This Row],[EFFECTIF TOTAL]],))-Tableau3[[#This Row],[NIVEAU]],"")</f>
        <v/>
      </c>
      <c r="K127" s="37" t="str">
        <f ca="1">IFERROR(ROUND(Tableau3[[#This Row],[EFFECTIF TOTAL]]^(1/Tableau3[[#This Row],[NB DE NIVEAUX]]),1),"")</f>
        <v/>
      </c>
    </row>
    <row r="128" spans="2:11" outlineLevel="4" x14ac:dyDescent="0.35">
      <c r="B128" s="32">
        <v>674</v>
      </c>
      <c r="C128" s="33" t="s">
        <v>178</v>
      </c>
      <c r="D128" s="33" t="s">
        <v>179</v>
      </c>
      <c r="E128" s="33"/>
      <c r="F128" s="19">
        <v>4</v>
      </c>
      <c r="G128" s="8">
        <f>ROW()-ROW(Tableau3[[#Headers],[LIGNE]])</f>
        <v>124</v>
      </c>
      <c r="H128" s="37" t="str">
        <f ca="1">IFERROR(COUNTIF(OFFSET(Tableau3[[#This Row],[NIVEAU]],1,,Tableau3[[#This Row],[EFFECTIF TOTAL]]),Tableau3[[#This Row],[NIVEAU]]+1),"")</f>
        <v/>
      </c>
      <c r="I128" s="37">
        <f t="array" aca="1" ref="I12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28" s="37" t="str">
        <f ca="1">IFERROR(MAX(OFFSET(Tableau3[[#This Row],[NIVEAU]],1,,Tableau3[[#This Row],[EFFECTIF TOTAL]],))-Tableau3[[#This Row],[NIVEAU]],"")</f>
        <v/>
      </c>
      <c r="K128" s="37" t="str">
        <f ca="1">IFERROR(ROUND(Tableau3[[#This Row],[EFFECTIF TOTAL]]^(1/Tableau3[[#This Row],[NB DE NIVEAUX]]),1),"")</f>
        <v/>
      </c>
    </row>
    <row r="129" spans="2:11" outlineLevel="3" x14ac:dyDescent="0.35">
      <c r="B129" s="32">
        <v>346</v>
      </c>
      <c r="C129" s="33" t="s">
        <v>63</v>
      </c>
      <c r="D129" s="33" t="s">
        <v>180</v>
      </c>
      <c r="E129" s="33"/>
      <c r="F129" s="19">
        <v>3</v>
      </c>
      <c r="G129" s="8">
        <f>ROW()-ROW(Tableau3[[#Headers],[LIGNE]])</f>
        <v>125</v>
      </c>
      <c r="H129" s="37">
        <f ca="1">IFERROR(COUNTIF(OFFSET(Tableau3[[#This Row],[NIVEAU]],1,,Tableau3[[#This Row],[EFFECTIF TOTAL]]),Tableau3[[#This Row],[NIVEAU]]+1),"")</f>
        <v>1</v>
      </c>
      <c r="I129" s="37">
        <f t="array" aca="1" ref="I129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129" s="37">
        <f ca="1">IFERROR(MAX(OFFSET(Tableau3[[#This Row],[NIVEAU]],1,,Tableau3[[#This Row],[EFFECTIF TOTAL]],))-Tableau3[[#This Row],[NIVEAU]],"")</f>
        <v>1</v>
      </c>
      <c r="K129" s="37">
        <f ca="1">IFERROR(ROUND(Tableau3[[#This Row],[EFFECTIF TOTAL]]^(1/Tableau3[[#This Row],[NB DE NIVEAUX]]),1),"")</f>
        <v>1</v>
      </c>
    </row>
    <row r="130" spans="2:11" outlineLevel="4" x14ac:dyDescent="0.35">
      <c r="B130" s="32">
        <v>878</v>
      </c>
      <c r="C130" s="33" t="s">
        <v>67</v>
      </c>
      <c r="D130" s="33" t="s">
        <v>181</v>
      </c>
      <c r="E130" s="33"/>
      <c r="F130" s="19">
        <v>4</v>
      </c>
      <c r="G130" s="8">
        <f>ROW()-ROW(Tableau3[[#Headers],[LIGNE]])</f>
        <v>126</v>
      </c>
      <c r="H130" s="37" t="str">
        <f ca="1">IFERROR(COUNTIF(OFFSET(Tableau3[[#This Row],[NIVEAU]],1,,Tableau3[[#This Row],[EFFECTIF TOTAL]]),Tableau3[[#This Row],[NIVEAU]]+1),"")</f>
        <v/>
      </c>
      <c r="I130" s="37">
        <f t="array" aca="1" ref="I13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0" s="37" t="str">
        <f ca="1">IFERROR(MAX(OFFSET(Tableau3[[#This Row],[NIVEAU]],1,,Tableau3[[#This Row],[EFFECTIF TOTAL]],))-Tableau3[[#This Row],[NIVEAU]],"")</f>
        <v/>
      </c>
      <c r="K130" s="37" t="str">
        <f ca="1">IFERROR(ROUND(Tableau3[[#This Row],[EFFECTIF TOTAL]]^(1/Tableau3[[#This Row],[NB DE NIVEAUX]]),1),"")</f>
        <v/>
      </c>
    </row>
    <row r="131" spans="2:11" outlineLevel="2" x14ac:dyDescent="0.35">
      <c r="B131" s="32">
        <v>445</v>
      </c>
      <c r="C131" s="33" t="s">
        <v>80</v>
      </c>
      <c r="D131" s="33" t="s">
        <v>182</v>
      </c>
      <c r="E131" s="33"/>
      <c r="F131" s="19">
        <v>2</v>
      </c>
      <c r="G131" s="8">
        <f>ROW()-ROW(Tableau3[[#Headers],[LIGNE]])</f>
        <v>127</v>
      </c>
      <c r="H131" s="37">
        <f ca="1">IFERROR(COUNTIF(OFFSET(Tableau3[[#This Row],[NIVEAU]],1,,Tableau3[[#This Row],[EFFECTIF TOTAL]]),Tableau3[[#This Row],[NIVEAU]]+1),"")</f>
        <v>3</v>
      </c>
      <c r="I131" s="37">
        <f t="array" aca="1" ref="I131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131" s="37">
        <f ca="1">IFERROR(MAX(OFFSET(Tableau3[[#This Row],[NIVEAU]],1,,Tableau3[[#This Row],[EFFECTIF TOTAL]],))-Tableau3[[#This Row],[NIVEAU]],"")</f>
        <v>1</v>
      </c>
      <c r="K131" s="37">
        <f ca="1">IFERROR(ROUND(Tableau3[[#This Row],[EFFECTIF TOTAL]]^(1/Tableau3[[#This Row],[NB DE NIVEAUX]]),1),"")</f>
        <v>3</v>
      </c>
    </row>
    <row r="132" spans="2:11" outlineLevel="3" x14ac:dyDescent="0.35">
      <c r="B132" s="32">
        <v>958</v>
      </c>
      <c r="C132" s="33" t="s">
        <v>105</v>
      </c>
      <c r="D132" s="33" t="s">
        <v>183</v>
      </c>
      <c r="E132" s="33"/>
      <c r="F132" s="19">
        <v>3</v>
      </c>
      <c r="G132" s="8">
        <f>ROW()-ROW(Tableau3[[#Headers],[LIGNE]])</f>
        <v>128</v>
      </c>
      <c r="H132" s="37" t="str">
        <f ca="1">IFERROR(COUNTIF(OFFSET(Tableau3[[#This Row],[NIVEAU]],1,,Tableau3[[#This Row],[EFFECTIF TOTAL]]),Tableau3[[#This Row],[NIVEAU]]+1),"")</f>
        <v/>
      </c>
      <c r="I132" s="37">
        <f t="array" aca="1" ref="I13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2" s="37" t="str">
        <f ca="1">IFERROR(MAX(OFFSET(Tableau3[[#This Row],[NIVEAU]],1,,Tableau3[[#This Row],[EFFECTIF TOTAL]],))-Tableau3[[#This Row],[NIVEAU]],"")</f>
        <v/>
      </c>
      <c r="K132" s="37" t="str">
        <f ca="1">IFERROR(ROUND(Tableau3[[#This Row],[EFFECTIF TOTAL]]^(1/Tableau3[[#This Row],[NB DE NIVEAUX]]),1),"")</f>
        <v/>
      </c>
    </row>
    <row r="133" spans="2:11" outlineLevel="3" x14ac:dyDescent="0.35">
      <c r="B133" s="32">
        <v>31</v>
      </c>
      <c r="C133" s="33" t="s">
        <v>71</v>
      </c>
      <c r="D133" s="33" t="s">
        <v>184</v>
      </c>
      <c r="E133" s="33"/>
      <c r="F133" s="19">
        <v>3</v>
      </c>
      <c r="G133" s="8">
        <f>ROW()-ROW(Tableau3[[#Headers],[LIGNE]])</f>
        <v>129</v>
      </c>
      <c r="H133" s="37" t="str">
        <f ca="1">IFERROR(COUNTIF(OFFSET(Tableau3[[#This Row],[NIVEAU]],1,,Tableau3[[#This Row],[EFFECTIF TOTAL]]),Tableau3[[#This Row],[NIVEAU]]+1),"")</f>
        <v/>
      </c>
      <c r="I133" s="37">
        <f t="array" aca="1" ref="I13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3" s="37" t="str">
        <f ca="1">IFERROR(MAX(OFFSET(Tableau3[[#This Row],[NIVEAU]],1,,Tableau3[[#This Row],[EFFECTIF TOTAL]],))-Tableau3[[#This Row],[NIVEAU]],"")</f>
        <v/>
      </c>
      <c r="K133" s="37" t="str">
        <f ca="1">IFERROR(ROUND(Tableau3[[#This Row],[EFFECTIF TOTAL]]^(1/Tableau3[[#This Row],[NB DE NIVEAUX]]),1),"")</f>
        <v/>
      </c>
    </row>
    <row r="134" spans="2:11" outlineLevel="3" x14ac:dyDescent="0.35">
      <c r="B134" s="32">
        <v>532</v>
      </c>
      <c r="C134" s="33" t="s">
        <v>73</v>
      </c>
      <c r="D134" s="33" t="s">
        <v>185</v>
      </c>
      <c r="E134" s="33"/>
      <c r="F134" s="19">
        <v>3</v>
      </c>
      <c r="G134" s="8">
        <f>ROW()-ROW(Tableau3[[#Headers],[LIGNE]])</f>
        <v>130</v>
      </c>
      <c r="H134" s="37" t="str">
        <f ca="1">IFERROR(COUNTIF(OFFSET(Tableau3[[#This Row],[NIVEAU]],1,,Tableau3[[#This Row],[EFFECTIF TOTAL]]),Tableau3[[#This Row],[NIVEAU]]+1),"")</f>
        <v/>
      </c>
      <c r="I134" s="37">
        <f t="array" aca="1" ref="I13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4" s="37" t="str">
        <f ca="1">IFERROR(MAX(OFFSET(Tableau3[[#This Row],[NIVEAU]],1,,Tableau3[[#This Row],[EFFECTIF TOTAL]],))-Tableau3[[#This Row],[NIVEAU]],"")</f>
        <v/>
      </c>
      <c r="K134" s="37" t="str">
        <f ca="1">IFERROR(ROUND(Tableau3[[#This Row],[EFFECTIF TOTAL]]^(1/Tableau3[[#This Row],[NB DE NIVEAUX]]),1),"")</f>
        <v/>
      </c>
    </row>
    <row r="135" spans="2:11" outlineLevel="2" x14ac:dyDescent="0.35">
      <c r="B135" s="32">
        <v>779</v>
      </c>
      <c r="C135" s="33" t="s">
        <v>80</v>
      </c>
      <c r="D135" s="33" t="s">
        <v>186</v>
      </c>
      <c r="E135" s="33"/>
      <c r="F135" s="19">
        <v>2</v>
      </c>
      <c r="G135" s="8">
        <f>ROW()-ROW(Tableau3[[#Headers],[LIGNE]])</f>
        <v>131</v>
      </c>
      <c r="H135" s="37">
        <f ca="1">IFERROR(COUNTIF(OFFSET(Tableau3[[#This Row],[NIVEAU]],1,,Tableau3[[#This Row],[EFFECTIF TOTAL]]),Tableau3[[#This Row],[NIVEAU]]+1),"")</f>
        <v>1</v>
      </c>
      <c r="I135" s="37">
        <f t="array" aca="1" ref="I135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135" s="37">
        <f ca="1">IFERROR(MAX(OFFSET(Tableau3[[#This Row],[NIVEAU]],1,,Tableau3[[#This Row],[EFFECTIF TOTAL]],))-Tableau3[[#This Row],[NIVEAU]],"")</f>
        <v>1</v>
      </c>
      <c r="K135" s="37">
        <f ca="1">IFERROR(ROUND(Tableau3[[#This Row],[EFFECTIF TOTAL]]^(1/Tableau3[[#This Row],[NB DE NIVEAUX]]),1),"")</f>
        <v>1</v>
      </c>
    </row>
    <row r="136" spans="2:11" outlineLevel="3" x14ac:dyDescent="0.35">
      <c r="B136" s="32">
        <v>735</v>
      </c>
      <c r="C136" s="33" t="s">
        <v>69</v>
      </c>
      <c r="D136" s="33" t="s">
        <v>87</v>
      </c>
      <c r="E136" s="33"/>
      <c r="F136" s="19">
        <v>3</v>
      </c>
      <c r="G136" s="8">
        <f>ROW()-ROW(Tableau3[[#Headers],[LIGNE]])</f>
        <v>132</v>
      </c>
      <c r="H136" s="37" t="str">
        <f ca="1">IFERROR(COUNTIF(OFFSET(Tableau3[[#This Row],[NIVEAU]],1,,Tableau3[[#This Row],[EFFECTIF TOTAL]]),Tableau3[[#This Row],[NIVEAU]]+1),"")</f>
        <v/>
      </c>
      <c r="I136" s="37">
        <f t="array" aca="1" ref="I13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6" s="37" t="str">
        <f ca="1">IFERROR(MAX(OFFSET(Tableau3[[#This Row],[NIVEAU]],1,,Tableau3[[#This Row],[EFFECTIF TOTAL]],))-Tableau3[[#This Row],[NIVEAU]],"")</f>
        <v/>
      </c>
      <c r="K136" s="37" t="str">
        <f ca="1">IFERROR(ROUND(Tableau3[[#This Row],[EFFECTIF TOTAL]]^(1/Tableau3[[#This Row],[NB DE NIVEAUX]]),1),"")</f>
        <v/>
      </c>
    </row>
    <row r="137" spans="2:11" outlineLevel="2" x14ac:dyDescent="0.35">
      <c r="B137" s="32">
        <v>676</v>
      </c>
      <c r="C137" s="33" t="s">
        <v>105</v>
      </c>
      <c r="D137" s="33" t="s">
        <v>187</v>
      </c>
      <c r="E137" s="33"/>
      <c r="F137" s="19">
        <v>2</v>
      </c>
      <c r="G137" s="8">
        <f>ROW()-ROW(Tableau3[[#Headers],[LIGNE]])</f>
        <v>133</v>
      </c>
      <c r="H137" s="37">
        <f ca="1">IFERROR(COUNTIF(OFFSET(Tableau3[[#This Row],[NIVEAU]],1,,Tableau3[[#This Row],[EFFECTIF TOTAL]]),Tableau3[[#This Row],[NIVEAU]]+1),"")</f>
        <v>2</v>
      </c>
      <c r="I137" s="37">
        <f t="array" aca="1" ref="I137" ca="1">MIN(IFERROR(IF(Tableau3[[#This Row],[NIVEAU]]-{0;1;2;3;4;5;6;7}&gt;=0,MATCH(Tableau3[[#This Row],[NIVEAU]]-{0;1;2;3;4;5;6;7},OFFSET(Tableau3[[#This Row],[NIVEAU]],1,,MAX(Tableau3[LIGNE])-Tableau3[[#This Row],[LIGNE]]),0)-1,""),""))</f>
        <v>13</v>
      </c>
      <c r="J137" s="37">
        <f ca="1">IFERROR(MAX(OFFSET(Tableau3[[#This Row],[NIVEAU]],1,,Tableau3[[#This Row],[EFFECTIF TOTAL]],))-Tableau3[[#This Row],[NIVEAU]],"")</f>
        <v>2</v>
      </c>
      <c r="K137" s="37">
        <f ca="1">IFERROR(ROUND(Tableau3[[#This Row],[EFFECTIF TOTAL]]^(1/Tableau3[[#This Row],[NB DE NIVEAUX]]),1),"")</f>
        <v>3.6</v>
      </c>
    </row>
    <row r="138" spans="2:11" outlineLevel="3" x14ac:dyDescent="0.35">
      <c r="B138" s="32">
        <v>504</v>
      </c>
      <c r="C138" s="33" t="s">
        <v>75</v>
      </c>
      <c r="D138" s="33" t="s">
        <v>188</v>
      </c>
      <c r="E138" s="33"/>
      <c r="F138" s="19">
        <v>3</v>
      </c>
      <c r="G138" s="8">
        <f>ROW()-ROW(Tableau3[[#Headers],[LIGNE]])</f>
        <v>134</v>
      </c>
      <c r="H138" s="37">
        <f ca="1">IFERROR(COUNTIF(OFFSET(Tableau3[[#This Row],[NIVEAU]],1,,Tableau3[[#This Row],[EFFECTIF TOTAL]]),Tableau3[[#This Row],[NIVEAU]]+1),"")</f>
        <v>3</v>
      </c>
      <c r="I138" s="37">
        <f t="array" aca="1" ref="I138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138" s="37">
        <f ca="1">IFERROR(MAX(OFFSET(Tableau3[[#This Row],[NIVEAU]],1,,Tableau3[[#This Row],[EFFECTIF TOTAL]],))-Tableau3[[#This Row],[NIVEAU]],"")</f>
        <v>1</v>
      </c>
      <c r="K138" s="37">
        <f ca="1">IFERROR(ROUND(Tableau3[[#This Row],[EFFECTIF TOTAL]]^(1/Tableau3[[#This Row],[NB DE NIVEAUX]]),1),"")</f>
        <v>3</v>
      </c>
    </row>
    <row r="139" spans="2:11" outlineLevel="4" x14ac:dyDescent="0.35">
      <c r="B139" s="32">
        <v>471</v>
      </c>
      <c r="C139" s="33" t="s">
        <v>67</v>
      </c>
      <c r="D139" s="33" t="s">
        <v>189</v>
      </c>
      <c r="E139" s="33"/>
      <c r="F139" s="19">
        <v>4</v>
      </c>
      <c r="G139" s="8">
        <f>ROW()-ROW(Tableau3[[#Headers],[LIGNE]])</f>
        <v>135</v>
      </c>
      <c r="H139" s="37" t="str">
        <f ca="1">IFERROR(COUNTIF(OFFSET(Tableau3[[#This Row],[NIVEAU]],1,,Tableau3[[#This Row],[EFFECTIF TOTAL]]),Tableau3[[#This Row],[NIVEAU]]+1),"")</f>
        <v/>
      </c>
      <c r="I139" s="37">
        <f t="array" aca="1" ref="I13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39" s="37" t="str">
        <f ca="1">IFERROR(MAX(OFFSET(Tableau3[[#This Row],[NIVEAU]],1,,Tableau3[[#This Row],[EFFECTIF TOTAL]],))-Tableau3[[#This Row],[NIVEAU]],"")</f>
        <v/>
      </c>
      <c r="K139" s="37" t="str">
        <f ca="1">IFERROR(ROUND(Tableau3[[#This Row],[EFFECTIF TOTAL]]^(1/Tableau3[[#This Row],[NB DE NIVEAUX]]),1),"")</f>
        <v/>
      </c>
    </row>
    <row r="140" spans="2:11" outlineLevel="4" x14ac:dyDescent="0.35">
      <c r="B140" s="32">
        <v>645</v>
      </c>
      <c r="C140" s="33" t="s">
        <v>73</v>
      </c>
      <c r="D140" s="33" t="s">
        <v>92</v>
      </c>
      <c r="E140" s="33"/>
      <c r="F140" s="19">
        <v>4</v>
      </c>
      <c r="G140" s="8">
        <f>ROW()-ROW(Tableau3[[#Headers],[LIGNE]])</f>
        <v>136</v>
      </c>
      <c r="H140" s="37" t="str">
        <f ca="1">IFERROR(COUNTIF(OFFSET(Tableau3[[#This Row],[NIVEAU]],1,,Tableau3[[#This Row],[EFFECTIF TOTAL]]),Tableau3[[#This Row],[NIVEAU]]+1),"")</f>
        <v/>
      </c>
      <c r="I140" s="37">
        <f t="array" aca="1" ref="I14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0" s="37" t="str">
        <f ca="1">IFERROR(MAX(OFFSET(Tableau3[[#This Row],[NIVEAU]],1,,Tableau3[[#This Row],[EFFECTIF TOTAL]],))-Tableau3[[#This Row],[NIVEAU]],"")</f>
        <v/>
      </c>
      <c r="K140" s="37" t="str">
        <f ca="1">IFERROR(ROUND(Tableau3[[#This Row],[EFFECTIF TOTAL]]^(1/Tableau3[[#This Row],[NB DE NIVEAUX]]),1),"")</f>
        <v/>
      </c>
    </row>
    <row r="141" spans="2:11" outlineLevel="4" x14ac:dyDescent="0.35">
      <c r="B141" s="32">
        <v>330</v>
      </c>
      <c r="C141" s="33" t="s">
        <v>78</v>
      </c>
      <c r="D141" s="33" t="s">
        <v>190</v>
      </c>
      <c r="E141" s="33"/>
      <c r="F141" s="19">
        <v>4</v>
      </c>
      <c r="G141" s="8">
        <f>ROW()-ROW(Tableau3[[#Headers],[LIGNE]])</f>
        <v>137</v>
      </c>
      <c r="H141" s="37" t="str">
        <f ca="1">IFERROR(COUNTIF(OFFSET(Tableau3[[#This Row],[NIVEAU]],1,,Tableau3[[#This Row],[EFFECTIF TOTAL]]),Tableau3[[#This Row],[NIVEAU]]+1),"")</f>
        <v/>
      </c>
      <c r="I141" s="37">
        <f t="array" aca="1" ref="I14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1" s="37" t="str">
        <f ca="1">IFERROR(MAX(OFFSET(Tableau3[[#This Row],[NIVEAU]],1,,Tableau3[[#This Row],[EFFECTIF TOTAL]],))-Tableau3[[#This Row],[NIVEAU]],"")</f>
        <v/>
      </c>
      <c r="K141" s="37" t="str">
        <f ca="1">IFERROR(ROUND(Tableau3[[#This Row],[EFFECTIF TOTAL]]^(1/Tableau3[[#This Row],[NB DE NIVEAUX]]),1),"")</f>
        <v/>
      </c>
    </row>
    <row r="142" spans="2:11" outlineLevel="3" x14ac:dyDescent="0.35">
      <c r="B142" s="32">
        <v>996</v>
      </c>
      <c r="C142" s="33" t="s">
        <v>131</v>
      </c>
      <c r="D142" s="33" t="s">
        <v>191</v>
      </c>
      <c r="E142" s="33"/>
      <c r="F142" s="19">
        <v>3</v>
      </c>
      <c r="G142" s="8">
        <f>ROW()-ROW(Tableau3[[#Headers],[LIGNE]])</f>
        <v>138</v>
      </c>
      <c r="H142" s="37">
        <f ca="1">IFERROR(COUNTIF(OFFSET(Tableau3[[#This Row],[NIVEAU]],1,,Tableau3[[#This Row],[EFFECTIF TOTAL]]),Tableau3[[#This Row],[NIVEAU]]+1),"")</f>
        <v>8</v>
      </c>
      <c r="I142" s="37">
        <f t="array" aca="1" ref="I142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142" s="37">
        <f ca="1">IFERROR(MAX(OFFSET(Tableau3[[#This Row],[NIVEAU]],1,,Tableau3[[#This Row],[EFFECTIF TOTAL]],))-Tableau3[[#This Row],[NIVEAU]],"")</f>
        <v>1</v>
      </c>
      <c r="K142" s="37">
        <f ca="1">IFERROR(ROUND(Tableau3[[#This Row],[EFFECTIF TOTAL]]^(1/Tableau3[[#This Row],[NB DE NIVEAUX]]),1),"")</f>
        <v>8</v>
      </c>
    </row>
    <row r="143" spans="2:11" outlineLevel="4" x14ac:dyDescent="0.35">
      <c r="B143" s="32">
        <v>519</v>
      </c>
      <c r="C143" s="33" t="s">
        <v>82</v>
      </c>
      <c r="D143" s="33" t="s">
        <v>192</v>
      </c>
      <c r="E143" s="33"/>
      <c r="F143" s="19">
        <v>4</v>
      </c>
      <c r="G143" s="8">
        <f>ROW()-ROW(Tableau3[[#Headers],[LIGNE]])</f>
        <v>139</v>
      </c>
      <c r="H143" s="37" t="str">
        <f ca="1">IFERROR(COUNTIF(OFFSET(Tableau3[[#This Row],[NIVEAU]],1,,Tableau3[[#This Row],[EFFECTIF TOTAL]]),Tableau3[[#This Row],[NIVEAU]]+1),"")</f>
        <v/>
      </c>
      <c r="I143" s="37">
        <f t="array" aca="1" ref="I14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3" s="37" t="str">
        <f ca="1">IFERROR(MAX(OFFSET(Tableau3[[#This Row],[NIVEAU]],1,,Tableau3[[#This Row],[EFFECTIF TOTAL]],))-Tableau3[[#This Row],[NIVEAU]],"")</f>
        <v/>
      </c>
      <c r="K143" s="37" t="str">
        <f ca="1">IFERROR(ROUND(Tableau3[[#This Row],[EFFECTIF TOTAL]]^(1/Tableau3[[#This Row],[NB DE NIVEAUX]]),1),"")</f>
        <v/>
      </c>
    </row>
    <row r="144" spans="2:11" outlineLevel="4" x14ac:dyDescent="0.35">
      <c r="B144" s="32">
        <v>524</v>
      </c>
      <c r="C144" s="33" t="s">
        <v>105</v>
      </c>
      <c r="D144" s="33" t="s">
        <v>193</v>
      </c>
      <c r="F144" s="19">
        <v>4</v>
      </c>
      <c r="G144" s="8">
        <f>ROW()-ROW(Tableau3[[#Headers],[LIGNE]])</f>
        <v>140</v>
      </c>
      <c r="H144" s="37" t="str">
        <f ca="1">IFERROR(COUNTIF(OFFSET(Tableau3[[#This Row],[NIVEAU]],1,,Tableau3[[#This Row],[EFFECTIF TOTAL]]),Tableau3[[#This Row],[NIVEAU]]+1),"")</f>
        <v/>
      </c>
      <c r="I144" s="37">
        <f t="array" aca="1" ref="I14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4" s="37" t="str">
        <f ca="1">IFERROR(MAX(OFFSET(Tableau3[[#This Row],[NIVEAU]],1,,Tableau3[[#This Row],[EFFECTIF TOTAL]],))-Tableau3[[#This Row],[NIVEAU]],"")</f>
        <v/>
      </c>
      <c r="K144" s="37" t="str">
        <f ca="1">IFERROR(ROUND(Tableau3[[#This Row],[EFFECTIF TOTAL]]^(1/Tableau3[[#This Row],[NB DE NIVEAUX]]),1),"")</f>
        <v/>
      </c>
    </row>
    <row r="145" spans="2:11" outlineLevel="4" x14ac:dyDescent="0.35">
      <c r="B145" s="32">
        <v>198</v>
      </c>
      <c r="C145" s="33" t="s">
        <v>63</v>
      </c>
      <c r="D145" s="33" t="s">
        <v>109</v>
      </c>
      <c r="E145" s="33"/>
      <c r="F145" s="19">
        <v>4</v>
      </c>
      <c r="G145" s="8">
        <f>ROW()-ROW(Tableau3[[#Headers],[LIGNE]])</f>
        <v>141</v>
      </c>
      <c r="H145" s="37" t="str">
        <f ca="1">IFERROR(COUNTIF(OFFSET(Tableau3[[#This Row],[NIVEAU]],1,,Tableau3[[#This Row],[EFFECTIF TOTAL]]),Tableau3[[#This Row],[NIVEAU]]+1),"")</f>
        <v/>
      </c>
      <c r="I145" s="37">
        <f t="array" aca="1" ref="I14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5" s="37" t="str">
        <f ca="1">IFERROR(MAX(OFFSET(Tableau3[[#This Row],[NIVEAU]],1,,Tableau3[[#This Row],[EFFECTIF TOTAL]],))-Tableau3[[#This Row],[NIVEAU]],"")</f>
        <v/>
      </c>
      <c r="K145" s="37" t="str">
        <f ca="1">IFERROR(ROUND(Tableau3[[#This Row],[EFFECTIF TOTAL]]^(1/Tableau3[[#This Row],[NB DE NIVEAUX]]),1),"")</f>
        <v/>
      </c>
    </row>
    <row r="146" spans="2:11" outlineLevel="4" x14ac:dyDescent="0.35">
      <c r="B146" s="32">
        <v>585</v>
      </c>
      <c r="C146" s="33" t="s">
        <v>63</v>
      </c>
      <c r="D146" s="33" t="s">
        <v>164</v>
      </c>
      <c r="E146" s="33"/>
      <c r="F146" s="19">
        <v>4</v>
      </c>
      <c r="G146" s="8">
        <f>ROW()-ROW(Tableau3[[#Headers],[LIGNE]])</f>
        <v>142</v>
      </c>
      <c r="H146" s="37" t="str">
        <f ca="1">IFERROR(COUNTIF(OFFSET(Tableau3[[#This Row],[NIVEAU]],1,,Tableau3[[#This Row],[EFFECTIF TOTAL]]),Tableau3[[#This Row],[NIVEAU]]+1),"")</f>
        <v/>
      </c>
      <c r="I146" s="37">
        <f t="array" aca="1" ref="I14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6" s="37" t="str">
        <f ca="1">IFERROR(MAX(OFFSET(Tableau3[[#This Row],[NIVEAU]],1,,Tableau3[[#This Row],[EFFECTIF TOTAL]],))-Tableau3[[#This Row],[NIVEAU]],"")</f>
        <v/>
      </c>
      <c r="K146" s="37" t="str">
        <f ca="1">IFERROR(ROUND(Tableau3[[#This Row],[EFFECTIF TOTAL]]^(1/Tableau3[[#This Row],[NB DE NIVEAUX]]),1),"")</f>
        <v/>
      </c>
    </row>
    <row r="147" spans="2:11" outlineLevel="4" x14ac:dyDescent="0.35">
      <c r="B147" s="32">
        <v>786</v>
      </c>
      <c r="C147" s="33" t="s">
        <v>99</v>
      </c>
      <c r="D147" s="33" t="s">
        <v>194</v>
      </c>
      <c r="E147" s="33"/>
      <c r="F147" s="19">
        <v>4</v>
      </c>
      <c r="G147" s="8">
        <f>ROW()-ROW(Tableau3[[#Headers],[LIGNE]])</f>
        <v>143</v>
      </c>
      <c r="H147" s="37" t="str">
        <f ca="1">IFERROR(COUNTIF(OFFSET(Tableau3[[#This Row],[NIVEAU]],1,,Tableau3[[#This Row],[EFFECTIF TOTAL]]),Tableau3[[#This Row],[NIVEAU]]+1),"")</f>
        <v/>
      </c>
      <c r="I147" s="37">
        <f t="array" aca="1" ref="I14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7" s="37" t="str">
        <f ca="1">IFERROR(MAX(OFFSET(Tableau3[[#This Row],[NIVEAU]],1,,Tableau3[[#This Row],[EFFECTIF TOTAL]],))-Tableau3[[#This Row],[NIVEAU]],"")</f>
        <v/>
      </c>
      <c r="K147" s="37" t="str">
        <f ca="1">IFERROR(ROUND(Tableau3[[#This Row],[EFFECTIF TOTAL]]^(1/Tableau3[[#This Row],[NB DE NIVEAUX]]),1),"")</f>
        <v/>
      </c>
    </row>
    <row r="148" spans="2:11" outlineLevel="4" x14ac:dyDescent="0.35">
      <c r="B148" s="32">
        <v>196</v>
      </c>
      <c r="C148" s="33" t="s">
        <v>132</v>
      </c>
      <c r="D148" s="33" t="s">
        <v>159</v>
      </c>
      <c r="E148" s="33"/>
      <c r="F148" s="19">
        <v>4</v>
      </c>
      <c r="G148" s="8">
        <f>ROW()-ROW(Tableau3[[#Headers],[LIGNE]])</f>
        <v>144</v>
      </c>
      <c r="H148" s="37" t="str">
        <f ca="1">IFERROR(COUNTIF(OFFSET(Tableau3[[#This Row],[NIVEAU]],1,,Tableau3[[#This Row],[EFFECTIF TOTAL]]),Tableau3[[#This Row],[NIVEAU]]+1),"")</f>
        <v/>
      </c>
      <c r="I148" s="37">
        <f t="array" aca="1" ref="I14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8" s="37" t="str">
        <f ca="1">IFERROR(MAX(OFFSET(Tableau3[[#This Row],[NIVEAU]],1,,Tableau3[[#This Row],[EFFECTIF TOTAL]],))-Tableau3[[#This Row],[NIVEAU]],"")</f>
        <v/>
      </c>
      <c r="K148" s="37" t="str">
        <f ca="1">IFERROR(ROUND(Tableau3[[#This Row],[EFFECTIF TOTAL]]^(1/Tableau3[[#This Row],[NB DE NIVEAUX]]),1),"")</f>
        <v/>
      </c>
    </row>
    <row r="149" spans="2:11" outlineLevel="4" x14ac:dyDescent="0.35">
      <c r="B149" s="32">
        <v>678</v>
      </c>
      <c r="C149" s="33" t="s">
        <v>132</v>
      </c>
      <c r="D149" s="33" t="s">
        <v>153</v>
      </c>
      <c r="E149" s="33"/>
      <c r="F149" s="19">
        <v>4</v>
      </c>
      <c r="G149" s="8">
        <f>ROW()-ROW(Tableau3[[#Headers],[LIGNE]])</f>
        <v>145</v>
      </c>
      <c r="H149" s="37" t="str">
        <f ca="1">IFERROR(COUNTIF(OFFSET(Tableau3[[#This Row],[NIVEAU]],1,,Tableau3[[#This Row],[EFFECTIF TOTAL]]),Tableau3[[#This Row],[NIVEAU]]+1),"")</f>
        <v/>
      </c>
      <c r="I149" s="37">
        <f t="array" aca="1" ref="I14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49" s="37" t="str">
        <f ca="1">IFERROR(MAX(OFFSET(Tableau3[[#This Row],[NIVEAU]],1,,Tableau3[[#This Row],[EFFECTIF TOTAL]],))-Tableau3[[#This Row],[NIVEAU]],"")</f>
        <v/>
      </c>
      <c r="K149" s="37" t="str">
        <f ca="1">IFERROR(ROUND(Tableau3[[#This Row],[EFFECTIF TOTAL]]^(1/Tableau3[[#This Row],[NB DE NIVEAUX]]),1),"")</f>
        <v/>
      </c>
    </row>
    <row r="150" spans="2:11" outlineLevel="4" x14ac:dyDescent="0.35">
      <c r="B150" s="32">
        <v>513</v>
      </c>
      <c r="C150" s="33" t="s">
        <v>134</v>
      </c>
      <c r="D150" s="33" t="s">
        <v>91</v>
      </c>
      <c r="E150" s="33"/>
      <c r="F150" s="19">
        <v>4</v>
      </c>
      <c r="G150" s="8">
        <f>ROW()-ROW(Tableau3[[#Headers],[LIGNE]])</f>
        <v>146</v>
      </c>
      <c r="H150" s="37" t="str">
        <f ca="1">IFERROR(COUNTIF(OFFSET(Tableau3[[#This Row],[NIVEAU]],1,,Tableau3[[#This Row],[EFFECTIF TOTAL]]),Tableau3[[#This Row],[NIVEAU]]+1),"")</f>
        <v/>
      </c>
      <c r="I150" s="37">
        <f t="array" aca="1" ref="I15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0" s="37" t="str">
        <f ca="1">IFERROR(MAX(OFFSET(Tableau3[[#This Row],[NIVEAU]],1,,Tableau3[[#This Row],[EFFECTIF TOTAL]],))-Tableau3[[#This Row],[NIVEAU]],"")</f>
        <v/>
      </c>
      <c r="K150" s="37" t="str">
        <f ca="1">IFERROR(ROUND(Tableau3[[#This Row],[EFFECTIF TOTAL]]^(1/Tableau3[[#This Row],[NB DE NIVEAUX]]),1),"")</f>
        <v/>
      </c>
    </row>
    <row r="151" spans="2:11" outlineLevel="2" x14ac:dyDescent="0.35">
      <c r="B151" s="32">
        <v>784</v>
      </c>
      <c r="C151" s="33" t="s">
        <v>73</v>
      </c>
      <c r="D151" s="33" t="s">
        <v>195</v>
      </c>
      <c r="E151" s="33"/>
      <c r="F151" s="19">
        <v>2</v>
      </c>
      <c r="G151" s="8">
        <f>ROW()-ROW(Tableau3[[#Headers],[LIGNE]])</f>
        <v>147</v>
      </c>
      <c r="H151" s="37">
        <f ca="1">IFERROR(COUNTIF(OFFSET(Tableau3[[#This Row],[NIVEAU]],1,,Tableau3[[#This Row],[EFFECTIF TOTAL]]),Tableau3[[#This Row],[NIVEAU]]+1),"")</f>
        <v>5</v>
      </c>
      <c r="I151" s="37">
        <f t="array" aca="1" ref="I151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151" s="37">
        <f ca="1">IFERROR(MAX(OFFSET(Tableau3[[#This Row],[NIVEAU]],1,,Tableau3[[#This Row],[EFFECTIF TOTAL]],))-Tableau3[[#This Row],[NIVEAU]],"")</f>
        <v>1</v>
      </c>
      <c r="K151" s="37">
        <f ca="1">IFERROR(ROUND(Tableau3[[#This Row],[EFFECTIF TOTAL]]^(1/Tableau3[[#This Row],[NB DE NIVEAUX]]),1),"")</f>
        <v>5</v>
      </c>
    </row>
    <row r="152" spans="2:11" outlineLevel="3" x14ac:dyDescent="0.35">
      <c r="B152" s="32">
        <v>707</v>
      </c>
      <c r="C152" s="33" t="s">
        <v>82</v>
      </c>
      <c r="D152" s="33" t="s">
        <v>145</v>
      </c>
      <c r="E152" s="33"/>
      <c r="F152" s="19">
        <v>3</v>
      </c>
      <c r="G152" s="8">
        <f>ROW()-ROW(Tableau3[[#Headers],[LIGNE]])</f>
        <v>148</v>
      </c>
      <c r="H152" s="37" t="str">
        <f ca="1">IFERROR(COUNTIF(OFFSET(Tableau3[[#This Row],[NIVEAU]],1,,Tableau3[[#This Row],[EFFECTIF TOTAL]]),Tableau3[[#This Row],[NIVEAU]]+1),"")</f>
        <v/>
      </c>
      <c r="I152" s="37">
        <f t="array" aca="1" ref="I15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2" s="37" t="str">
        <f ca="1">IFERROR(MAX(OFFSET(Tableau3[[#This Row],[NIVEAU]],1,,Tableau3[[#This Row],[EFFECTIF TOTAL]],))-Tableau3[[#This Row],[NIVEAU]],"")</f>
        <v/>
      </c>
      <c r="K152" s="37" t="str">
        <f ca="1">IFERROR(ROUND(Tableau3[[#This Row],[EFFECTIF TOTAL]]^(1/Tableau3[[#This Row],[NB DE NIVEAUX]]),1),"")</f>
        <v/>
      </c>
    </row>
    <row r="153" spans="2:11" outlineLevel="3" x14ac:dyDescent="0.35">
      <c r="B153" s="32">
        <v>577</v>
      </c>
      <c r="C153" s="33" t="s">
        <v>96</v>
      </c>
      <c r="D153" s="33" t="s">
        <v>196</v>
      </c>
      <c r="E153" s="33"/>
      <c r="F153" s="19">
        <v>3</v>
      </c>
      <c r="G153" s="8">
        <f>ROW()-ROW(Tableau3[[#Headers],[LIGNE]])</f>
        <v>149</v>
      </c>
      <c r="H153" s="37" t="str">
        <f ca="1">IFERROR(COUNTIF(OFFSET(Tableau3[[#This Row],[NIVEAU]],1,,Tableau3[[#This Row],[EFFECTIF TOTAL]]),Tableau3[[#This Row],[NIVEAU]]+1),"")</f>
        <v/>
      </c>
      <c r="I153" s="37">
        <f t="array" aca="1" ref="I15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3" s="37" t="str">
        <f ca="1">IFERROR(MAX(OFFSET(Tableau3[[#This Row],[NIVEAU]],1,,Tableau3[[#This Row],[EFFECTIF TOTAL]],))-Tableau3[[#This Row],[NIVEAU]],"")</f>
        <v/>
      </c>
      <c r="K153" s="37" t="str">
        <f ca="1">IFERROR(ROUND(Tableau3[[#This Row],[EFFECTIF TOTAL]]^(1/Tableau3[[#This Row],[NB DE NIVEAUX]]),1),"")</f>
        <v/>
      </c>
    </row>
    <row r="154" spans="2:11" outlineLevel="3" x14ac:dyDescent="0.35">
      <c r="B154" s="32">
        <v>15</v>
      </c>
      <c r="C154" s="33" t="s">
        <v>73</v>
      </c>
      <c r="D154" s="33" t="s">
        <v>193</v>
      </c>
      <c r="F154" s="19">
        <v>3</v>
      </c>
      <c r="G154" s="8">
        <f>ROW()-ROW(Tableau3[[#Headers],[LIGNE]])</f>
        <v>150</v>
      </c>
      <c r="H154" s="37" t="str">
        <f ca="1">IFERROR(COUNTIF(OFFSET(Tableau3[[#This Row],[NIVEAU]],1,,Tableau3[[#This Row],[EFFECTIF TOTAL]]),Tableau3[[#This Row],[NIVEAU]]+1),"")</f>
        <v/>
      </c>
      <c r="I154" s="37">
        <f t="array" aca="1" ref="I15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4" s="37" t="str">
        <f ca="1">IFERROR(MAX(OFFSET(Tableau3[[#This Row],[NIVEAU]],1,,Tableau3[[#This Row],[EFFECTIF TOTAL]],))-Tableau3[[#This Row],[NIVEAU]],"")</f>
        <v/>
      </c>
      <c r="K154" s="37" t="str">
        <f ca="1">IFERROR(ROUND(Tableau3[[#This Row],[EFFECTIF TOTAL]]^(1/Tableau3[[#This Row],[NB DE NIVEAUX]]),1),"")</f>
        <v/>
      </c>
    </row>
    <row r="155" spans="2:11" outlineLevel="3" x14ac:dyDescent="0.35">
      <c r="B155" s="32">
        <v>664</v>
      </c>
      <c r="C155" s="33" t="s">
        <v>73</v>
      </c>
      <c r="D155" s="33" t="s">
        <v>152</v>
      </c>
      <c r="E155" s="33"/>
      <c r="F155" s="19">
        <v>3</v>
      </c>
      <c r="G155" s="8">
        <f>ROW()-ROW(Tableau3[[#Headers],[LIGNE]])</f>
        <v>151</v>
      </c>
      <c r="H155" s="37" t="str">
        <f ca="1">IFERROR(COUNTIF(OFFSET(Tableau3[[#This Row],[NIVEAU]],1,,Tableau3[[#This Row],[EFFECTIF TOTAL]]),Tableau3[[#This Row],[NIVEAU]]+1),"")</f>
        <v/>
      </c>
      <c r="I155" s="37">
        <f t="array" aca="1" ref="I15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5" s="37" t="str">
        <f ca="1">IFERROR(MAX(OFFSET(Tableau3[[#This Row],[NIVEAU]],1,,Tableau3[[#This Row],[EFFECTIF TOTAL]],))-Tableau3[[#This Row],[NIVEAU]],"")</f>
        <v/>
      </c>
      <c r="K155" s="37" t="str">
        <f ca="1">IFERROR(ROUND(Tableau3[[#This Row],[EFFECTIF TOTAL]]^(1/Tableau3[[#This Row],[NB DE NIVEAUX]]),1),"")</f>
        <v/>
      </c>
    </row>
    <row r="156" spans="2:11" outlineLevel="3" x14ac:dyDescent="0.35">
      <c r="B156" s="32">
        <v>825</v>
      </c>
      <c r="C156" s="33" t="s">
        <v>63</v>
      </c>
      <c r="D156" s="33" t="s">
        <v>197</v>
      </c>
      <c r="E156" s="33"/>
      <c r="F156" s="19">
        <v>3</v>
      </c>
      <c r="G156" s="8">
        <f>ROW()-ROW(Tableau3[[#Headers],[LIGNE]])</f>
        <v>152</v>
      </c>
      <c r="H156" s="37" t="str">
        <f ca="1">IFERROR(COUNTIF(OFFSET(Tableau3[[#This Row],[NIVEAU]],1,,Tableau3[[#This Row],[EFFECTIF TOTAL]]),Tableau3[[#This Row],[NIVEAU]]+1),"")</f>
        <v/>
      </c>
      <c r="I156" s="37">
        <f t="array" aca="1" ref="I15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6" s="37" t="str">
        <f ca="1">IFERROR(MAX(OFFSET(Tableau3[[#This Row],[NIVEAU]],1,,Tableau3[[#This Row],[EFFECTIF TOTAL]],))-Tableau3[[#This Row],[NIVEAU]],"")</f>
        <v/>
      </c>
      <c r="K156" s="37" t="str">
        <f ca="1">IFERROR(ROUND(Tableau3[[#This Row],[EFFECTIF TOTAL]]^(1/Tableau3[[#This Row],[NB DE NIVEAUX]]),1),"")</f>
        <v/>
      </c>
    </row>
    <row r="157" spans="2:11" outlineLevel="2" x14ac:dyDescent="0.35">
      <c r="B157" s="32">
        <v>84</v>
      </c>
      <c r="C157" s="33" t="s">
        <v>63</v>
      </c>
      <c r="D157" s="33" t="s">
        <v>120</v>
      </c>
      <c r="E157" s="33"/>
      <c r="F157" s="19">
        <v>2</v>
      </c>
      <c r="G157" s="8">
        <f>ROW()-ROW(Tableau3[[#Headers],[LIGNE]])</f>
        <v>153</v>
      </c>
      <c r="H157" s="37">
        <f ca="1">IFERROR(COUNTIF(OFFSET(Tableau3[[#This Row],[NIVEAU]],1,,Tableau3[[#This Row],[EFFECTIF TOTAL]]),Tableau3[[#This Row],[NIVEAU]]+1),"")</f>
        <v>2</v>
      </c>
      <c r="I157" s="37">
        <f t="array" aca="1" ref="I157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157" s="37">
        <f ca="1">IFERROR(MAX(OFFSET(Tableau3[[#This Row],[NIVEAU]],1,,Tableau3[[#This Row],[EFFECTIF TOTAL]],))-Tableau3[[#This Row],[NIVEAU]],"")</f>
        <v>1</v>
      </c>
      <c r="K157" s="37">
        <f ca="1">IFERROR(ROUND(Tableau3[[#This Row],[EFFECTIF TOTAL]]^(1/Tableau3[[#This Row],[NB DE NIVEAUX]]),1),"")</f>
        <v>2</v>
      </c>
    </row>
    <row r="158" spans="2:11" outlineLevel="3" x14ac:dyDescent="0.35">
      <c r="B158" s="32">
        <v>124</v>
      </c>
      <c r="C158" s="33" t="s">
        <v>63</v>
      </c>
      <c r="D158" s="33" t="s">
        <v>139</v>
      </c>
      <c r="E158" s="33"/>
      <c r="F158" s="19">
        <v>3</v>
      </c>
      <c r="G158" s="8">
        <f>ROW()-ROW(Tableau3[[#Headers],[LIGNE]])</f>
        <v>154</v>
      </c>
      <c r="H158" s="37" t="str">
        <f ca="1">IFERROR(COUNTIF(OFFSET(Tableau3[[#This Row],[NIVEAU]],1,,Tableau3[[#This Row],[EFFECTIF TOTAL]]),Tableau3[[#This Row],[NIVEAU]]+1),"")</f>
        <v/>
      </c>
      <c r="I158" s="37">
        <f t="array" aca="1" ref="I15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8" s="37" t="str">
        <f ca="1">IFERROR(MAX(OFFSET(Tableau3[[#This Row],[NIVEAU]],1,,Tableau3[[#This Row],[EFFECTIF TOTAL]],))-Tableau3[[#This Row],[NIVEAU]],"")</f>
        <v/>
      </c>
      <c r="K158" s="37" t="str">
        <f ca="1">IFERROR(ROUND(Tableau3[[#This Row],[EFFECTIF TOTAL]]^(1/Tableau3[[#This Row],[NB DE NIVEAUX]]),1),"")</f>
        <v/>
      </c>
    </row>
    <row r="159" spans="2:11" outlineLevel="3" x14ac:dyDescent="0.35">
      <c r="B159" s="32">
        <v>695</v>
      </c>
      <c r="C159" s="33" t="s">
        <v>78</v>
      </c>
      <c r="D159" s="33" t="s">
        <v>198</v>
      </c>
      <c r="E159" s="33"/>
      <c r="F159" s="19">
        <v>3</v>
      </c>
      <c r="G159" s="8">
        <f>ROW()-ROW(Tableau3[[#Headers],[LIGNE]])</f>
        <v>155</v>
      </c>
      <c r="H159" s="37" t="str">
        <f ca="1">IFERROR(COUNTIF(OFFSET(Tableau3[[#This Row],[NIVEAU]],1,,Tableau3[[#This Row],[EFFECTIF TOTAL]]),Tableau3[[#This Row],[NIVEAU]]+1),"")</f>
        <v/>
      </c>
      <c r="I159" s="37">
        <f t="array" aca="1" ref="I15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59" s="37" t="str">
        <f ca="1">IFERROR(MAX(OFFSET(Tableau3[[#This Row],[NIVEAU]],1,,Tableau3[[#This Row],[EFFECTIF TOTAL]],))-Tableau3[[#This Row],[NIVEAU]],"")</f>
        <v/>
      </c>
      <c r="K159" s="37" t="str">
        <f ca="1">IFERROR(ROUND(Tableau3[[#This Row],[EFFECTIF TOTAL]]^(1/Tableau3[[#This Row],[NB DE NIVEAUX]]),1),"")</f>
        <v/>
      </c>
    </row>
    <row r="160" spans="2:11" outlineLevel="2" x14ac:dyDescent="0.35">
      <c r="B160" s="32">
        <v>309</v>
      </c>
      <c r="C160" s="33" t="s">
        <v>78</v>
      </c>
      <c r="D160" s="33" t="s">
        <v>120</v>
      </c>
      <c r="E160" s="33"/>
      <c r="F160" s="19">
        <v>2</v>
      </c>
      <c r="G160" s="8">
        <f>ROW()-ROW(Tableau3[[#Headers],[LIGNE]])</f>
        <v>156</v>
      </c>
      <c r="H160" s="37">
        <f ca="1">IFERROR(COUNTIF(OFFSET(Tableau3[[#This Row],[NIVEAU]],1,,Tableau3[[#This Row],[EFFECTIF TOTAL]]),Tableau3[[#This Row],[NIVEAU]]+1),"")</f>
        <v>3</v>
      </c>
      <c r="I160" s="37">
        <f t="array" aca="1" ref="I160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160" s="37">
        <f ca="1">IFERROR(MAX(OFFSET(Tableau3[[#This Row],[NIVEAU]],1,,Tableau3[[#This Row],[EFFECTIF TOTAL]],))-Tableau3[[#This Row],[NIVEAU]],"")</f>
        <v>1</v>
      </c>
      <c r="K160" s="37">
        <f ca="1">IFERROR(ROUND(Tableau3[[#This Row],[EFFECTIF TOTAL]]^(1/Tableau3[[#This Row],[NB DE NIVEAUX]]),1),"")</f>
        <v>3</v>
      </c>
    </row>
    <row r="161" spans="2:11" outlineLevel="3" x14ac:dyDescent="0.35">
      <c r="B161" s="32">
        <v>686</v>
      </c>
      <c r="C161" s="33" t="s">
        <v>105</v>
      </c>
      <c r="D161" s="33" t="s">
        <v>199</v>
      </c>
      <c r="E161" s="33"/>
      <c r="F161" s="19">
        <v>3</v>
      </c>
      <c r="G161" s="8">
        <f>ROW()-ROW(Tableau3[[#Headers],[LIGNE]])</f>
        <v>157</v>
      </c>
      <c r="H161" s="37" t="str">
        <f ca="1">IFERROR(COUNTIF(OFFSET(Tableau3[[#This Row],[NIVEAU]],1,,Tableau3[[#This Row],[EFFECTIF TOTAL]]),Tableau3[[#This Row],[NIVEAU]]+1),"")</f>
        <v/>
      </c>
      <c r="I161" s="37">
        <f t="array" aca="1" ref="I16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1" s="37" t="str">
        <f ca="1">IFERROR(MAX(OFFSET(Tableau3[[#This Row],[NIVEAU]],1,,Tableau3[[#This Row],[EFFECTIF TOTAL]],))-Tableau3[[#This Row],[NIVEAU]],"")</f>
        <v/>
      </c>
      <c r="K161" s="37" t="str">
        <f ca="1">IFERROR(ROUND(Tableau3[[#This Row],[EFFECTIF TOTAL]]^(1/Tableau3[[#This Row],[NB DE NIVEAUX]]),1),"")</f>
        <v/>
      </c>
    </row>
    <row r="162" spans="2:11" outlineLevel="3" x14ac:dyDescent="0.35">
      <c r="B162" s="32">
        <v>816</v>
      </c>
      <c r="C162" s="33" t="s">
        <v>71</v>
      </c>
      <c r="D162" s="33" t="s">
        <v>200</v>
      </c>
      <c r="F162" s="19">
        <v>3</v>
      </c>
      <c r="G162" s="8">
        <f>ROW()-ROW(Tableau3[[#Headers],[LIGNE]])</f>
        <v>158</v>
      </c>
      <c r="H162" s="37" t="str">
        <f ca="1">IFERROR(COUNTIF(OFFSET(Tableau3[[#This Row],[NIVEAU]],1,,Tableau3[[#This Row],[EFFECTIF TOTAL]]),Tableau3[[#This Row],[NIVEAU]]+1),"")</f>
        <v/>
      </c>
      <c r="I162" s="37">
        <f t="array" aca="1" ref="I16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2" s="37" t="str">
        <f ca="1">IFERROR(MAX(OFFSET(Tableau3[[#This Row],[NIVEAU]],1,,Tableau3[[#This Row],[EFFECTIF TOTAL]],))-Tableau3[[#This Row],[NIVEAU]],"")</f>
        <v/>
      </c>
      <c r="K162" s="37" t="str">
        <f ca="1">IFERROR(ROUND(Tableau3[[#This Row],[EFFECTIF TOTAL]]^(1/Tableau3[[#This Row],[NB DE NIVEAUX]]),1),"")</f>
        <v/>
      </c>
    </row>
    <row r="163" spans="2:11" outlineLevel="3" x14ac:dyDescent="0.35">
      <c r="B163" s="32">
        <v>545</v>
      </c>
      <c r="C163" s="33" t="s">
        <v>65</v>
      </c>
      <c r="D163" s="33" t="s">
        <v>115</v>
      </c>
      <c r="E163" s="33"/>
      <c r="F163" s="19">
        <v>3</v>
      </c>
      <c r="G163" s="8">
        <f>ROW()-ROW(Tableau3[[#Headers],[LIGNE]])</f>
        <v>159</v>
      </c>
      <c r="H163" s="37" t="str">
        <f ca="1">IFERROR(COUNTIF(OFFSET(Tableau3[[#This Row],[NIVEAU]],1,,Tableau3[[#This Row],[EFFECTIF TOTAL]]),Tableau3[[#This Row],[NIVEAU]]+1),"")</f>
        <v/>
      </c>
      <c r="I163" s="37">
        <f t="array" aca="1" ref="I16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3" s="37" t="str">
        <f ca="1">IFERROR(MAX(OFFSET(Tableau3[[#This Row],[NIVEAU]],1,,Tableau3[[#This Row],[EFFECTIF TOTAL]],))-Tableau3[[#This Row],[NIVEAU]],"")</f>
        <v/>
      </c>
      <c r="K163" s="37" t="str">
        <f ca="1">IFERROR(ROUND(Tableau3[[#This Row],[EFFECTIF TOTAL]]^(1/Tableau3[[#This Row],[NB DE NIVEAUX]]),1),"")</f>
        <v/>
      </c>
    </row>
    <row r="164" spans="2:11" outlineLevel="2" x14ac:dyDescent="0.35">
      <c r="B164" s="32">
        <v>235</v>
      </c>
      <c r="C164" s="33" t="s">
        <v>132</v>
      </c>
      <c r="D164" s="33" t="s">
        <v>76</v>
      </c>
      <c r="E164" s="33"/>
      <c r="F164" s="19">
        <v>2</v>
      </c>
      <c r="G164" s="8">
        <f>ROW()-ROW(Tableau3[[#Headers],[LIGNE]])</f>
        <v>160</v>
      </c>
      <c r="H164" s="37" t="str">
        <f ca="1">IFERROR(COUNTIF(OFFSET(Tableau3[[#This Row],[NIVEAU]],1,,Tableau3[[#This Row],[EFFECTIF TOTAL]]),Tableau3[[#This Row],[NIVEAU]]+1),"")</f>
        <v/>
      </c>
      <c r="I164" s="37">
        <f t="array" aca="1" ref="I16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4" s="37" t="str">
        <f ca="1">IFERROR(MAX(OFFSET(Tableau3[[#This Row],[NIVEAU]],1,,Tableau3[[#This Row],[EFFECTIF TOTAL]],))-Tableau3[[#This Row],[NIVEAU]],"")</f>
        <v/>
      </c>
      <c r="K164" s="37" t="str">
        <f ca="1">IFERROR(ROUND(Tableau3[[#This Row],[EFFECTIF TOTAL]]^(1/Tableau3[[#This Row],[NB DE NIVEAUX]]),1),"")</f>
        <v/>
      </c>
    </row>
    <row r="165" spans="2:11" outlineLevel="1" x14ac:dyDescent="0.35">
      <c r="B165" s="32">
        <v>911</v>
      </c>
      <c r="C165" s="33" t="s">
        <v>69</v>
      </c>
      <c r="D165" s="33" t="s">
        <v>201</v>
      </c>
      <c r="E165" s="33"/>
      <c r="F165" s="19">
        <v>1</v>
      </c>
      <c r="G165" s="8">
        <f>ROW()-ROW(Tableau3[[#Headers],[LIGNE]])</f>
        <v>161</v>
      </c>
      <c r="H165" s="37">
        <f ca="1">IFERROR(COUNTIF(OFFSET(Tableau3[[#This Row],[NIVEAU]],1,,Tableau3[[#This Row],[EFFECTIF TOTAL]]),Tableau3[[#This Row],[NIVEAU]]+1),"")</f>
        <v>6</v>
      </c>
      <c r="I165" s="37">
        <f t="array" aca="1" ref="I165" ca="1">MIN(IFERROR(IF(Tableau3[[#This Row],[NIVEAU]]-{0;1;2;3;4;5;6;7}&gt;=0,MATCH(Tableau3[[#This Row],[NIVEAU]]-{0;1;2;3;4;5;6;7},OFFSET(Tableau3[[#This Row],[NIVEAU]],1,,MAX(Tableau3[LIGNE])-Tableau3[[#This Row],[LIGNE]]),0)-1,""),""))</f>
        <v>32</v>
      </c>
      <c r="J165" s="37">
        <f ca="1">IFERROR(MAX(OFFSET(Tableau3[[#This Row],[NIVEAU]],1,,Tableau3[[#This Row],[EFFECTIF TOTAL]],))-Tableau3[[#This Row],[NIVEAU]],"")</f>
        <v>2</v>
      </c>
      <c r="K165" s="37">
        <f ca="1">IFERROR(ROUND(Tableau3[[#This Row],[EFFECTIF TOTAL]]^(1/Tableau3[[#This Row],[NB DE NIVEAUX]]),1),"")</f>
        <v>5.7</v>
      </c>
    </row>
    <row r="166" spans="2:11" outlineLevel="2" x14ac:dyDescent="0.35">
      <c r="B166" s="32">
        <v>908</v>
      </c>
      <c r="C166" s="33" t="s">
        <v>60</v>
      </c>
      <c r="D166" s="33" t="s">
        <v>202</v>
      </c>
      <c r="E166" s="33"/>
      <c r="F166" s="19">
        <v>2</v>
      </c>
      <c r="G166" s="8">
        <f>ROW()-ROW(Tableau3[[#Headers],[LIGNE]])</f>
        <v>162</v>
      </c>
      <c r="H166" s="37" t="str">
        <f ca="1">IFERROR(COUNTIF(OFFSET(Tableau3[[#This Row],[NIVEAU]],1,,Tableau3[[#This Row],[EFFECTIF TOTAL]]),Tableau3[[#This Row],[NIVEAU]]+1),"")</f>
        <v/>
      </c>
      <c r="I166" s="37">
        <f t="array" aca="1" ref="I16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6" s="37" t="str">
        <f ca="1">IFERROR(MAX(OFFSET(Tableau3[[#This Row],[NIVEAU]],1,,Tableau3[[#This Row],[EFFECTIF TOTAL]],))-Tableau3[[#This Row],[NIVEAU]],"")</f>
        <v/>
      </c>
      <c r="K166" s="37" t="str">
        <f ca="1">IFERROR(ROUND(Tableau3[[#This Row],[EFFECTIF TOTAL]]^(1/Tableau3[[#This Row],[NB DE NIVEAUX]]),1),"")</f>
        <v/>
      </c>
    </row>
    <row r="167" spans="2:11" outlineLevel="2" x14ac:dyDescent="0.35">
      <c r="B167" s="32">
        <v>662</v>
      </c>
      <c r="C167" s="33" t="s">
        <v>82</v>
      </c>
      <c r="D167" s="33" t="s">
        <v>203</v>
      </c>
      <c r="E167" s="33"/>
      <c r="F167" s="19">
        <v>2</v>
      </c>
      <c r="G167" s="8">
        <f>ROW()-ROW(Tableau3[[#Headers],[LIGNE]])</f>
        <v>163</v>
      </c>
      <c r="H167" s="37">
        <f ca="1">IFERROR(COUNTIF(OFFSET(Tableau3[[#This Row],[NIVEAU]],1,,Tableau3[[#This Row],[EFFECTIF TOTAL]]),Tableau3[[#This Row],[NIVEAU]]+1),"")</f>
        <v>9</v>
      </c>
      <c r="I167" s="37">
        <f t="array" aca="1" ref="I167" ca="1">MIN(IFERROR(IF(Tableau3[[#This Row],[NIVEAU]]-{0;1;2;3;4;5;6;7}&gt;=0,MATCH(Tableau3[[#This Row],[NIVEAU]]-{0;1;2;3;4;5;6;7},OFFSET(Tableau3[[#This Row],[NIVEAU]],1,,MAX(Tableau3[LIGNE])-Tableau3[[#This Row],[LIGNE]]),0)-1,""),""))</f>
        <v>9</v>
      </c>
      <c r="J167" s="37">
        <f ca="1">IFERROR(MAX(OFFSET(Tableau3[[#This Row],[NIVEAU]],1,,Tableau3[[#This Row],[EFFECTIF TOTAL]],))-Tableau3[[#This Row],[NIVEAU]],"")</f>
        <v>1</v>
      </c>
      <c r="K167" s="37">
        <f ca="1">IFERROR(ROUND(Tableau3[[#This Row],[EFFECTIF TOTAL]]^(1/Tableau3[[#This Row],[NB DE NIVEAUX]]),1),"")</f>
        <v>9</v>
      </c>
    </row>
    <row r="168" spans="2:11" outlineLevel="3" x14ac:dyDescent="0.35">
      <c r="B168" s="32">
        <v>385</v>
      </c>
      <c r="C168" s="33" t="s">
        <v>80</v>
      </c>
      <c r="D168" s="33" t="s">
        <v>94</v>
      </c>
      <c r="E168" s="33"/>
      <c r="F168" s="19">
        <v>3</v>
      </c>
      <c r="G168" s="8">
        <f>ROW()-ROW(Tableau3[[#Headers],[LIGNE]])</f>
        <v>164</v>
      </c>
      <c r="H168" s="37" t="str">
        <f ca="1">IFERROR(COUNTIF(OFFSET(Tableau3[[#This Row],[NIVEAU]],1,,Tableau3[[#This Row],[EFFECTIF TOTAL]]),Tableau3[[#This Row],[NIVEAU]]+1),"")</f>
        <v/>
      </c>
      <c r="I168" s="37">
        <f t="array" aca="1" ref="I16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8" s="37" t="str">
        <f ca="1">IFERROR(MAX(OFFSET(Tableau3[[#This Row],[NIVEAU]],1,,Tableau3[[#This Row],[EFFECTIF TOTAL]],))-Tableau3[[#This Row],[NIVEAU]],"")</f>
        <v/>
      </c>
      <c r="K168" s="37" t="str">
        <f ca="1">IFERROR(ROUND(Tableau3[[#This Row],[EFFECTIF TOTAL]]^(1/Tableau3[[#This Row],[NB DE NIVEAUX]]),1),"")</f>
        <v/>
      </c>
    </row>
    <row r="169" spans="2:11" outlineLevel="3" x14ac:dyDescent="0.35">
      <c r="B169" s="32">
        <v>975</v>
      </c>
      <c r="C169" s="33" t="s">
        <v>69</v>
      </c>
      <c r="D169" s="33" t="s">
        <v>204</v>
      </c>
      <c r="E169" s="33"/>
      <c r="F169" s="19">
        <v>3</v>
      </c>
      <c r="G169" s="8">
        <f>ROW()-ROW(Tableau3[[#Headers],[LIGNE]])</f>
        <v>165</v>
      </c>
      <c r="H169" s="37" t="str">
        <f ca="1">IFERROR(COUNTIF(OFFSET(Tableau3[[#This Row],[NIVEAU]],1,,Tableau3[[#This Row],[EFFECTIF TOTAL]]),Tableau3[[#This Row],[NIVEAU]]+1),"")</f>
        <v/>
      </c>
      <c r="I169" s="37">
        <f t="array" aca="1" ref="I16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69" s="37" t="str">
        <f ca="1">IFERROR(MAX(OFFSET(Tableau3[[#This Row],[NIVEAU]],1,,Tableau3[[#This Row],[EFFECTIF TOTAL]],))-Tableau3[[#This Row],[NIVEAU]],"")</f>
        <v/>
      </c>
      <c r="K169" s="37" t="str">
        <f ca="1">IFERROR(ROUND(Tableau3[[#This Row],[EFFECTIF TOTAL]]^(1/Tableau3[[#This Row],[NB DE NIVEAUX]]),1),"")</f>
        <v/>
      </c>
    </row>
    <row r="170" spans="2:11" outlineLevel="3" x14ac:dyDescent="0.35">
      <c r="B170" s="32">
        <v>120</v>
      </c>
      <c r="C170" s="33" t="s">
        <v>105</v>
      </c>
      <c r="D170" s="33" t="s">
        <v>205</v>
      </c>
      <c r="E170" s="33"/>
      <c r="F170" s="19">
        <v>3</v>
      </c>
      <c r="G170" s="8">
        <f>ROW()-ROW(Tableau3[[#Headers],[LIGNE]])</f>
        <v>166</v>
      </c>
      <c r="H170" s="37" t="str">
        <f ca="1">IFERROR(COUNTIF(OFFSET(Tableau3[[#This Row],[NIVEAU]],1,,Tableau3[[#This Row],[EFFECTIF TOTAL]]),Tableau3[[#This Row],[NIVEAU]]+1),"")</f>
        <v/>
      </c>
      <c r="I170" s="37">
        <f t="array" aca="1" ref="I17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0" s="37" t="str">
        <f ca="1">IFERROR(MAX(OFFSET(Tableau3[[#This Row],[NIVEAU]],1,,Tableau3[[#This Row],[EFFECTIF TOTAL]],))-Tableau3[[#This Row],[NIVEAU]],"")</f>
        <v/>
      </c>
      <c r="K170" s="37" t="str">
        <f ca="1">IFERROR(ROUND(Tableau3[[#This Row],[EFFECTIF TOTAL]]^(1/Tableau3[[#This Row],[NB DE NIVEAUX]]),1),"")</f>
        <v/>
      </c>
    </row>
    <row r="171" spans="2:11" outlineLevel="3" x14ac:dyDescent="0.35">
      <c r="B171" s="32">
        <v>115</v>
      </c>
      <c r="C171" s="33" t="s">
        <v>71</v>
      </c>
      <c r="D171" s="33" t="s">
        <v>206</v>
      </c>
      <c r="E171" s="33"/>
      <c r="F171" s="19">
        <v>3</v>
      </c>
      <c r="G171" s="8">
        <f>ROW()-ROW(Tableau3[[#Headers],[LIGNE]])</f>
        <v>167</v>
      </c>
      <c r="H171" s="37" t="str">
        <f ca="1">IFERROR(COUNTIF(OFFSET(Tableau3[[#This Row],[NIVEAU]],1,,Tableau3[[#This Row],[EFFECTIF TOTAL]]),Tableau3[[#This Row],[NIVEAU]]+1),"")</f>
        <v/>
      </c>
      <c r="I171" s="37">
        <f t="array" aca="1" ref="I17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1" s="37" t="str">
        <f ca="1">IFERROR(MAX(OFFSET(Tableau3[[#This Row],[NIVEAU]],1,,Tableau3[[#This Row],[EFFECTIF TOTAL]],))-Tableau3[[#This Row],[NIVEAU]],"")</f>
        <v/>
      </c>
      <c r="K171" s="37" t="str">
        <f ca="1">IFERROR(ROUND(Tableau3[[#This Row],[EFFECTIF TOTAL]]^(1/Tableau3[[#This Row],[NB DE NIVEAUX]]),1),"")</f>
        <v/>
      </c>
    </row>
    <row r="172" spans="2:11" outlineLevel="3" x14ac:dyDescent="0.35">
      <c r="B172" s="32">
        <v>311</v>
      </c>
      <c r="C172" s="33" t="s">
        <v>73</v>
      </c>
      <c r="D172" s="33" t="s">
        <v>207</v>
      </c>
      <c r="E172" s="33"/>
      <c r="F172" s="19">
        <v>3</v>
      </c>
      <c r="G172" s="8">
        <f>ROW()-ROW(Tableau3[[#Headers],[LIGNE]])</f>
        <v>168</v>
      </c>
      <c r="H172" s="37" t="str">
        <f ca="1">IFERROR(COUNTIF(OFFSET(Tableau3[[#This Row],[NIVEAU]],1,,Tableau3[[#This Row],[EFFECTIF TOTAL]]),Tableau3[[#This Row],[NIVEAU]]+1),"")</f>
        <v/>
      </c>
      <c r="I172" s="37">
        <f t="array" aca="1" ref="I17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2" s="37" t="str">
        <f ca="1">IFERROR(MAX(OFFSET(Tableau3[[#This Row],[NIVEAU]],1,,Tableau3[[#This Row],[EFFECTIF TOTAL]],))-Tableau3[[#This Row],[NIVEAU]],"")</f>
        <v/>
      </c>
      <c r="K172" s="37" t="str">
        <f ca="1">IFERROR(ROUND(Tableau3[[#This Row],[EFFECTIF TOTAL]]^(1/Tableau3[[#This Row],[NB DE NIVEAUX]]),1),"")</f>
        <v/>
      </c>
    </row>
    <row r="173" spans="2:11" outlineLevel="3" x14ac:dyDescent="0.35">
      <c r="B173" s="32">
        <v>223</v>
      </c>
      <c r="C173" s="33" t="s">
        <v>63</v>
      </c>
      <c r="D173" s="33" t="s">
        <v>115</v>
      </c>
      <c r="E173" s="33"/>
      <c r="F173" s="19">
        <v>3</v>
      </c>
      <c r="G173" s="8">
        <f>ROW()-ROW(Tableau3[[#Headers],[LIGNE]])</f>
        <v>169</v>
      </c>
      <c r="H173" s="37" t="str">
        <f ca="1">IFERROR(COUNTIF(OFFSET(Tableau3[[#This Row],[NIVEAU]],1,,Tableau3[[#This Row],[EFFECTIF TOTAL]]),Tableau3[[#This Row],[NIVEAU]]+1),"")</f>
        <v/>
      </c>
      <c r="I173" s="37">
        <f t="array" aca="1" ref="I17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3" s="37" t="str">
        <f ca="1">IFERROR(MAX(OFFSET(Tableau3[[#This Row],[NIVEAU]],1,,Tableau3[[#This Row],[EFFECTIF TOTAL]],))-Tableau3[[#This Row],[NIVEAU]],"")</f>
        <v/>
      </c>
      <c r="K173" s="37" t="str">
        <f ca="1">IFERROR(ROUND(Tableau3[[#This Row],[EFFECTIF TOTAL]]^(1/Tableau3[[#This Row],[NB DE NIVEAUX]]),1),"")</f>
        <v/>
      </c>
    </row>
    <row r="174" spans="2:11" outlineLevel="3" x14ac:dyDescent="0.35">
      <c r="B174" s="32">
        <v>293</v>
      </c>
      <c r="C174" s="33" t="s">
        <v>63</v>
      </c>
      <c r="D174" s="33" t="s">
        <v>208</v>
      </c>
      <c r="E174" s="33"/>
      <c r="F174" s="19">
        <v>3</v>
      </c>
      <c r="G174" s="8">
        <f>ROW()-ROW(Tableau3[[#Headers],[LIGNE]])</f>
        <v>170</v>
      </c>
      <c r="H174" s="37" t="str">
        <f ca="1">IFERROR(COUNTIF(OFFSET(Tableau3[[#This Row],[NIVEAU]],1,,Tableau3[[#This Row],[EFFECTIF TOTAL]]),Tableau3[[#This Row],[NIVEAU]]+1),"")</f>
        <v/>
      </c>
      <c r="I174" s="37">
        <f t="array" aca="1" ref="I17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4" s="37" t="str">
        <f ca="1">IFERROR(MAX(OFFSET(Tableau3[[#This Row],[NIVEAU]],1,,Tableau3[[#This Row],[EFFECTIF TOTAL]],))-Tableau3[[#This Row],[NIVEAU]],"")</f>
        <v/>
      </c>
      <c r="K174" s="37" t="str">
        <f ca="1">IFERROR(ROUND(Tableau3[[#This Row],[EFFECTIF TOTAL]]^(1/Tableau3[[#This Row],[NB DE NIVEAUX]]),1),"")</f>
        <v/>
      </c>
    </row>
    <row r="175" spans="2:11" outlineLevel="3" x14ac:dyDescent="0.35">
      <c r="B175" s="32">
        <v>567</v>
      </c>
      <c r="C175" s="33" t="s">
        <v>99</v>
      </c>
      <c r="D175" s="33" t="s">
        <v>209</v>
      </c>
      <c r="E175" s="33"/>
      <c r="F175" s="19">
        <v>3</v>
      </c>
      <c r="G175" s="8">
        <f>ROW()-ROW(Tableau3[[#Headers],[LIGNE]])</f>
        <v>171</v>
      </c>
      <c r="H175" s="37" t="str">
        <f ca="1">IFERROR(COUNTIF(OFFSET(Tableau3[[#This Row],[NIVEAU]],1,,Tableau3[[#This Row],[EFFECTIF TOTAL]]),Tableau3[[#This Row],[NIVEAU]]+1),"")</f>
        <v/>
      </c>
      <c r="I175" s="37">
        <f t="array" aca="1" ref="I17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5" s="37" t="str">
        <f ca="1">IFERROR(MAX(OFFSET(Tableau3[[#This Row],[NIVEAU]],1,,Tableau3[[#This Row],[EFFECTIF TOTAL]],))-Tableau3[[#This Row],[NIVEAU]],"")</f>
        <v/>
      </c>
      <c r="K175" s="37" t="str">
        <f ca="1">IFERROR(ROUND(Tableau3[[#This Row],[EFFECTIF TOTAL]]^(1/Tableau3[[#This Row],[NB DE NIVEAUX]]),1),"")</f>
        <v/>
      </c>
    </row>
    <row r="176" spans="2:11" outlineLevel="3" x14ac:dyDescent="0.35">
      <c r="B176" s="32">
        <v>580</v>
      </c>
      <c r="C176" s="33" t="s">
        <v>210</v>
      </c>
      <c r="D176" s="33" t="s">
        <v>211</v>
      </c>
      <c r="E176" s="33"/>
      <c r="F176" s="19">
        <v>3</v>
      </c>
      <c r="G176" s="8">
        <f>ROW()-ROW(Tableau3[[#Headers],[LIGNE]])</f>
        <v>172</v>
      </c>
      <c r="H176" s="37" t="str">
        <f ca="1">IFERROR(COUNTIF(OFFSET(Tableau3[[#This Row],[NIVEAU]],1,,Tableau3[[#This Row],[EFFECTIF TOTAL]]),Tableau3[[#This Row],[NIVEAU]]+1),"")</f>
        <v/>
      </c>
      <c r="I176" s="37">
        <f t="array" aca="1" ref="I17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6" s="37" t="str">
        <f ca="1">IFERROR(MAX(OFFSET(Tableau3[[#This Row],[NIVEAU]],1,,Tableau3[[#This Row],[EFFECTIF TOTAL]],))-Tableau3[[#This Row],[NIVEAU]],"")</f>
        <v/>
      </c>
      <c r="K176" s="37" t="str">
        <f ca="1">IFERROR(ROUND(Tableau3[[#This Row],[EFFECTIF TOTAL]]^(1/Tableau3[[#This Row],[NB DE NIVEAUX]]),1),"")</f>
        <v/>
      </c>
    </row>
    <row r="177" spans="2:11" outlineLevel="2" x14ac:dyDescent="0.35">
      <c r="B177" s="32">
        <v>814</v>
      </c>
      <c r="C177" s="33" t="s">
        <v>58</v>
      </c>
      <c r="D177" s="33" t="s">
        <v>79</v>
      </c>
      <c r="E177" s="33"/>
      <c r="F177" s="19">
        <v>2</v>
      </c>
      <c r="G177" s="8">
        <f>ROW()-ROW(Tableau3[[#Headers],[LIGNE]])</f>
        <v>173</v>
      </c>
      <c r="H177" s="37">
        <f ca="1">IFERROR(COUNTIF(OFFSET(Tableau3[[#This Row],[NIVEAU]],1,,Tableau3[[#This Row],[EFFECTIF TOTAL]]),Tableau3[[#This Row],[NIVEAU]]+1),"")</f>
        <v>8</v>
      </c>
      <c r="I177" s="37">
        <f t="array" aca="1" ref="I177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177" s="37">
        <f ca="1">IFERROR(MAX(OFFSET(Tableau3[[#This Row],[NIVEAU]],1,,Tableau3[[#This Row],[EFFECTIF TOTAL]],))-Tableau3[[#This Row],[NIVEAU]],"")</f>
        <v>1</v>
      </c>
      <c r="K177" s="37">
        <f ca="1">IFERROR(ROUND(Tableau3[[#This Row],[EFFECTIF TOTAL]]^(1/Tableau3[[#This Row],[NB DE NIVEAUX]]),1),"")</f>
        <v>8</v>
      </c>
    </row>
    <row r="178" spans="2:11" outlineLevel="3" x14ac:dyDescent="0.35">
      <c r="B178" s="32">
        <v>339</v>
      </c>
      <c r="C178" s="33" t="s">
        <v>67</v>
      </c>
      <c r="D178" s="33" t="s">
        <v>212</v>
      </c>
      <c r="E178" s="33"/>
      <c r="F178" s="19">
        <v>3</v>
      </c>
      <c r="G178" s="8">
        <f>ROW()-ROW(Tableau3[[#Headers],[LIGNE]])</f>
        <v>174</v>
      </c>
      <c r="H178" s="37" t="str">
        <f ca="1">IFERROR(COUNTIF(OFFSET(Tableau3[[#This Row],[NIVEAU]],1,,Tableau3[[#This Row],[EFFECTIF TOTAL]]),Tableau3[[#This Row],[NIVEAU]]+1),"")</f>
        <v/>
      </c>
      <c r="I178" s="37">
        <f t="array" aca="1" ref="I17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8" s="37" t="str">
        <f ca="1">IFERROR(MAX(OFFSET(Tableau3[[#This Row],[NIVEAU]],1,,Tableau3[[#This Row],[EFFECTIF TOTAL]],))-Tableau3[[#This Row],[NIVEAU]],"")</f>
        <v/>
      </c>
      <c r="K178" s="37" t="str">
        <f ca="1">IFERROR(ROUND(Tableau3[[#This Row],[EFFECTIF TOTAL]]^(1/Tableau3[[#This Row],[NB DE NIVEAUX]]),1),"")</f>
        <v/>
      </c>
    </row>
    <row r="179" spans="2:11" outlineLevel="3" x14ac:dyDescent="0.35">
      <c r="B179" s="32">
        <v>8</v>
      </c>
      <c r="C179" s="33" t="s">
        <v>105</v>
      </c>
      <c r="D179" s="33" t="s">
        <v>121</v>
      </c>
      <c r="E179" s="33"/>
      <c r="F179" s="19">
        <v>3</v>
      </c>
      <c r="G179" s="8">
        <f>ROW()-ROW(Tableau3[[#Headers],[LIGNE]])</f>
        <v>175</v>
      </c>
      <c r="H179" s="37" t="str">
        <f ca="1">IFERROR(COUNTIF(OFFSET(Tableau3[[#This Row],[NIVEAU]],1,,Tableau3[[#This Row],[EFFECTIF TOTAL]]),Tableau3[[#This Row],[NIVEAU]]+1),"")</f>
        <v/>
      </c>
      <c r="I179" s="37">
        <f t="array" aca="1" ref="I17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79" s="37" t="str">
        <f ca="1">IFERROR(MAX(OFFSET(Tableau3[[#This Row],[NIVEAU]],1,,Tableau3[[#This Row],[EFFECTIF TOTAL]],))-Tableau3[[#This Row],[NIVEAU]],"")</f>
        <v/>
      </c>
      <c r="K179" s="37" t="str">
        <f ca="1">IFERROR(ROUND(Tableau3[[#This Row],[EFFECTIF TOTAL]]^(1/Tableau3[[#This Row],[NB DE NIVEAUX]]),1),"")</f>
        <v/>
      </c>
    </row>
    <row r="180" spans="2:11" outlineLevel="3" x14ac:dyDescent="0.35">
      <c r="B180" s="32">
        <v>306</v>
      </c>
      <c r="C180" s="33" t="s">
        <v>73</v>
      </c>
      <c r="D180" s="33" t="s">
        <v>145</v>
      </c>
      <c r="E180" s="33"/>
      <c r="F180" s="19">
        <v>3</v>
      </c>
      <c r="G180" s="8">
        <f>ROW()-ROW(Tableau3[[#Headers],[LIGNE]])</f>
        <v>176</v>
      </c>
      <c r="H180" s="37" t="str">
        <f ca="1">IFERROR(COUNTIF(OFFSET(Tableau3[[#This Row],[NIVEAU]],1,,Tableau3[[#This Row],[EFFECTIF TOTAL]]),Tableau3[[#This Row],[NIVEAU]]+1),"")</f>
        <v/>
      </c>
      <c r="I180" s="37">
        <f t="array" aca="1" ref="I18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0" s="37" t="str">
        <f ca="1">IFERROR(MAX(OFFSET(Tableau3[[#This Row],[NIVEAU]],1,,Tableau3[[#This Row],[EFFECTIF TOTAL]],))-Tableau3[[#This Row],[NIVEAU]],"")</f>
        <v/>
      </c>
      <c r="K180" s="37" t="str">
        <f ca="1">IFERROR(ROUND(Tableau3[[#This Row],[EFFECTIF TOTAL]]^(1/Tableau3[[#This Row],[NB DE NIVEAUX]]),1),"")</f>
        <v/>
      </c>
    </row>
    <row r="181" spans="2:11" outlineLevel="3" x14ac:dyDescent="0.35">
      <c r="B181" s="32">
        <v>205</v>
      </c>
      <c r="C181" s="33" t="s">
        <v>63</v>
      </c>
      <c r="D181" s="33" t="s">
        <v>125</v>
      </c>
      <c r="F181" s="19">
        <v>3</v>
      </c>
      <c r="G181" s="8">
        <f>ROW()-ROW(Tableau3[[#Headers],[LIGNE]])</f>
        <v>177</v>
      </c>
      <c r="H181" s="37" t="str">
        <f ca="1">IFERROR(COUNTIF(OFFSET(Tableau3[[#This Row],[NIVEAU]],1,,Tableau3[[#This Row],[EFFECTIF TOTAL]]),Tableau3[[#This Row],[NIVEAU]]+1),"")</f>
        <v/>
      </c>
      <c r="I181" s="37">
        <f t="array" aca="1" ref="I18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1" s="37" t="str">
        <f ca="1">IFERROR(MAX(OFFSET(Tableau3[[#This Row],[NIVEAU]],1,,Tableau3[[#This Row],[EFFECTIF TOTAL]],))-Tableau3[[#This Row],[NIVEAU]],"")</f>
        <v/>
      </c>
      <c r="K181" s="37" t="str">
        <f ca="1">IFERROR(ROUND(Tableau3[[#This Row],[EFFECTIF TOTAL]]^(1/Tableau3[[#This Row],[NB DE NIVEAUX]]),1),"")</f>
        <v/>
      </c>
    </row>
    <row r="182" spans="2:11" outlineLevel="3" x14ac:dyDescent="0.35">
      <c r="B182" s="32">
        <v>756</v>
      </c>
      <c r="C182" s="33" t="s">
        <v>63</v>
      </c>
      <c r="D182" s="33" t="s">
        <v>213</v>
      </c>
      <c r="F182" s="19">
        <v>3</v>
      </c>
      <c r="G182" s="8">
        <f>ROW()-ROW(Tableau3[[#Headers],[LIGNE]])</f>
        <v>178</v>
      </c>
      <c r="H182" s="37" t="str">
        <f ca="1">IFERROR(COUNTIF(OFFSET(Tableau3[[#This Row],[NIVEAU]],1,,Tableau3[[#This Row],[EFFECTIF TOTAL]]),Tableau3[[#This Row],[NIVEAU]]+1),"")</f>
        <v/>
      </c>
      <c r="I182" s="37">
        <f t="array" aca="1" ref="I18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2" s="37" t="str">
        <f ca="1">IFERROR(MAX(OFFSET(Tableau3[[#This Row],[NIVEAU]],1,,Tableau3[[#This Row],[EFFECTIF TOTAL]],))-Tableau3[[#This Row],[NIVEAU]],"")</f>
        <v/>
      </c>
      <c r="K182" s="37" t="str">
        <f ca="1">IFERROR(ROUND(Tableau3[[#This Row],[EFFECTIF TOTAL]]^(1/Tableau3[[#This Row],[NB DE NIVEAUX]]),1),"")</f>
        <v/>
      </c>
    </row>
    <row r="183" spans="2:11" outlineLevel="3" x14ac:dyDescent="0.35">
      <c r="B183" s="32">
        <v>891</v>
      </c>
      <c r="C183" s="33" t="s">
        <v>63</v>
      </c>
      <c r="D183" s="33" t="s">
        <v>68</v>
      </c>
      <c r="E183" s="33"/>
      <c r="F183" s="19">
        <v>3</v>
      </c>
      <c r="G183" s="8">
        <f>ROW()-ROW(Tableau3[[#Headers],[LIGNE]])</f>
        <v>179</v>
      </c>
      <c r="H183" s="37" t="str">
        <f ca="1">IFERROR(COUNTIF(OFFSET(Tableau3[[#This Row],[NIVEAU]],1,,Tableau3[[#This Row],[EFFECTIF TOTAL]]),Tableau3[[#This Row],[NIVEAU]]+1),"")</f>
        <v/>
      </c>
      <c r="I183" s="37">
        <f t="array" aca="1" ref="I18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3" s="37" t="str">
        <f ca="1">IFERROR(MAX(OFFSET(Tableau3[[#This Row],[NIVEAU]],1,,Tableau3[[#This Row],[EFFECTIF TOTAL]],))-Tableau3[[#This Row],[NIVEAU]],"")</f>
        <v/>
      </c>
      <c r="K183" s="37" t="str">
        <f ca="1">IFERROR(ROUND(Tableau3[[#This Row],[EFFECTIF TOTAL]]^(1/Tableau3[[#This Row],[NB DE NIVEAUX]]),1),"")</f>
        <v/>
      </c>
    </row>
    <row r="184" spans="2:11" outlineLevel="3" x14ac:dyDescent="0.35">
      <c r="B184" s="32">
        <v>273</v>
      </c>
      <c r="C184" s="33" t="s">
        <v>132</v>
      </c>
      <c r="D184" s="33" t="s">
        <v>214</v>
      </c>
      <c r="E184" s="33"/>
      <c r="F184" s="19">
        <v>3</v>
      </c>
      <c r="G184" s="8">
        <f>ROW()-ROW(Tableau3[[#Headers],[LIGNE]])</f>
        <v>180</v>
      </c>
      <c r="H184" s="37" t="str">
        <f ca="1">IFERROR(COUNTIF(OFFSET(Tableau3[[#This Row],[NIVEAU]],1,,Tableau3[[#This Row],[EFFECTIF TOTAL]]),Tableau3[[#This Row],[NIVEAU]]+1),"")</f>
        <v/>
      </c>
      <c r="I184" s="37">
        <f t="array" aca="1" ref="I18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4" s="37" t="str">
        <f ca="1">IFERROR(MAX(OFFSET(Tableau3[[#This Row],[NIVEAU]],1,,Tableau3[[#This Row],[EFFECTIF TOTAL]],))-Tableau3[[#This Row],[NIVEAU]],"")</f>
        <v/>
      </c>
      <c r="K184" s="37" t="str">
        <f ca="1">IFERROR(ROUND(Tableau3[[#This Row],[EFFECTIF TOTAL]]^(1/Tableau3[[#This Row],[NB DE NIVEAUX]]),1),"")</f>
        <v/>
      </c>
    </row>
    <row r="185" spans="2:11" outlineLevel="3" x14ac:dyDescent="0.35">
      <c r="B185" s="32">
        <v>313</v>
      </c>
      <c r="C185" s="33" t="s">
        <v>132</v>
      </c>
      <c r="D185" s="33" t="s">
        <v>215</v>
      </c>
      <c r="E185" s="33"/>
      <c r="F185" s="19">
        <v>3</v>
      </c>
      <c r="G185" s="8">
        <f>ROW()-ROW(Tableau3[[#Headers],[LIGNE]])</f>
        <v>181</v>
      </c>
      <c r="H185" s="37" t="str">
        <f ca="1">IFERROR(COUNTIF(OFFSET(Tableau3[[#This Row],[NIVEAU]],1,,Tableau3[[#This Row],[EFFECTIF TOTAL]]),Tableau3[[#This Row],[NIVEAU]]+1),"")</f>
        <v/>
      </c>
      <c r="I185" s="37">
        <f t="array" aca="1" ref="I18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5" s="37" t="str">
        <f ca="1">IFERROR(MAX(OFFSET(Tableau3[[#This Row],[NIVEAU]],1,,Tableau3[[#This Row],[EFFECTIF TOTAL]],))-Tableau3[[#This Row],[NIVEAU]],"")</f>
        <v/>
      </c>
      <c r="K185" s="37" t="str">
        <f ca="1">IFERROR(ROUND(Tableau3[[#This Row],[EFFECTIF TOTAL]]^(1/Tableau3[[#This Row],[NB DE NIVEAUX]]),1),"")</f>
        <v/>
      </c>
    </row>
    <row r="186" spans="2:11" outlineLevel="2" x14ac:dyDescent="0.35">
      <c r="B186" s="32">
        <v>605</v>
      </c>
      <c r="C186" s="33" t="s">
        <v>73</v>
      </c>
      <c r="D186" s="33" t="s">
        <v>76</v>
      </c>
      <c r="F186" s="19">
        <v>2</v>
      </c>
      <c r="G186" s="8">
        <f>ROW()-ROW(Tableau3[[#Headers],[LIGNE]])</f>
        <v>182</v>
      </c>
      <c r="H186" s="37">
        <f ca="1">IFERROR(COUNTIF(OFFSET(Tableau3[[#This Row],[NIVEAU]],1,,Tableau3[[#This Row],[EFFECTIF TOTAL]]),Tableau3[[#This Row],[NIVEAU]]+1),"")</f>
        <v>3</v>
      </c>
      <c r="I186" s="37">
        <f t="array" aca="1" ref="I186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186" s="37">
        <f ca="1">IFERROR(MAX(OFFSET(Tableau3[[#This Row],[NIVEAU]],1,,Tableau3[[#This Row],[EFFECTIF TOTAL]],))-Tableau3[[#This Row],[NIVEAU]],"")</f>
        <v>1</v>
      </c>
      <c r="K186" s="37">
        <f ca="1">IFERROR(ROUND(Tableau3[[#This Row],[EFFECTIF TOTAL]]^(1/Tableau3[[#This Row],[NB DE NIVEAUX]]),1),"")</f>
        <v>3</v>
      </c>
    </row>
    <row r="187" spans="2:11" outlineLevel="3" x14ac:dyDescent="0.35">
      <c r="B187" s="32">
        <v>640</v>
      </c>
      <c r="C187" s="33" t="s">
        <v>60</v>
      </c>
      <c r="D187" s="33" t="s">
        <v>216</v>
      </c>
      <c r="E187" s="33"/>
      <c r="F187" s="19">
        <v>3</v>
      </c>
      <c r="G187" s="8">
        <f>ROW()-ROW(Tableau3[[#Headers],[LIGNE]])</f>
        <v>183</v>
      </c>
      <c r="H187" s="37" t="str">
        <f ca="1">IFERROR(COUNTIF(OFFSET(Tableau3[[#This Row],[NIVEAU]],1,,Tableau3[[#This Row],[EFFECTIF TOTAL]]),Tableau3[[#This Row],[NIVEAU]]+1),"")</f>
        <v/>
      </c>
      <c r="I187" s="37">
        <f t="array" aca="1" ref="I18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7" s="37" t="str">
        <f ca="1">IFERROR(MAX(OFFSET(Tableau3[[#This Row],[NIVEAU]],1,,Tableau3[[#This Row],[EFFECTIF TOTAL]],))-Tableau3[[#This Row],[NIVEAU]],"")</f>
        <v/>
      </c>
      <c r="K187" s="37" t="str">
        <f ca="1">IFERROR(ROUND(Tableau3[[#This Row],[EFFECTIF TOTAL]]^(1/Tableau3[[#This Row],[NB DE NIVEAUX]]),1),"")</f>
        <v/>
      </c>
    </row>
    <row r="188" spans="2:11" outlineLevel="3" x14ac:dyDescent="0.35">
      <c r="B188" s="32">
        <v>584</v>
      </c>
      <c r="C188" s="33" t="s">
        <v>67</v>
      </c>
      <c r="D188" s="33" t="s">
        <v>120</v>
      </c>
      <c r="E188" s="33"/>
      <c r="F188" s="19">
        <v>3</v>
      </c>
      <c r="G188" s="8">
        <f>ROW()-ROW(Tableau3[[#Headers],[LIGNE]])</f>
        <v>184</v>
      </c>
      <c r="H188" s="37" t="str">
        <f ca="1">IFERROR(COUNTIF(OFFSET(Tableau3[[#This Row],[NIVEAU]],1,,Tableau3[[#This Row],[EFFECTIF TOTAL]]),Tableau3[[#This Row],[NIVEAU]]+1),"")</f>
        <v/>
      </c>
      <c r="I188" s="37">
        <f t="array" aca="1" ref="I18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8" s="37" t="str">
        <f ca="1">IFERROR(MAX(OFFSET(Tableau3[[#This Row],[NIVEAU]],1,,Tableau3[[#This Row],[EFFECTIF TOTAL]],))-Tableau3[[#This Row],[NIVEAU]],"")</f>
        <v/>
      </c>
      <c r="K188" s="37" t="str">
        <f ca="1">IFERROR(ROUND(Tableau3[[#This Row],[EFFECTIF TOTAL]]^(1/Tableau3[[#This Row],[NB DE NIVEAUX]]),1),"")</f>
        <v/>
      </c>
    </row>
    <row r="189" spans="2:11" outlineLevel="3" x14ac:dyDescent="0.35">
      <c r="B189" s="32">
        <v>646</v>
      </c>
      <c r="C189" s="33" t="s">
        <v>96</v>
      </c>
      <c r="D189" s="33" t="s">
        <v>153</v>
      </c>
      <c r="F189" s="19">
        <v>3</v>
      </c>
      <c r="G189" s="8">
        <f>ROW()-ROW(Tableau3[[#Headers],[LIGNE]])</f>
        <v>185</v>
      </c>
      <c r="H189" s="37" t="str">
        <f ca="1">IFERROR(COUNTIF(OFFSET(Tableau3[[#This Row],[NIVEAU]],1,,Tableau3[[#This Row],[EFFECTIF TOTAL]]),Tableau3[[#This Row],[NIVEAU]]+1),"")</f>
        <v/>
      </c>
      <c r="I189" s="37">
        <f t="array" aca="1" ref="I18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89" s="37" t="str">
        <f ca="1">IFERROR(MAX(OFFSET(Tableau3[[#This Row],[NIVEAU]],1,,Tableau3[[#This Row],[EFFECTIF TOTAL]],))-Tableau3[[#This Row],[NIVEAU]],"")</f>
        <v/>
      </c>
      <c r="K189" s="37" t="str">
        <f ca="1">IFERROR(ROUND(Tableau3[[#This Row],[EFFECTIF TOTAL]]^(1/Tableau3[[#This Row],[NB DE NIVEAUX]]),1),"")</f>
        <v/>
      </c>
    </row>
    <row r="190" spans="2:11" outlineLevel="2" x14ac:dyDescent="0.35">
      <c r="B190" s="32">
        <v>53</v>
      </c>
      <c r="C190" s="33" t="s">
        <v>210</v>
      </c>
      <c r="D190" s="33" t="s">
        <v>153</v>
      </c>
      <c r="E190" s="33"/>
      <c r="F190" s="19">
        <v>2</v>
      </c>
      <c r="G190" s="8">
        <f>ROW()-ROW(Tableau3[[#Headers],[LIGNE]])</f>
        <v>186</v>
      </c>
      <c r="H190" s="37" t="str">
        <f ca="1">IFERROR(COUNTIF(OFFSET(Tableau3[[#This Row],[NIVEAU]],1,,Tableau3[[#This Row],[EFFECTIF TOTAL]]),Tableau3[[#This Row],[NIVEAU]]+1),"")</f>
        <v/>
      </c>
      <c r="I190" s="37">
        <f t="array" aca="1" ref="I19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0" s="37" t="str">
        <f ca="1">IFERROR(MAX(OFFSET(Tableau3[[#This Row],[NIVEAU]],1,,Tableau3[[#This Row],[EFFECTIF TOTAL]],))-Tableau3[[#This Row],[NIVEAU]],"")</f>
        <v/>
      </c>
      <c r="K190" s="37" t="str">
        <f ca="1">IFERROR(ROUND(Tableau3[[#This Row],[EFFECTIF TOTAL]]^(1/Tableau3[[#This Row],[NB DE NIVEAUX]]),1),"")</f>
        <v/>
      </c>
    </row>
    <row r="191" spans="2:11" outlineLevel="2" x14ac:dyDescent="0.35">
      <c r="B191" s="32">
        <v>581</v>
      </c>
      <c r="C191" s="33" t="s">
        <v>89</v>
      </c>
      <c r="D191" s="33" t="s">
        <v>217</v>
      </c>
      <c r="E191" s="33"/>
      <c r="F191" s="19">
        <v>2</v>
      </c>
      <c r="G191" s="8">
        <f>ROW()-ROW(Tableau3[[#Headers],[LIGNE]])</f>
        <v>187</v>
      </c>
      <c r="H191" s="37">
        <f ca="1">IFERROR(COUNTIF(OFFSET(Tableau3[[#This Row],[NIVEAU]],1,,Tableau3[[#This Row],[EFFECTIF TOTAL]]),Tableau3[[#This Row],[NIVEAU]]+1),"")</f>
        <v>6</v>
      </c>
      <c r="I191" s="37">
        <f t="array" aca="1" ref="I191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191" s="37">
        <f ca="1">IFERROR(MAX(OFFSET(Tableau3[[#This Row],[NIVEAU]],1,,Tableau3[[#This Row],[EFFECTIF TOTAL]],))-Tableau3[[#This Row],[NIVEAU]],"")</f>
        <v>1</v>
      </c>
      <c r="K191" s="37">
        <f ca="1">IFERROR(ROUND(Tableau3[[#This Row],[EFFECTIF TOTAL]]^(1/Tableau3[[#This Row],[NB DE NIVEAUX]]),1),"")</f>
        <v>6</v>
      </c>
    </row>
    <row r="192" spans="2:11" outlineLevel="3" x14ac:dyDescent="0.35">
      <c r="B192" s="32">
        <v>837</v>
      </c>
      <c r="C192" s="33" t="s">
        <v>67</v>
      </c>
      <c r="D192" s="33" t="s">
        <v>218</v>
      </c>
      <c r="E192" s="33"/>
      <c r="F192" s="19">
        <v>3</v>
      </c>
      <c r="G192" s="8">
        <f>ROW()-ROW(Tableau3[[#Headers],[LIGNE]])</f>
        <v>188</v>
      </c>
      <c r="H192" s="37" t="str">
        <f ca="1">IFERROR(COUNTIF(OFFSET(Tableau3[[#This Row],[NIVEAU]],1,,Tableau3[[#This Row],[EFFECTIF TOTAL]]),Tableau3[[#This Row],[NIVEAU]]+1),"")</f>
        <v/>
      </c>
      <c r="I192" s="37">
        <f t="array" aca="1" ref="I19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2" s="37" t="str">
        <f ca="1">IFERROR(MAX(OFFSET(Tableau3[[#This Row],[NIVEAU]],1,,Tableau3[[#This Row],[EFFECTIF TOTAL]],))-Tableau3[[#This Row],[NIVEAU]],"")</f>
        <v/>
      </c>
      <c r="K192" s="37" t="str">
        <f ca="1">IFERROR(ROUND(Tableau3[[#This Row],[EFFECTIF TOTAL]]^(1/Tableau3[[#This Row],[NB DE NIVEAUX]]),1),"")</f>
        <v/>
      </c>
    </row>
    <row r="193" spans="2:11" outlineLevel="3" x14ac:dyDescent="0.35">
      <c r="B193" s="32">
        <v>836</v>
      </c>
      <c r="C193" s="33" t="s">
        <v>80</v>
      </c>
      <c r="D193" s="33" t="s">
        <v>94</v>
      </c>
      <c r="E193" s="33"/>
      <c r="F193" s="19">
        <v>3</v>
      </c>
      <c r="G193" s="8">
        <f>ROW()-ROW(Tableau3[[#Headers],[LIGNE]])</f>
        <v>189</v>
      </c>
      <c r="H193" s="37" t="str">
        <f ca="1">IFERROR(COUNTIF(OFFSET(Tableau3[[#This Row],[NIVEAU]],1,,Tableau3[[#This Row],[EFFECTIF TOTAL]]),Tableau3[[#This Row],[NIVEAU]]+1),"")</f>
        <v/>
      </c>
      <c r="I193" s="37">
        <f t="array" aca="1" ref="I19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3" s="37" t="str">
        <f ca="1">IFERROR(MAX(OFFSET(Tableau3[[#This Row],[NIVEAU]],1,,Tableau3[[#This Row],[EFFECTIF TOTAL]],))-Tableau3[[#This Row],[NIVEAU]],"")</f>
        <v/>
      </c>
      <c r="K193" s="37" t="str">
        <f ca="1">IFERROR(ROUND(Tableau3[[#This Row],[EFFECTIF TOTAL]]^(1/Tableau3[[#This Row],[NB DE NIVEAUX]]),1),"")</f>
        <v/>
      </c>
    </row>
    <row r="194" spans="2:11" outlineLevel="3" x14ac:dyDescent="0.35">
      <c r="B194" s="32">
        <v>369</v>
      </c>
      <c r="C194" s="33" t="s">
        <v>69</v>
      </c>
      <c r="D194" s="33" t="s">
        <v>190</v>
      </c>
      <c r="E194" s="33"/>
      <c r="F194" s="19">
        <v>3</v>
      </c>
      <c r="G194" s="8">
        <f>ROW()-ROW(Tableau3[[#Headers],[LIGNE]])</f>
        <v>190</v>
      </c>
      <c r="H194" s="37" t="str">
        <f ca="1">IFERROR(COUNTIF(OFFSET(Tableau3[[#This Row],[NIVEAU]],1,,Tableau3[[#This Row],[EFFECTIF TOTAL]]),Tableau3[[#This Row],[NIVEAU]]+1),"")</f>
        <v/>
      </c>
      <c r="I194" s="37">
        <f t="array" aca="1" ref="I19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4" s="37" t="str">
        <f ca="1">IFERROR(MAX(OFFSET(Tableau3[[#This Row],[NIVEAU]],1,,Tableau3[[#This Row],[EFFECTIF TOTAL]],))-Tableau3[[#This Row],[NIVEAU]],"")</f>
        <v/>
      </c>
      <c r="K194" s="37" t="str">
        <f ca="1">IFERROR(ROUND(Tableau3[[#This Row],[EFFECTIF TOTAL]]^(1/Tableau3[[#This Row],[NB DE NIVEAUX]]),1),"")</f>
        <v/>
      </c>
    </row>
    <row r="195" spans="2:11" outlineLevel="3" x14ac:dyDescent="0.35">
      <c r="B195" s="32">
        <v>395</v>
      </c>
      <c r="C195" s="33" t="s">
        <v>69</v>
      </c>
      <c r="D195" s="33" t="s">
        <v>91</v>
      </c>
      <c r="E195" s="33"/>
      <c r="F195" s="19">
        <v>3</v>
      </c>
      <c r="G195" s="8">
        <f>ROW()-ROW(Tableau3[[#Headers],[LIGNE]])</f>
        <v>191</v>
      </c>
      <c r="H195" s="37" t="str">
        <f ca="1">IFERROR(COUNTIF(OFFSET(Tableau3[[#This Row],[NIVEAU]],1,,Tableau3[[#This Row],[EFFECTIF TOTAL]]),Tableau3[[#This Row],[NIVEAU]]+1),"")</f>
        <v/>
      </c>
      <c r="I195" s="37">
        <f t="array" aca="1" ref="I19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5" s="37" t="str">
        <f ca="1">IFERROR(MAX(OFFSET(Tableau3[[#This Row],[NIVEAU]],1,,Tableau3[[#This Row],[EFFECTIF TOTAL]],))-Tableau3[[#This Row],[NIVEAU]],"")</f>
        <v/>
      </c>
      <c r="K195" s="37" t="str">
        <f ca="1">IFERROR(ROUND(Tableau3[[#This Row],[EFFECTIF TOTAL]]^(1/Tableau3[[#This Row],[NB DE NIVEAUX]]),1),"")</f>
        <v/>
      </c>
    </row>
    <row r="196" spans="2:11" outlineLevel="3" x14ac:dyDescent="0.35">
      <c r="B196" s="32">
        <v>910</v>
      </c>
      <c r="C196" s="33" t="s">
        <v>82</v>
      </c>
      <c r="D196" s="33" t="s">
        <v>92</v>
      </c>
      <c r="E196" s="33"/>
      <c r="F196" s="19">
        <v>3</v>
      </c>
      <c r="G196" s="8">
        <f>ROW()-ROW(Tableau3[[#Headers],[LIGNE]])</f>
        <v>192</v>
      </c>
      <c r="H196" s="37" t="str">
        <f ca="1">IFERROR(COUNTIF(OFFSET(Tableau3[[#This Row],[NIVEAU]],1,,Tableau3[[#This Row],[EFFECTIF TOTAL]]),Tableau3[[#This Row],[NIVEAU]]+1),"")</f>
        <v/>
      </c>
      <c r="I196" s="37">
        <f t="array" aca="1" ref="I19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6" s="37" t="str">
        <f ca="1">IFERROR(MAX(OFFSET(Tableau3[[#This Row],[NIVEAU]],1,,Tableau3[[#This Row],[EFFECTIF TOTAL]],))-Tableau3[[#This Row],[NIVEAU]],"")</f>
        <v/>
      </c>
      <c r="K196" s="37" t="str">
        <f ca="1">IFERROR(ROUND(Tableau3[[#This Row],[EFFECTIF TOTAL]]^(1/Tableau3[[#This Row],[NB DE NIVEAUX]]),1),"")</f>
        <v/>
      </c>
    </row>
    <row r="197" spans="2:11" outlineLevel="3" x14ac:dyDescent="0.35">
      <c r="B197" s="32">
        <v>244</v>
      </c>
      <c r="C197" s="33" t="s">
        <v>131</v>
      </c>
      <c r="D197" s="33" t="s">
        <v>169</v>
      </c>
      <c r="E197" s="33"/>
      <c r="F197" s="19">
        <v>3</v>
      </c>
      <c r="G197" s="8">
        <f>ROW()-ROW(Tableau3[[#Headers],[LIGNE]])</f>
        <v>193</v>
      </c>
      <c r="H197" s="37" t="str">
        <f ca="1">IFERROR(COUNTIF(OFFSET(Tableau3[[#This Row],[NIVEAU]],1,,Tableau3[[#This Row],[EFFECTIF TOTAL]]),Tableau3[[#This Row],[NIVEAU]]+1),"")</f>
        <v/>
      </c>
      <c r="I197" s="37">
        <f t="array" aca="1" ref="I19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197" s="37" t="str">
        <f ca="1">IFERROR(MAX(OFFSET(Tableau3[[#This Row],[NIVEAU]],1,,Tableau3[[#This Row],[EFFECTIF TOTAL]],))-Tableau3[[#This Row],[NIVEAU]],"")</f>
        <v/>
      </c>
      <c r="K197" s="37" t="str">
        <f ca="1">IFERROR(ROUND(Tableau3[[#This Row],[EFFECTIF TOTAL]]^(1/Tableau3[[#This Row],[NB DE NIVEAUX]]),1),"")</f>
        <v/>
      </c>
    </row>
    <row r="198" spans="2:11" outlineLevel="1" x14ac:dyDescent="0.35">
      <c r="B198" s="32">
        <v>329</v>
      </c>
      <c r="C198" s="33" t="s">
        <v>58</v>
      </c>
      <c r="D198" s="33" t="s">
        <v>106</v>
      </c>
      <c r="E198" s="33"/>
      <c r="F198" s="19">
        <v>1</v>
      </c>
      <c r="G198" s="8">
        <f>ROW()-ROW(Tableau3[[#Headers],[LIGNE]])</f>
        <v>194</v>
      </c>
      <c r="H198" s="37">
        <f ca="1">IFERROR(COUNTIF(OFFSET(Tableau3[[#This Row],[NIVEAU]],1,,Tableau3[[#This Row],[EFFECTIF TOTAL]]),Tableau3[[#This Row],[NIVEAU]]+1),"")</f>
        <v>8</v>
      </c>
      <c r="I198" s="37">
        <f t="array" aca="1" ref="I198" ca="1">MIN(IFERROR(IF(Tableau3[[#This Row],[NIVEAU]]-{0;1;2;3;4;5;6;7}&gt;=0,MATCH(Tableau3[[#This Row],[NIVEAU]]-{0;1;2;3;4;5;6;7},OFFSET(Tableau3[[#This Row],[NIVEAU]],1,,MAX(Tableau3[LIGNE])-Tableau3[[#This Row],[LIGNE]]),0)-1,""),""))</f>
        <v>45</v>
      </c>
      <c r="J198" s="37">
        <f ca="1">IFERROR(MAX(OFFSET(Tableau3[[#This Row],[NIVEAU]],1,,Tableau3[[#This Row],[EFFECTIF TOTAL]],))-Tableau3[[#This Row],[NIVEAU]],"")</f>
        <v>3</v>
      </c>
      <c r="K198" s="37">
        <f ca="1">IFERROR(ROUND(Tableau3[[#This Row],[EFFECTIF TOTAL]]^(1/Tableau3[[#This Row],[NB DE NIVEAUX]]),1),"")</f>
        <v>3.6</v>
      </c>
    </row>
    <row r="199" spans="2:11" outlineLevel="2" x14ac:dyDescent="0.35">
      <c r="B199" s="32">
        <v>118</v>
      </c>
      <c r="C199" s="33" t="s">
        <v>67</v>
      </c>
      <c r="D199" s="33" t="s">
        <v>219</v>
      </c>
      <c r="E199" s="33"/>
      <c r="F199" s="19">
        <v>2</v>
      </c>
      <c r="G199" s="8">
        <f>ROW()-ROW(Tableau3[[#Headers],[LIGNE]])</f>
        <v>195</v>
      </c>
      <c r="H199" s="37">
        <f ca="1">IFERROR(COUNTIF(OFFSET(Tableau3[[#This Row],[NIVEAU]],1,,Tableau3[[#This Row],[EFFECTIF TOTAL]]),Tableau3[[#This Row],[NIVEAU]]+1),"")</f>
        <v>4</v>
      </c>
      <c r="I199" s="37">
        <f t="array" aca="1" ref="I199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199" s="37">
        <f ca="1">IFERROR(MAX(OFFSET(Tableau3[[#This Row],[NIVEAU]],1,,Tableau3[[#This Row],[EFFECTIF TOTAL]],))-Tableau3[[#This Row],[NIVEAU]],"")</f>
        <v>1</v>
      </c>
      <c r="K199" s="37">
        <f ca="1">IFERROR(ROUND(Tableau3[[#This Row],[EFFECTIF TOTAL]]^(1/Tableau3[[#This Row],[NB DE NIVEAUX]]),1),"")</f>
        <v>4</v>
      </c>
    </row>
    <row r="200" spans="2:11" outlineLevel="3" x14ac:dyDescent="0.35">
      <c r="B200" s="32">
        <v>77</v>
      </c>
      <c r="C200" s="33" t="s">
        <v>80</v>
      </c>
      <c r="D200" s="33" t="s">
        <v>220</v>
      </c>
      <c r="E200" s="33"/>
      <c r="F200" s="19">
        <v>3</v>
      </c>
      <c r="G200" s="8">
        <f>ROW()-ROW(Tableau3[[#Headers],[LIGNE]])</f>
        <v>196</v>
      </c>
      <c r="H200" s="37" t="str">
        <f ca="1">IFERROR(COUNTIF(OFFSET(Tableau3[[#This Row],[NIVEAU]],1,,Tableau3[[#This Row],[EFFECTIF TOTAL]]),Tableau3[[#This Row],[NIVEAU]]+1),"")</f>
        <v/>
      </c>
      <c r="I200" s="37">
        <f t="array" aca="1" ref="I20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0" s="37" t="str">
        <f ca="1">IFERROR(MAX(OFFSET(Tableau3[[#This Row],[NIVEAU]],1,,Tableau3[[#This Row],[EFFECTIF TOTAL]],))-Tableau3[[#This Row],[NIVEAU]],"")</f>
        <v/>
      </c>
      <c r="K200" s="37" t="str">
        <f ca="1">IFERROR(ROUND(Tableau3[[#This Row],[EFFECTIF TOTAL]]^(1/Tableau3[[#This Row],[NB DE NIVEAUX]]),1),"")</f>
        <v/>
      </c>
    </row>
    <row r="201" spans="2:11" outlineLevel="3" x14ac:dyDescent="0.35">
      <c r="B201" s="32">
        <v>552</v>
      </c>
      <c r="C201" s="33" t="s">
        <v>58</v>
      </c>
      <c r="D201" s="33" t="s">
        <v>120</v>
      </c>
      <c r="E201" s="33"/>
      <c r="F201" s="19">
        <v>3</v>
      </c>
      <c r="G201" s="8">
        <f>ROW()-ROW(Tableau3[[#Headers],[LIGNE]])</f>
        <v>197</v>
      </c>
      <c r="H201" s="37" t="str">
        <f ca="1">IFERROR(COUNTIF(OFFSET(Tableau3[[#This Row],[NIVEAU]],1,,Tableau3[[#This Row],[EFFECTIF TOTAL]]),Tableau3[[#This Row],[NIVEAU]]+1),"")</f>
        <v/>
      </c>
      <c r="I201" s="37">
        <f t="array" aca="1" ref="I20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1" s="37" t="str">
        <f ca="1">IFERROR(MAX(OFFSET(Tableau3[[#This Row],[NIVEAU]],1,,Tableau3[[#This Row],[EFFECTIF TOTAL]],))-Tableau3[[#This Row],[NIVEAU]],"")</f>
        <v/>
      </c>
      <c r="K201" s="37" t="str">
        <f ca="1">IFERROR(ROUND(Tableau3[[#This Row],[EFFECTIF TOTAL]]^(1/Tableau3[[#This Row],[NB DE NIVEAUX]]),1),"")</f>
        <v/>
      </c>
    </row>
    <row r="202" spans="2:11" outlineLevel="3" x14ac:dyDescent="0.35">
      <c r="B202" s="32">
        <v>914</v>
      </c>
      <c r="C202" s="33" t="s">
        <v>58</v>
      </c>
      <c r="D202" s="33" t="s">
        <v>221</v>
      </c>
      <c r="E202" s="33"/>
      <c r="F202" s="19">
        <v>3</v>
      </c>
      <c r="G202" s="8">
        <f>ROW()-ROW(Tableau3[[#Headers],[LIGNE]])</f>
        <v>198</v>
      </c>
      <c r="H202" s="37" t="str">
        <f ca="1">IFERROR(COUNTIF(OFFSET(Tableau3[[#This Row],[NIVEAU]],1,,Tableau3[[#This Row],[EFFECTIF TOTAL]]),Tableau3[[#This Row],[NIVEAU]]+1),"")</f>
        <v/>
      </c>
      <c r="I202" s="37">
        <f t="array" aca="1" ref="I20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2" s="37" t="str">
        <f ca="1">IFERROR(MAX(OFFSET(Tableau3[[#This Row],[NIVEAU]],1,,Tableau3[[#This Row],[EFFECTIF TOTAL]],))-Tableau3[[#This Row],[NIVEAU]],"")</f>
        <v/>
      </c>
      <c r="K202" s="37" t="str">
        <f ca="1">IFERROR(ROUND(Tableau3[[#This Row],[EFFECTIF TOTAL]]^(1/Tableau3[[#This Row],[NB DE NIVEAUX]]),1),"")</f>
        <v/>
      </c>
    </row>
    <row r="203" spans="2:11" outlineLevel="3" x14ac:dyDescent="0.35">
      <c r="B203" s="32">
        <v>606</v>
      </c>
      <c r="C203" s="33" t="s">
        <v>65</v>
      </c>
      <c r="D203" s="33" t="s">
        <v>153</v>
      </c>
      <c r="E203" s="33"/>
      <c r="F203" s="19">
        <v>3</v>
      </c>
      <c r="G203" s="8">
        <f>ROW()-ROW(Tableau3[[#Headers],[LIGNE]])</f>
        <v>199</v>
      </c>
      <c r="H203" s="37" t="str">
        <f ca="1">IFERROR(COUNTIF(OFFSET(Tableau3[[#This Row],[NIVEAU]],1,,Tableau3[[#This Row],[EFFECTIF TOTAL]]),Tableau3[[#This Row],[NIVEAU]]+1),"")</f>
        <v/>
      </c>
      <c r="I203" s="37">
        <f t="array" aca="1" ref="I20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3" s="37" t="str">
        <f ca="1">IFERROR(MAX(OFFSET(Tableau3[[#This Row],[NIVEAU]],1,,Tableau3[[#This Row],[EFFECTIF TOTAL]],))-Tableau3[[#This Row],[NIVEAU]],"")</f>
        <v/>
      </c>
      <c r="K203" s="37" t="str">
        <f ca="1">IFERROR(ROUND(Tableau3[[#This Row],[EFFECTIF TOTAL]]^(1/Tableau3[[#This Row],[NB DE NIVEAUX]]),1),"")</f>
        <v/>
      </c>
    </row>
    <row r="204" spans="2:11" outlineLevel="2" x14ac:dyDescent="0.35">
      <c r="B204" s="32">
        <v>454</v>
      </c>
      <c r="C204" s="33" t="s">
        <v>67</v>
      </c>
      <c r="D204" s="33" t="s">
        <v>125</v>
      </c>
      <c r="E204" s="33"/>
      <c r="F204" s="19">
        <v>2</v>
      </c>
      <c r="G204" s="8">
        <f>ROW()-ROW(Tableau3[[#Headers],[LIGNE]])</f>
        <v>200</v>
      </c>
      <c r="H204" s="37">
        <f ca="1">IFERROR(COUNTIF(OFFSET(Tableau3[[#This Row],[NIVEAU]],1,,Tableau3[[#This Row],[EFFECTIF TOTAL]]),Tableau3[[#This Row],[NIVEAU]]+1),"")</f>
        <v>9</v>
      </c>
      <c r="I204" s="37">
        <f t="array" aca="1" ref="I204" ca="1">MIN(IFERROR(IF(Tableau3[[#This Row],[NIVEAU]]-{0;1;2;3;4;5;6;7}&gt;=0,MATCH(Tableau3[[#This Row],[NIVEAU]]-{0;1;2;3;4;5;6;7},OFFSET(Tableau3[[#This Row],[NIVEAU]],1,,MAX(Tableau3[LIGNE])-Tableau3[[#This Row],[LIGNE]]),0)-1,""),""))</f>
        <v>15</v>
      </c>
      <c r="J204" s="37">
        <f ca="1">IFERROR(MAX(OFFSET(Tableau3[[#This Row],[NIVEAU]],1,,Tableau3[[#This Row],[EFFECTIF TOTAL]],))-Tableau3[[#This Row],[NIVEAU]],"")</f>
        <v>2</v>
      </c>
      <c r="K204" s="37">
        <f ca="1">IFERROR(ROUND(Tableau3[[#This Row],[EFFECTIF TOTAL]]^(1/Tableau3[[#This Row],[NB DE NIVEAUX]]),1),"")</f>
        <v>3.9</v>
      </c>
    </row>
    <row r="205" spans="2:11" outlineLevel="3" x14ac:dyDescent="0.35">
      <c r="B205" s="32">
        <v>934</v>
      </c>
      <c r="C205" s="33" t="s">
        <v>60</v>
      </c>
      <c r="D205" s="33" t="s">
        <v>222</v>
      </c>
      <c r="E205" s="33"/>
      <c r="F205" s="19">
        <v>3</v>
      </c>
      <c r="G205" s="8">
        <f>ROW()-ROW(Tableau3[[#Headers],[LIGNE]])</f>
        <v>201</v>
      </c>
      <c r="H205" s="37">
        <f ca="1">IFERROR(COUNTIF(OFFSET(Tableau3[[#This Row],[NIVEAU]],1,,Tableau3[[#This Row],[EFFECTIF TOTAL]]),Tableau3[[#This Row],[NIVEAU]]+1),"")</f>
        <v>6</v>
      </c>
      <c r="I205" s="37">
        <f t="array" aca="1" ref="I205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205" s="37">
        <f ca="1">IFERROR(MAX(OFFSET(Tableau3[[#This Row],[NIVEAU]],1,,Tableau3[[#This Row],[EFFECTIF TOTAL]],))-Tableau3[[#This Row],[NIVEAU]],"")</f>
        <v>1</v>
      </c>
      <c r="K205" s="37">
        <f ca="1">IFERROR(ROUND(Tableau3[[#This Row],[EFFECTIF TOTAL]]^(1/Tableau3[[#This Row],[NB DE NIVEAUX]]),1),"")</f>
        <v>6</v>
      </c>
    </row>
    <row r="206" spans="2:11" outlineLevel="4" x14ac:dyDescent="0.35">
      <c r="B206" s="32">
        <v>252</v>
      </c>
      <c r="C206" s="33" t="s">
        <v>69</v>
      </c>
      <c r="D206" s="33" t="s">
        <v>223</v>
      </c>
      <c r="E206" s="33"/>
      <c r="F206" s="19">
        <v>4</v>
      </c>
      <c r="G206" s="8">
        <f>ROW()-ROW(Tableau3[[#Headers],[LIGNE]])</f>
        <v>202</v>
      </c>
      <c r="H206" s="37" t="str">
        <f ca="1">IFERROR(COUNTIF(OFFSET(Tableau3[[#This Row],[NIVEAU]],1,,Tableau3[[#This Row],[EFFECTIF TOTAL]]),Tableau3[[#This Row],[NIVEAU]]+1),"")</f>
        <v/>
      </c>
      <c r="I206" s="37">
        <f t="array" aca="1" ref="I20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6" s="37" t="str">
        <f ca="1">IFERROR(MAX(OFFSET(Tableau3[[#This Row],[NIVEAU]],1,,Tableau3[[#This Row],[EFFECTIF TOTAL]],))-Tableau3[[#This Row],[NIVEAU]],"")</f>
        <v/>
      </c>
      <c r="K206" s="37" t="str">
        <f ca="1">IFERROR(ROUND(Tableau3[[#This Row],[EFFECTIF TOTAL]]^(1/Tableau3[[#This Row],[NB DE NIVEAUX]]),1),"")</f>
        <v/>
      </c>
    </row>
    <row r="207" spans="2:11" outlineLevel="4" x14ac:dyDescent="0.35">
      <c r="B207" s="32">
        <v>877</v>
      </c>
      <c r="C207" s="33" t="s">
        <v>69</v>
      </c>
      <c r="D207" s="33" t="s">
        <v>224</v>
      </c>
      <c r="E207" s="33"/>
      <c r="F207" s="19">
        <v>4</v>
      </c>
      <c r="G207" s="8">
        <f>ROW()-ROW(Tableau3[[#Headers],[LIGNE]])</f>
        <v>203</v>
      </c>
      <c r="H207" s="37" t="str">
        <f ca="1">IFERROR(COUNTIF(OFFSET(Tableau3[[#This Row],[NIVEAU]],1,,Tableau3[[#This Row],[EFFECTIF TOTAL]]),Tableau3[[#This Row],[NIVEAU]]+1),"")</f>
        <v/>
      </c>
      <c r="I207" s="37">
        <f t="array" aca="1" ref="I20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7" s="37" t="str">
        <f ca="1">IFERROR(MAX(OFFSET(Tableau3[[#This Row],[NIVEAU]],1,,Tableau3[[#This Row],[EFFECTIF TOTAL]],))-Tableau3[[#This Row],[NIVEAU]],"")</f>
        <v/>
      </c>
      <c r="K207" s="37" t="str">
        <f ca="1">IFERROR(ROUND(Tableau3[[#This Row],[EFFECTIF TOTAL]]^(1/Tableau3[[#This Row],[NB DE NIVEAUX]]),1),"")</f>
        <v/>
      </c>
    </row>
    <row r="208" spans="2:11" outlineLevel="4" x14ac:dyDescent="0.35">
      <c r="B208" s="32">
        <v>555</v>
      </c>
      <c r="C208" s="33" t="s">
        <v>105</v>
      </c>
      <c r="D208" s="33" t="s">
        <v>97</v>
      </c>
      <c r="F208" s="19">
        <v>4</v>
      </c>
      <c r="G208" s="8">
        <f>ROW()-ROW(Tableau3[[#Headers],[LIGNE]])</f>
        <v>204</v>
      </c>
      <c r="H208" s="37" t="str">
        <f ca="1">IFERROR(COUNTIF(OFFSET(Tableau3[[#This Row],[NIVEAU]],1,,Tableau3[[#This Row],[EFFECTIF TOTAL]]),Tableau3[[#This Row],[NIVEAU]]+1),"")</f>
        <v/>
      </c>
      <c r="I208" s="37">
        <f t="array" aca="1" ref="I20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8" s="37" t="str">
        <f ca="1">IFERROR(MAX(OFFSET(Tableau3[[#This Row],[NIVEAU]],1,,Tableau3[[#This Row],[EFFECTIF TOTAL]],))-Tableau3[[#This Row],[NIVEAU]],"")</f>
        <v/>
      </c>
      <c r="K208" s="37" t="str">
        <f ca="1">IFERROR(ROUND(Tableau3[[#This Row],[EFFECTIF TOTAL]]^(1/Tableau3[[#This Row],[NB DE NIVEAUX]]),1),"")</f>
        <v/>
      </c>
    </row>
    <row r="209" spans="2:11" outlineLevel="4" x14ac:dyDescent="0.35">
      <c r="B209" s="32">
        <v>583</v>
      </c>
      <c r="C209" s="33" t="s">
        <v>73</v>
      </c>
      <c r="D209" s="33" t="s">
        <v>145</v>
      </c>
      <c r="E209" s="33"/>
      <c r="F209" s="19">
        <v>4</v>
      </c>
      <c r="G209" s="8">
        <f>ROW()-ROW(Tableau3[[#Headers],[LIGNE]])</f>
        <v>205</v>
      </c>
      <c r="H209" s="37" t="str">
        <f ca="1">IFERROR(COUNTIF(OFFSET(Tableau3[[#This Row],[NIVEAU]],1,,Tableau3[[#This Row],[EFFECTIF TOTAL]]),Tableau3[[#This Row],[NIVEAU]]+1),"")</f>
        <v/>
      </c>
      <c r="I209" s="37">
        <f t="array" aca="1" ref="I20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09" s="37" t="str">
        <f ca="1">IFERROR(MAX(OFFSET(Tableau3[[#This Row],[NIVEAU]],1,,Tableau3[[#This Row],[EFFECTIF TOTAL]],))-Tableau3[[#This Row],[NIVEAU]],"")</f>
        <v/>
      </c>
      <c r="K209" s="37" t="str">
        <f ca="1">IFERROR(ROUND(Tableau3[[#This Row],[EFFECTIF TOTAL]]^(1/Tableau3[[#This Row],[NB DE NIVEAUX]]),1),"")</f>
        <v/>
      </c>
    </row>
    <row r="210" spans="2:11" outlineLevel="4" x14ac:dyDescent="0.35">
      <c r="B210" s="32">
        <v>903</v>
      </c>
      <c r="C210" s="33" t="s">
        <v>73</v>
      </c>
      <c r="D210" s="33" t="s">
        <v>116</v>
      </c>
      <c r="E210" s="33"/>
      <c r="F210" s="19">
        <v>4</v>
      </c>
      <c r="G210" s="8">
        <f>ROW()-ROW(Tableau3[[#Headers],[LIGNE]])</f>
        <v>206</v>
      </c>
      <c r="H210" s="37" t="str">
        <f ca="1">IFERROR(COUNTIF(OFFSET(Tableau3[[#This Row],[NIVEAU]],1,,Tableau3[[#This Row],[EFFECTIF TOTAL]]),Tableau3[[#This Row],[NIVEAU]]+1),"")</f>
        <v/>
      </c>
      <c r="I210" s="37">
        <f t="array" aca="1" ref="I21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0" s="37" t="str">
        <f ca="1">IFERROR(MAX(OFFSET(Tableau3[[#This Row],[NIVEAU]],1,,Tableau3[[#This Row],[EFFECTIF TOTAL]],))-Tableau3[[#This Row],[NIVEAU]],"")</f>
        <v/>
      </c>
      <c r="K210" s="37" t="str">
        <f ca="1">IFERROR(ROUND(Tableau3[[#This Row],[EFFECTIF TOTAL]]^(1/Tableau3[[#This Row],[NB DE NIVEAUX]]),1),"")</f>
        <v/>
      </c>
    </row>
    <row r="211" spans="2:11" outlineLevel="4" x14ac:dyDescent="0.35">
      <c r="B211" s="32">
        <v>5</v>
      </c>
      <c r="C211" s="33" t="s">
        <v>63</v>
      </c>
      <c r="D211" s="33" t="s">
        <v>81</v>
      </c>
      <c r="E211" s="33"/>
      <c r="F211" s="19">
        <v>4</v>
      </c>
      <c r="G211" s="8">
        <f>ROW()-ROW(Tableau3[[#Headers],[LIGNE]])</f>
        <v>207</v>
      </c>
      <c r="H211" s="37" t="str">
        <f ca="1">IFERROR(COUNTIF(OFFSET(Tableau3[[#This Row],[NIVEAU]],1,,Tableau3[[#This Row],[EFFECTIF TOTAL]]),Tableau3[[#This Row],[NIVEAU]]+1),"")</f>
        <v/>
      </c>
      <c r="I211" s="37">
        <f t="array" aca="1" ref="I21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1" s="37" t="str">
        <f ca="1">IFERROR(MAX(OFFSET(Tableau3[[#This Row],[NIVEAU]],1,,Tableau3[[#This Row],[EFFECTIF TOTAL]],))-Tableau3[[#This Row],[NIVEAU]],"")</f>
        <v/>
      </c>
      <c r="K211" s="37" t="str">
        <f ca="1">IFERROR(ROUND(Tableau3[[#This Row],[EFFECTIF TOTAL]]^(1/Tableau3[[#This Row],[NB DE NIVEAUX]]),1),"")</f>
        <v/>
      </c>
    </row>
    <row r="212" spans="2:11" outlineLevel="3" x14ac:dyDescent="0.35">
      <c r="B212" s="32">
        <v>894</v>
      </c>
      <c r="C212" s="33" t="s">
        <v>80</v>
      </c>
      <c r="D212" s="33" t="s">
        <v>225</v>
      </c>
      <c r="E212" s="33"/>
      <c r="F212" s="19">
        <v>3</v>
      </c>
      <c r="G212" s="8">
        <f>ROW()-ROW(Tableau3[[#Headers],[LIGNE]])</f>
        <v>208</v>
      </c>
      <c r="H212" s="37" t="str">
        <f ca="1">IFERROR(COUNTIF(OFFSET(Tableau3[[#This Row],[NIVEAU]],1,,Tableau3[[#This Row],[EFFECTIF TOTAL]]),Tableau3[[#This Row],[NIVEAU]]+1),"")</f>
        <v/>
      </c>
      <c r="I212" s="37">
        <f t="array" aca="1" ref="I21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2" s="37" t="str">
        <f ca="1">IFERROR(MAX(OFFSET(Tableau3[[#This Row],[NIVEAU]],1,,Tableau3[[#This Row],[EFFECTIF TOTAL]],))-Tableau3[[#This Row],[NIVEAU]],"")</f>
        <v/>
      </c>
      <c r="K212" s="37" t="str">
        <f ca="1">IFERROR(ROUND(Tableau3[[#This Row],[EFFECTIF TOTAL]]^(1/Tableau3[[#This Row],[NB DE NIVEAUX]]),1),"")</f>
        <v/>
      </c>
    </row>
    <row r="213" spans="2:11" outlineLevel="3" x14ac:dyDescent="0.35">
      <c r="B213" s="32">
        <v>522</v>
      </c>
      <c r="C213" s="33" t="s">
        <v>58</v>
      </c>
      <c r="D213" s="33" t="s">
        <v>145</v>
      </c>
      <c r="E213" s="33"/>
      <c r="F213" s="19">
        <v>3</v>
      </c>
      <c r="G213" s="8">
        <f>ROW()-ROW(Tableau3[[#Headers],[LIGNE]])</f>
        <v>209</v>
      </c>
      <c r="H213" s="37" t="str">
        <f ca="1">IFERROR(COUNTIF(OFFSET(Tableau3[[#This Row],[NIVEAU]],1,,Tableau3[[#This Row],[EFFECTIF TOTAL]]),Tableau3[[#This Row],[NIVEAU]]+1),"")</f>
        <v/>
      </c>
      <c r="I213" s="37">
        <f t="array" aca="1" ref="I21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3" s="37" t="str">
        <f ca="1">IFERROR(MAX(OFFSET(Tableau3[[#This Row],[NIVEAU]],1,,Tableau3[[#This Row],[EFFECTIF TOTAL]],))-Tableau3[[#This Row],[NIVEAU]],"")</f>
        <v/>
      </c>
      <c r="K213" s="37" t="str">
        <f ca="1">IFERROR(ROUND(Tableau3[[#This Row],[EFFECTIF TOTAL]]^(1/Tableau3[[#This Row],[NB DE NIVEAUX]]),1),"")</f>
        <v/>
      </c>
    </row>
    <row r="214" spans="2:11" outlineLevel="3" x14ac:dyDescent="0.35">
      <c r="B214" s="32">
        <v>40</v>
      </c>
      <c r="C214" s="33" t="s">
        <v>96</v>
      </c>
      <c r="D214" s="33" t="s">
        <v>226</v>
      </c>
      <c r="E214" s="33"/>
      <c r="F214" s="19">
        <v>3</v>
      </c>
      <c r="G214" s="8">
        <f>ROW()-ROW(Tableau3[[#Headers],[LIGNE]])</f>
        <v>210</v>
      </c>
      <c r="H214" s="37" t="str">
        <f ca="1">IFERROR(COUNTIF(OFFSET(Tableau3[[#This Row],[NIVEAU]],1,,Tableau3[[#This Row],[EFFECTIF TOTAL]]),Tableau3[[#This Row],[NIVEAU]]+1),"")</f>
        <v/>
      </c>
      <c r="I214" s="37">
        <f t="array" aca="1" ref="I21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4" s="37" t="str">
        <f ca="1">IFERROR(MAX(OFFSET(Tableau3[[#This Row],[NIVEAU]],1,,Tableau3[[#This Row],[EFFECTIF TOTAL]],))-Tableau3[[#This Row],[NIVEAU]],"")</f>
        <v/>
      </c>
      <c r="K214" s="37" t="str">
        <f ca="1">IFERROR(ROUND(Tableau3[[#This Row],[EFFECTIF TOTAL]]^(1/Tableau3[[#This Row],[NB DE NIVEAUX]]),1),"")</f>
        <v/>
      </c>
    </row>
    <row r="215" spans="2:11" outlineLevel="3" x14ac:dyDescent="0.35">
      <c r="B215" s="32">
        <v>601</v>
      </c>
      <c r="C215" s="33" t="s">
        <v>96</v>
      </c>
      <c r="D215" s="33" t="s">
        <v>227</v>
      </c>
      <c r="E215" s="33"/>
      <c r="F215" s="19">
        <v>3</v>
      </c>
      <c r="G215" s="8">
        <f>ROW()-ROW(Tableau3[[#Headers],[LIGNE]])</f>
        <v>211</v>
      </c>
      <c r="H215" s="37" t="str">
        <f ca="1">IFERROR(COUNTIF(OFFSET(Tableau3[[#This Row],[NIVEAU]],1,,Tableau3[[#This Row],[EFFECTIF TOTAL]]),Tableau3[[#This Row],[NIVEAU]]+1),"")</f>
        <v/>
      </c>
      <c r="I215" s="37">
        <f t="array" aca="1" ref="I21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5" s="37" t="str">
        <f ca="1">IFERROR(MAX(OFFSET(Tableau3[[#This Row],[NIVEAU]],1,,Tableau3[[#This Row],[EFFECTIF TOTAL]],))-Tableau3[[#This Row],[NIVEAU]],"")</f>
        <v/>
      </c>
      <c r="K215" s="37" t="str">
        <f ca="1">IFERROR(ROUND(Tableau3[[#This Row],[EFFECTIF TOTAL]]^(1/Tableau3[[#This Row],[NB DE NIVEAUX]]),1),"")</f>
        <v/>
      </c>
    </row>
    <row r="216" spans="2:11" outlineLevel="3" x14ac:dyDescent="0.35">
      <c r="B216" s="32">
        <v>596</v>
      </c>
      <c r="C216" s="33" t="s">
        <v>73</v>
      </c>
      <c r="D216" s="33" t="s">
        <v>228</v>
      </c>
      <c r="F216" s="19">
        <v>3</v>
      </c>
      <c r="G216" s="8">
        <f>ROW()-ROW(Tableau3[[#Headers],[LIGNE]])</f>
        <v>212</v>
      </c>
      <c r="H216" s="37" t="str">
        <f ca="1">IFERROR(COUNTIF(OFFSET(Tableau3[[#This Row],[NIVEAU]],1,,Tableau3[[#This Row],[EFFECTIF TOTAL]]),Tableau3[[#This Row],[NIVEAU]]+1),"")</f>
        <v/>
      </c>
      <c r="I216" s="37">
        <f t="array" aca="1" ref="I21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6" s="37" t="str">
        <f ca="1">IFERROR(MAX(OFFSET(Tableau3[[#This Row],[NIVEAU]],1,,Tableau3[[#This Row],[EFFECTIF TOTAL]],))-Tableau3[[#This Row],[NIVEAU]],"")</f>
        <v/>
      </c>
      <c r="K216" s="37" t="str">
        <f ca="1">IFERROR(ROUND(Tableau3[[#This Row],[EFFECTIF TOTAL]]^(1/Tableau3[[#This Row],[NB DE NIVEAUX]]),1),"")</f>
        <v/>
      </c>
    </row>
    <row r="217" spans="2:11" outlineLevel="3" x14ac:dyDescent="0.35">
      <c r="B217" s="32">
        <v>602</v>
      </c>
      <c r="C217" s="33" t="s">
        <v>73</v>
      </c>
      <c r="D217" s="33" t="s">
        <v>229</v>
      </c>
      <c r="E217" s="33"/>
      <c r="F217" s="19">
        <v>3</v>
      </c>
      <c r="G217" s="8">
        <f>ROW()-ROW(Tableau3[[#Headers],[LIGNE]])</f>
        <v>213</v>
      </c>
      <c r="H217" s="37" t="str">
        <f ca="1">IFERROR(COUNTIF(OFFSET(Tableau3[[#This Row],[NIVEAU]],1,,Tableau3[[#This Row],[EFFECTIF TOTAL]]),Tableau3[[#This Row],[NIVEAU]]+1),"")</f>
        <v/>
      </c>
      <c r="I217" s="37">
        <f t="array" aca="1" ref="I21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7" s="37" t="str">
        <f ca="1">IFERROR(MAX(OFFSET(Tableau3[[#This Row],[NIVEAU]],1,,Tableau3[[#This Row],[EFFECTIF TOTAL]],))-Tableau3[[#This Row],[NIVEAU]],"")</f>
        <v/>
      </c>
      <c r="K217" s="37" t="str">
        <f ca="1">IFERROR(ROUND(Tableau3[[#This Row],[EFFECTIF TOTAL]]^(1/Tableau3[[#This Row],[NB DE NIVEAUX]]),1),"")</f>
        <v/>
      </c>
    </row>
    <row r="218" spans="2:11" outlineLevel="3" x14ac:dyDescent="0.35">
      <c r="B218" s="32">
        <v>792</v>
      </c>
      <c r="C218" s="33" t="s">
        <v>73</v>
      </c>
      <c r="D218" s="33" t="s">
        <v>230</v>
      </c>
      <c r="E218" s="33"/>
      <c r="F218" s="19">
        <v>3</v>
      </c>
      <c r="G218" s="8">
        <f>ROW()-ROW(Tableau3[[#Headers],[LIGNE]])</f>
        <v>214</v>
      </c>
      <c r="H218" s="37" t="str">
        <f ca="1">IFERROR(COUNTIF(OFFSET(Tableau3[[#This Row],[NIVEAU]],1,,Tableau3[[#This Row],[EFFECTIF TOTAL]]),Tableau3[[#This Row],[NIVEAU]]+1),"")</f>
        <v/>
      </c>
      <c r="I218" s="37">
        <f t="array" aca="1" ref="I21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8" s="37" t="str">
        <f ca="1">IFERROR(MAX(OFFSET(Tableau3[[#This Row],[NIVEAU]],1,,Tableau3[[#This Row],[EFFECTIF TOTAL]],))-Tableau3[[#This Row],[NIVEAU]],"")</f>
        <v/>
      </c>
      <c r="K218" s="37" t="str">
        <f ca="1">IFERROR(ROUND(Tableau3[[#This Row],[EFFECTIF TOTAL]]^(1/Tableau3[[#This Row],[NB DE NIVEAUX]]),1),"")</f>
        <v/>
      </c>
    </row>
    <row r="219" spans="2:11" outlineLevel="3" x14ac:dyDescent="0.35">
      <c r="B219" s="32">
        <v>461</v>
      </c>
      <c r="C219" s="33" t="s">
        <v>65</v>
      </c>
      <c r="D219" s="33" t="s">
        <v>91</v>
      </c>
      <c r="E219" s="33"/>
      <c r="F219" s="19">
        <v>3</v>
      </c>
      <c r="G219" s="8">
        <f>ROW()-ROW(Tableau3[[#Headers],[LIGNE]])</f>
        <v>215</v>
      </c>
      <c r="H219" s="37" t="str">
        <f ca="1">IFERROR(COUNTIF(OFFSET(Tableau3[[#This Row],[NIVEAU]],1,,Tableau3[[#This Row],[EFFECTIF TOTAL]]),Tableau3[[#This Row],[NIVEAU]]+1),"")</f>
        <v/>
      </c>
      <c r="I219" s="37">
        <f t="array" aca="1" ref="I21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19" s="37" t="str">
        <f ca="1">IFERROR(MAX(OFFSET(Tableau3[[#This Row],[NIVEAU]],1,,Tableau3[[#This Row],[EFFECTIF TOTAL]],))-Tableau3[[#This Row],[NIVEAU]],"")</f>
        <v/>
      </c>
      <c r="K219" s="37" t="str">
        <f ca="1">IFERROR(ROUND(Tableau3[[#This Row],[EFFECTIF TOTAL]]^(1/Tableau3[[#This Row],[NB DE NIVEAUX]]),1),"")</f>
        <v/>
      </c>
    </row>
    <row r="220" spans="2:11" outlineLevel="2" x14ac:dyDescent="0.35">
      <c r="B220" s="32">
        <v>270</v>
      </c>
      <c r="C220" s="33" t="s">
        <v>80</v>
      </c>
      <c r="D220" s="33" t="s">
        <v>218</v>
      </c>
      <c r="E220" s="33"/>
      <c r="F220" s="19">
        <v>2</v>
      </c>
      <c r="G220" s="8">
        <f>ROW()-ROW(Tableau3[[#Headers],[LIGNE]])</f>
        <v>216</v>
      </c>
      <c r="H220" s="37">
        <f ca="1">IFERROR(COUNTIF(OFFSET(Tableau3[[#This Row],[NIVEAU]],1,,Tableau3[[#This Row],[EFFECTIF TOTAL]]),Tableau3[[#This Row],[NIVEAU]]+1),"")</f>
        <v>8</v>
      </c>
      <c r="I220" s="37">
        <f t="array" aca="1" ref="I220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220" s="37">
        <f ca="1">IFERROR(MAX(OFFSET(Tableau3[[#This Row],[NIVEAU]],1,,Tableau3[[#This Row],[EFFECTIF TOTAL]],))-Tableau3[[#This Row],[NIVEAU]],"")</f>
        <v>1</v>
      </c>
      <c r="K220" s="37">
        <f ca="1">IFERROR(ROUND(Tableau3[[#This Row],[EFFECTIF TOTAL]]^(1/Tableau3[[#This Row],[NB DE NIVEAUX]]),1),"")</f>
        <v>8</v>
      </c>
    </row>
    <row r="221" spans="2:11" outlineLevel="3" x14ac:dyDescent="0.35">
      <c r="B221" s="32">
        <v>506</v>
      </c>
      <c r="C221" s="33" t="s">
        <v>69</v>
      </c>
      <c r="D221" s="33" t="s">
        <v>231</v>
      </c>
      <c r="E221" s="33"/>
      <c r="F221" s="19">
        <v>3</v>
      </c>
      <c r="G221" s="8">
        <f>ROW()-ROW(Tableau3[[#Headers],[LIGNE]])</f>
        <v>217</v>
      </c>
      <c r="H221" s="37" t="str">
        <f ca="1">IFERROR(COUNTIF(OFFSET(Tableau3[[#This Row],[NIVEAU]],1,,Tableau3[[#This Row],[EFFECTIF TOTAL]]),Tableau3[[#This Row],[NIVEAU]]+1),"")</f>
        <v/>
      </c>
      <c r="I221" s="37">
        <f t="array" aca="1" ref="I22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1" s="37" t="str">
        <f ca="1">IFERROR(MAX(OFFSET(Tableau3[[#This Row],[NIVEAU]],1,,Tableau3[[#This Row],[EFFECTIF TOTAL]],))-Tableau3[[#This Row],[NIVEAU]],"")</f>
        <v/>
      </c>
      <c r="K221" s="37" t="str">
        <f ca="1">IFERROR(ROUND(Tableau3[[#This Row],[EFFECTIF TOTAL]]^(1/Tableau3[[#This Row],[NB DE NIVEAUX]]),1),"")</f>
        <v/>
      </c>
    </row>
    <row r="222" spans="2:11" outlineLevel="3" x14ac:dyDescent="0.35">
      <c r="B222" s="32">
        <v>960</v>
      </c>
      <c r="C222" s="33" t="s">
        <v>69</v>
      </c>
      <c r="D222" s="33" t="s">
        <v>219</v>
      </c>
      <c r="E222" s="33"/>
      <c r="F222" s="19">
        <v>3</v>
      </c>
      <c r="G222" s="8">
        <f>ROW()-ROW(Tableau3[[#Headers],[LIGNE]])</f>
        <v>218</v>
      </c>
      <c r="H222" s="37" t="str">
        <f ca="1">IFERROR(COUNTIF(OFFSET(Tableau3[[#This Row],[NIVEAU]],1,,Tableau3[[#This Row],[EFFECTIF TOTAL]]),Tableau3[[#This Row],[NIVEAU]]+1),"")</f>
        <v/>
      </c>
      <c r="I222" s="37">
        <f t="array" aca="1" ref="I22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2" s="37" t="str">
        <f ca="1">IFERROR(MAX(OFFSET(Tableau3[[#This Row],[NIVEAU]],1,,Tableau3[[#This Row],[EFFECTIF TOTAL]],))-Tableau3[[#This Row],[NIVEAU]],"")</f>
        <v/>
      </c>
      <c r="K222" s="37" t="str">
        <f ca="1">IFERROR(ROUND(Tableau3[[#This Row],[EFFECTIF TOTAL]]^(1/Tableau3[[#This Row],[NB DE NIVEAUX]]),1),"")</f>
        <v/>
      </c>
    </row>
    <row r="223" spans="2:11" outlineLevel="3" x14ac:dyDescent="0.35">
      <c r="B223" s="32">
        <v>604</v>
      </c>
      <c r="C223" s="33" t="s">
        <v>58</v>
      </c>
      <c r="D223" s="33" t="s">
        <v>94</v>
      </c>
      <c r="E223" s="33"/>
      <c r="F223" s="19">
        <v>3</v>
      </c>
      <c r="G223" s="8">
        <f>ROW()-ROW(Tableau3[[#Headers],[LIGNE]])</f>
        <v>219</v>
      </c>
      <c r="H223" s="37" t="str">
        <f ca="1">IFERROR(COUNTIF(OFFSET(Tableau3[[#This Row],[NIVEAU]],1,,Tableau3[[#This Row],[EFFECTIF TOTAL]]),Tableau3[[#This Row],[NIVEAU]]+1),"")</f>
        <v/>
      </c>
      <c r="I223" s="37">
        <f t="array" aca="1" ref="I22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3" s="37" t="str">
        <f ca="1">IFERROR(MAX(OFFSET(Tableau3[[#This Row],[NIVEAU]],1,,Tableau3[[#This Row],[EFFECTIF TOTAL]],))-Tableau3[[#This Row],[NIVEAU]],"")</f>
        <v/>
      </c>
      <c r="K223" s="37" t="str">
        <f ca="1">IFERROR(ROUND(Tableau3[[#This Row],[EFFECTIF TOTAL]]^(1/Tableau3[[#This Row],[NB DE NIVEAUX]]),1),"")</f>
        <v/>
      </c>
    </row>
    <row r="224" spans="2:11" outlineLevel="3" x14ac:dyDescent="0.35">
      <c r="B224" s="32">
        <v>318</v>
      </c>
      <c r="C224" s="33" t="s">
        <v>73</v>
      </c>
      <c r="D224" s="33" t="s">
        <v>91</v>
      </c>
      <c r="E224" s="33"/>
      <c r="F224" s="19">
        <v>3</v>
      </c>
      <c r="G224" s="8">
        <f>ROW()-ROW(Tableau3[[#Headers],[LIGNE]])</f>
        <v>220</v>
      </c>
      <c r="H224" s="37" t="str">
        <f ca="1">IFERROR(COUNTIF(OFFSET(Tableau3[[#This Row],[NIVEAU]],1,,Tableau3[[#This Row],[EFFECTIF TOTAL]]),Tableau3[[#This Row],[NIVEAU]]+1),"")</f>
        <v/>
      </c>
      <c r="I224" s="37">
        <f t="array" aca="1" ref="I22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4" s="37" t="str">
        <f ca="1">IFERROR(MAX(OFFSET(Tableau3[[#This Row],[NIVEAU]],1,,Tableau3[[#This Row],[EFFECTIF TOTAL]],))-Tableau3[[#This Row],[NIVEAU]],"")</f>
        <v/>
      </c>
      <c r="K224" s="37" t="str">
        <f ca="1">IFERROR(ROUND(Tableau3[[#This Row],[EFFECTIF TOTAL]]^(1/Tableau3[[#This Row],[NB DE NIVEAUX]]),1),"")</f>
        <v/>
      </c>
    </row>
    <row r="225" spans="2:11" outlineLevel="3" x14ac:dyDescent="0.35">
      <c r="B225" s="32">
        <v>2</v>
      </c>
      <c r="C225" s="33" t="s">
        <v>65</v>
      </c>
      <c r="D225" s="33" t="s">
        <v>101</v>
      </c>
      <c r="E225" s="33"/>
      <c r="F225" s="19">
        <v>3</v>
      </c>
      <c r="G225" s="8">
        <f>ROW()-ROW(Tableau3[[#Headers],[LIGNE]])</f>
        <v>221</v>
      </c>
      <c r="H225" s="37" t="str">
        <f ca="1">IFERROR(COUNTIF(OFFSET(Tableau3[[#This Row],[NIVEAU]],1,,Tableau3[[#This Row],[EFFECTIF TOTAL]]),Tableau3[[#This Row],[NIVEAU]]+1),"")</f>
        <v/>
      </c>
      <c r="I225" s="37">
        <f t="array" aca="1" ref="I22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5" s="37" t="str">
        <f ca="1">IFERROR(MAX(OFFSET(Tableau3[[#This Row],[NIVEAU]],1,,Tableau3[[#This Row],[EFFECTIF TOTAL]],))-Tableau3[[#This Row],[NIVEAU]],"")</f>
        <v/>
      </c>
      <c r="K225" s="37" t="str">
        <f ca="1">IFERROR(ROUND(Tableau3[[#This Row],[EFFECTIF TOTAL]]^(1/Tableau3[[#This Row],[NB DE NIVEAUX]]),1),"")</f>
        <v/>
      </c>
    </row>
    <row r="226" spans="2:11" outlineLevel="3" x14ac:dyDescent="0.35">
      <c r="B226" s="32">
        <v>916</v>
      </c>
      <c r="C226" s="33" t="s">
        <v>65</v>
      </c>
      <c r="D226" s="33" t="s">
        <v>232</v>
      </c>
      <c r="E226" s="33"/>
      <c r="F226" s="19">
        <v>3</v>
      </c>
      <c r="G226" s="8">
        <f>ROW()-ROW(Tableau3[[#Headers],[LIGNE]])</f>
        <v>222</v>
      </c>
      <c r="H226" s="37" t="str">
        <f ca="1">IFERROR(COUNTIF(OFFSET(Tableau3[[#This Row],[NIVEAU]],1,,Tableau3[[#This Row],[EFFECTIF TOTAL]]),Tableau3[[#This Row],[NIVEAU]]+1),"")</f>
        <v/>
      </c>
      <c r="I226" s="37">
        <f t="array" aca="1" ref="I22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6" s="37" t="str">
        <f ca="1">IFERROR(MAX(OFFSET(Tableau3[[#This Row],[NIVEAU]],1,,Tableau3[[#This Row],[EFFECTIF TOTAL]],))-Tableau3[[#This Row],[NIVEAU]],"")</f>
        <v/>
      </c>
      <c r="K226" s="37" t="str">
        <f ca="1">IFERROR(ROUND(Tableau3[[#This Row],[EFFECTIF TOTAL]]^(1/Tableau3[[#This Row],[NB DE NIVEAUX]]),1),"")</f>
        <v/>
      </c>
    </row>
    <row r="227" spans="2:11" outlineLevel="3" x14ac:dyDescent="0.35">
      <c r="B227" s="32">
        <v>537</v>
      </c>
      <c r="C227" s="33" t="s">
        <v>78</v>
      </c>
      <c r="D227" s="33" t="s">
        <v>102</v>
      </c>
      <c r="E227" s="33"/>
      <c r="F227" s="19">
        <v>3</v>
      </c>
      <c r="G227" s="8">
        <f>ROW()-ROW(Tableau3[[#Headers],[LIGNE]])</f>
        <v>223</v>
      </c>
      <c r="H227" s="37" t="str">
        <f ca="1">IFERROR(COUNTIF(OFFSET(Tableau3[[#This Row],[NIVEAU]],1,,Tableau3[[#This Row],[EFFECTIF TOTAL]]),Tableau3[[#This Row],[NIVEAU]]+1),"")</f>
        <v/>
      </c>
      <c r="I227" s="37">
        <f t="array" aca="1" ref="I22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7" s="37" t="str">
        <f ca="1">IFERROR(MAX(OFFSET(Tableau3[[#This Row],[NIVEAU]],1,,Tableau3[[#This Row],[EFFECTIF TOTAL]],))-Tableau3[[#This Row],[NIVEAU]],"")</f>
        <v/>
      </c>
      <c r="K227" s="37" t="str">
        <f ca="1">IFERROR(ROUND(Tableau3[[#This Row],[EFFECTIF TOTAL]]^(1/Tableau3[[#This Row],[NB DE NIVEAUX]]),1),"")</f>
        <v/>
      </c>
    </row>
    <row r="228" spans="2:11" outlineLevel="3" x14ac:dyDescent="0.35">
      <c r="B228" s="32">
        <v>613</v>
      </c>
      <c r="C228" s="33" t="s">
        <v>131</v>
      </c>
      <c r="D228" s="33" t="s">
        <v>233</v>
      </c>
      <c r="E228" s="33"/>
      <c r="F228" s="19">
        <v>3</v>
      </c>
      <c r="G228" s="8">
        <f>ROW()-ROW(Tableau3[[#Headers],[LIGNE]])</f>
        <v>224</v>
      </c>
      <c r="H228" s="37" t="str">
        <f ca="1">IFERROR(COUNTIF(OFFSET(Tableau3[[#This Row],[NIVEAU]],1,,Tableau3[[#This Row],[EFFECTIF TOTAL]]),Tableau3[[#This Row],[NIVEAU]]+1),"")</f>
        <v/>
      </c>
      <c r="I228" s="37">
        <f t="array" aca="1" ref="I22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8" s="37" t="str">
        <f ca="1">IFERROR(MAX(OFFSET(Tableau3[[#This Row],[NIVEAU]],1,,Tableau3[[#This Row],[EFFECTIF TOTAL]],))-Tableau3[[#This Row],[NIVEAU]],"")</f>
        <v/>
      </c>
      <c r="K228" s="37" t="str">
        <f ca="1">IFERROR(ROUND(Tableau3[[#This Row],[EFFECTIF TOTAL]]^(1/Tableau3[[#This Row],[NB DE NIVEAUX]]),1),"")</f>
        <v/>
      </c>
    </row>
    <row r="229" spans="2:11" outlineLevel="2" x14ac:dyDescent="0.35">
      <c r="B229" s="32">
        <v>427</v>
      </c>
      <c r="C229" s="33" t="s">
        <v>69</v>
      </c>
      <c r="D229" s="33" t="s">
        <v>234</v>
      </c>
      <c r="E229" s="33"/>
      <c r="F229" s="19">
        <v>2</v>
      </c>
      <c r="G229" s="8">
        <f>ROW()-ROW(Tableau3[[#Headers],[LIGNE]])</f>
        <v>225</v>
      </c>
      <c r="H229" s="37" t="str">
        <f ca="1">IFERROR(COUNTIF(OFFSET(Tableau3[[#This Row],[NIVEAU]],1,,Tableau3[[#This Row],[EFFECTIF TOTAL]]),Tableau3[[#This Row],[NIVEAU]]+1),"")</f>
        <v/>
      </c>
      <c r="I229" s="37">
        <f t="array" aca="1" ref="I22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29" s="37" t="str">
        <f ca="1">IFERROR(MAX(OFFSET(Tableau3[[#This Row],[NIVEAU]],1,,Tableau3[[#This Row],[EFFECTIF TOTAL]],))-Tableau3[[#This Row],[NIVEAU]],"")</f>
        <v/>
      </c>
      <c r="K229" s="37" t="str">
        <f ca="1">IFERROR(ROUND(Tableau3[[#This Row],[EFFECTIF TOTAL]]^(1/Tableau3[[#This Row],[NB DE NIVEAUX]]),1),"")</f>
        <v/>
      </c>
    </row>
    <row r="230" spans="2:11" outlineLevel="2" x14ac:dyDescent="0.35">
      <c r="B230" s="32">
        <v>942</v>
      </c>
      <c r="C230" s="33" t="s">
        <v>105</v>
      </c>
      <c r="D230" s="33" t="s">
        <v>148</v>
      </c>
      <c r="E230" s="33"/>
      <c r="F230" s="19">
        <v>2</v>
      </c>
      <c r="G230" s="8">
        <f>ROW()-ROW(Tableau3[[#Headers],[LIGNE]])</f>
        <v>226</v>
      </c>
      <c r="H230" s="37">
        <f ca="1">IFERROR(COUNTIF(OFFSET(Tableau3[[#This Row],[NIVEAU]],1,,Tableau3[[#This Row],[EFFECTIF TOTAL]]),Tableau3[[#This Row],[NIVEAU]]+1),"")</f>
        <v>7</v>
      </c>
      <c r="I230" s="37">
        <f t="array" aca="1" ref="I230" ca="1">MIN(IFERROR(IF(Tableau3[[#This Row],[NIVEAU]]-{0;1;2;3;4;5;6;7}&gt;=0,MATCH(Tableau3[[#This Row],[NIVEAU]]-{0;1;2;3;4;5;6;7},OFFSET(Tableau3[[#This Row],[NIVEAU]],1,,MAX(Tableau3[LIGNE])-Tableau3[[#This Row],[LIGNE]]),0)-1,""),""))</f>
        <v>10</v>
      </c>
      <c r="J230" s="37">
        <f ca="1">IFERROR(MAX(OFFSET(Tableau3[[#This Row],[NIVEAU]],1,,Tableau3[[#This Row],[EFFECTIF TOTAL]],))-Tableau3[[#This Row],[NIVEAU]],"")</f>
        <v>2</v>
      </c>
      <c r="K230" s="37">
        <f ca="1">IFERROR(ROUND(Tableau3[[#This Row],[EFFECTIF TOTAL]]^(1/Tableau3[[#This Row],[NB DE NIVEAUX]]),1),"")</f>
        <v>3.2</v>
      </c>
    </row>
    <row r="231" spans="2:11" outlineLevel="3" x14ac:dyDescent="0.35">
      <c r="B231" s="32">
        <v>556</v>
      </c>
      <c r="C231" s="33" t="s">
        <v>60</v>
      </c>
      <c r="D231" s="33" t="s">
        <v>158</v>
      </c>
      <c r="E231" s="33"/>
      <c r="F231" s="19">
        <v>3</v>
      </c>
      <c r="G231" s="8">
        <f>ROW()-ROW(Tableau3[[#Headers],[LIGNE]])</f>
        <v>227</v>
      </c>
      <c r="H231" s="37">
        <f ca="1">IFERROR(COUNTIF(OFFSET(Tableau3[[#This Row],[NIVEAU]],1,,Tableau3[[#This Row],[EFFECTIF TOTAL]]),Tableau3[[#This Row],[NIVEAU]]+1),"")</f>
        <v>3</v>
      </c>
      <c r="I231" s="37">
        <f t="array" aca="1" ref="I231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231" s="37">
        <f ca="1">IFERROR(MAX(OFFSET(Tableau3[[#This Row],[NIVEAU]],1,,Tableau3[[#This Row],[EFFECTIF TOTAL]],))-Tableau3[[#This Row],[NIVEAU]],"")</f>
        <v>1</v>
      </c>
      <c r="K231" s="37">
        <f ca="1">IFERROR(ROUND(Tableau3[[#This Row],[EFFECTIF TOTAL]]^(1/Tableau3[[#This Row],[NB DE NIVEAUX]]),1),"")</f>
        <v>3</v>
      </c>
    </row>
    <row r="232" spans="2:11" outlineLevel="4" x14ac:dyDescent="0.35">
      <c r="B232" s="32">
        <v>979</v>
      </c>
      <c r="C232" s="33" t="s">
        <v>80</v>
      </c>
      <c r="D232" s="33" t="s">
        <v>235</v>
      </c>
      <c r="E232" s="33"/>
      <c r="F232" s="19">
        <v>4</v>
      </c>
      <c r="G232" s="8">
        <f>ROW()-ROW(Tableau3[[#Headers],[LIGNE]])</f>
        <v>228</v>
      </c>
      <c r="H232" s="37" t="str">
        <f ca="1">IFERROR(COUNTIF(OFFSET(Tableau3[[#This Row],[NIVEAU]],1,,Tableau3[[#This Row],[EFFECTIF TOTAL]]),Tableau3[[#This Row],[NIVEAU]]+1),"")</f>
        <v/>
      </c>
      <c r="I232" s="37">
        <f t="array" aca="1" ref="I23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2" s="37" t="str">
        <f ca="1">IFERROR(MAX(OFFSET(Tableau3[[#This Row],[NIVEAU]],1,,Tableau3[[#This Row],[EFFECTIF TOTAL]],))-Tableau3[[#This Row],[NIVEAU]],"")</f>
        <v/>
      </c>
      <c r="K232" s="37" t="str">
        <f ca="1">IFERROR(ROUND(Tableau3[[#This Row],[EFFECTIF TOTAL]]^(1/Tableau3[[#This Row],[NB DE NIVEAUX]]),1),"")</f>
        <v/>
      </c>
    </row>
    <row r="233" spans="2:11" outlineLevel="4" x14ac:dyDescent="0.35">
      <c r="B233" s="32">
        <v>484</v>
      </c>
      <c r="C233" s="33" t="s">
        <v>71</v>
      </c>
      <c r="D233" s="33" t="s">
        <v>213</v>
      </c>
      <c r="E233" s="33"/>
      <c r="F233" s="19">
        <v>4</v>
      </c>
      <c r="G233" s="8">
        <f>ROW()-ROW(Tableau3[[#Headers],[LIGNE]])</f>
        <v>229</v>
      </c>
      <c r="H233" s="37" t="str">
        <f ca="1">IFERROR(COUNTIF(OFFSET(Tableau3[[#This Row],[NIVEAU]],1,,Tableau3[[#This Row],[EFFECTIF TOTAL]]),Tableau3[[#This Row],[NIVEAU]]+1),"")</f>
        <v/>
      </c>
      <c r="I233" s="37">
        <f t="array" aca="1" ref="I23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3" s="37" t="str">
        <f ca="1">IFERROR(MAX(OFFSET(Tableau3[[#This Row],[NIVEAU]],1,,Tableau3[[#This Row],[EFFECTIF TOTAL]],))-Tableau3[[#This Row],[NIVEAU]],"")</f>
        <v/>
      </c>
      <c r="K233" s="37" t="str">
        <f ca="1">IFERROR(ROUND(Tableau3[[#This Row],[EFFECTIF TOTAL]]^(1/Tableau3[[#This Row],[NB DE NIVEAUX]]),1),"")</f>
        <v/>
      </c>
    </row>
    <row r="234" spans="2:11" outlineLevel="4" x14ac:dyDescent="0.35">
      <c r="B234" s="32">
        <v>753</v>
      </c>
      <c r="C234" s="33" t="s">
        <v>63</v>
      </c>
      <c r="D234" s="33" t="s">
        <v>236</v>
      </c>
      <c r="E234" s="33"/>
      <c r="F234" s="19">
        <v>4</v>
      </c>
      <c r="G234" s="8">
        <f>ROW()-ROW(Tableau3[[#Headers],[LIGNE]])</f>
        <v>230</v>
      </c>
      <c r="H234" s="37" t="str">
        <f ca="1">IFERROR(COUNTIF(OFFSET(Tableau3[[#This Row],[NIVEAU]],1,,Tableau3[[#This Row],[EFFECTIF TOTAL]]),Tableau3[[#This Row],[NIVEAU]]+1),"")</f>
        <v/>
      </c>
      <c r="I234" s="37">
        <f t="array" aca="1" ref="I23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4" s="37" t="str">
        <f ca="1">IFERROR(MAX(OFFSET(Tableau3[[#This Row],[NIVEAU]],1,,Tableau3[[#This Row],[EFFECTIF TOTAL]],))-Tableau3[[#This Row],[NIVEAU]],"")</f>
        <v/>
      </c>
      <c r="K234" s="37" t="str">
        <f ca="1">IFERROR(ROUND(Tableau3[[#This Row],[EFFECTIF TOTAL]]^(1/Tableau3[[#This Row],[NB DE NIVEAUX]]),1),"")</f>
        <v/>
      </c>
    </row>
    <row r="235" spans="2:11" outlineLevel="3" x14ac:dyDescent="0.35">
      <c r="B235" s="32">
        <v>732</v>
      </c>
      <c r="C235" s="33" t="s">
        <v>67</v>
      </c>
      <c r="D235" s="33" t="s">
        <v>94</v>
      </c>
      <c r="E235" s="33"/>
      <c r="F235" s="19">
        <v>3</v>
      </c>
      <c r="G235" s="8">
        <f>ROW()-ROW(Tableau3[[#Headers],[LIGNE]])</f>
        <v>231</v>
      </c>
      <c r="H235" s="37" t="str">
        <f ca="1">IFERROR(COUNTIF(OFFSET(Tableau3[[#This Row],[NIVEAU]],1,,Tableau3[[#This Row],[EFFECTIF TOTAL]]),Tableau3[[#This Row],[NIVEAU]]+1),"")</f>
        <v/>
      </c>
      <c r="I235" s="37">
        <f t="array" aca="1" ref="I23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5" s="37" t="str">
        <f ca="1">IFERROR(MAX(OFFSET(Tableau3[[#This Row],[NIVEAU]],1,,Tableau3[[#This Row],[EFFECTIF TOTAL]],))-Tableau3[[#This Row],[NIVEAU]],"")</f>
        <v/>
      </c>
      <c r="K235" s="37" t="str">
        <f ca="1">IFERROR(ROUND(Tableau3[[#This Row],[EFFECTIF TOTAL]]^(1/Tableau3[[#This Row],[NB DE NIVEAUX]]),1),"")</f>
        <v/>
      </c>
    </row>
    <row r="236" spans="2:11" outlineLevel="3" x14ac:dyDescent="0.35">
      <c r="B236" s="32">
        <v>592</v>
      </c>
      <c r="C236" s="33" t="s">
        <v>80</v>
      </c>
      <c r="D236" s="33" t="s">
        <v>237</v>
      </c>
      <c r="E236" s="33"/>
      <c r="F236" s="19">
        <v>3</v>
      </c>
      <c r="G236" s="8">
        <f>ROW()-ROW(Tableau3[[#Headers],[LIGNE]])</f>
        <v>232</v>
      </c>
      <c r="H236" s="37" t="str">
        <f ca="1">IFERROR(COUNTIF(OFFSET(Tableau3[[#This Row],[NIVEAU]],1,,Tableau3[[#This Row],[EFFECTIF TOTAL]]),Tableau3[[#This Row],[NIVEAU]]+1),"")</f>
        <v/>
      </c>
      <c r="I236" s="37">
        <f t="array" aca="1" ref="I23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6" s="37" t="str">
        <f ca="1">IFERROR(MAX(OFFSET(Tableau3[[#This Row],[NIVEAU]],1,,Tableau3[[#This Row],[EFFECTIF TOTAL]],))-Tableau3[[#This Row],[NIVEAU]],"")</f>
        <v/>
      </c>
      <c r="K236" s="37" t="str">
        <f ca="1">IFERROR(ROUND(Tableau3[[#This Row],[EFFECTIF TOTAL]]^(1/Tableau3[[#This Row],[NB DE NIVEAUX]]),1),"")</f>
        <v/>
      </c>
    </row>
    <row r="237" spans="2:11" outlineLevel="3" x14ac:dyDescent="0.35">
      <c r="B237" s="32">
        <v>819</v>
      </c>
      <c r="C237" s="33" t="s">
        <v>80</v>
      </c>
      <c r="D237" s="33" t="s">
        <v>238</v>
      </c>
      <c r="E237" s="33"/>
      <c r="F237" s="19">
        <v>3</v>
      </c>
      <c r="G237" s="8">
        <f>ROW()-ROW(Tableau3[[#Headers],[LIGNE]])</f>
        <v>233</v>
      </c>
      <c r="H237" s="37" t="str">
        <f ca="1">IFERROR(COUNTIF(OFFSET(Tableau3[[#This Row],[NIVEAU]],1,,Tableau3[[#This Row],[EFFECTIF TOTAL]]),Tableau3[[#This Row],[NIVEAU]]+1),"")</f>
        <v/>
      </c>
      <c r="I237" s="37">
        <f t="array" aca="1" ref="I23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7" s="37" t="str">
        <f ca="1">IFERROR(MAX(OFFSET(Tableau3[[#This Row],[NIVEAU]],1,,Tableau3[[#This Row],[EFFECTIF TOTAL]],))-Tableau3[[#This Row],[NIVEAU]],"")</f>
        <v/>
      </c>
      <c r="K237" s="37" t="str">
        <f ca="1">IFERROR(ROUND(Tableau3[[#This Row],[EFFECTIF TOTAL]]^(1/Tableau3[[#This Row],[NB DE NIVEAUX]]),1),"")</f>
        <v/>
      </c>
    </row>
    <row r="238" spans="2:11" outlineLevel="3" x14ac:dyDescent="0.35">
      <c r="B238" s="32">
        <v>563</v>
      </c>
      <c r="C238" s="33" t="s">
        <v>73</v>
      </c>
      <c r="D238" s="33" t="s">
        <v>158</v>
      </c>
      <c r="E238" s="33"/>
      <c r="F238" s="19">
        <v>3</v>
      </c>
      <c r="G238" s="8">
        <f>ROW()-ROW(Tableau3[[#Headers],[LIGNE]])</f>
        <v>234</v>
      </c>
      <c r="H238" s="37" t="str">
        <f ca="1">IFERROR(COUNTIF(OFFSET(Tableau3[[#This Row],[NIVEAU]],1,,Tableau3[[#This Row],[EFFECTIF TOTAL]]),Tableau3[[#This Row],[NIVEAU]]+1),"")</f>
        <v/>
      </c>
      <c r="I238" s="37">
        <f t="array" aca="1" ref="I23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8" s="37" t="str">
        <f ca="1">IFERROR(MAX(OFFSET(Tableau3[[#This Row],[NIVEAU]],1,,Tableau3[[#This Row],[EFFECTIF TOTAL]],))-Tableau3[[#This Row],[NIVEAU]],"")</f>
        <v/>
      </c>
      <c r="K238" s="37" t="str">
        <f ca="1">IFERROR(ROUND(Tableau3[[#This Row],[EFFECTIF TOTAL]]^(1/Tableau3[[#This Row],[NB DE NIVEAUX]]),1),"")</f>
        <v/>
      </c>
    </row>
    <row r="239" spans="2:11" outlineLevel="3" x14ac:dyDescent="0.35">
      <c r="B239" s="32">
        <v>949</v>
      </c>
      <c r="C239" s="33" t="s">
        <v>73</v>
      </c>
      <c r="D239" s="33" t="s">
        <v>145</v>
      </c>
      <c r="E239" s="33"/>
      <c r="F239" s="19">
        <v>3</v>
      </c>
      <c r="G239" s="8">
        <f>ROW()-ROW(Tableau3[[#Headers],[LIGNE]])</f>
        <v>235</v>
      </c>
      <c r="H239" s="37" t="str">
        <f ca="1">IFERROR(COUNTIF(OFFSET(Tableau3[[#This Row],[NIVEAU]],1,,Tableau3[[#This Row],[EFFECTIF TOTAL]]),Tableau3[[#This Row],[NIVEAU]]+1),"")</f>
        <v/>
      </c>
      <c r="I239" s="37">
        <f t="array" aca="1" ref="I23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39" s="37" t="str">
        <f ca="1">IFERROR(MAX(OFFSET(Tableau3[[#This Row],[NIVEAU]],1,,Tableau3[[#This Row],[EFFECTIF TOTAL]],))-Tableau3[[#This Row],[NIVEAU]],"")</f>
        <v/>
      </c>
      <c r="K239" s="37" t="str">
        <f ca="1">IFERROR(ROUND(Tableau3[[#This Row],[EFFECTIF TOTAL]]^(1/Tableau3[[#This Row],[NB DE NIVEAUX]]),1),"")</f>
        <v/>
      </c>
    </row>
    <row r="240" spans="2:11" outlineLevel="3" x14ac:dyDescent="0.35">
      <c r="B240" s="32">
        <v>647</v>
      </c>
      <c r="C240" s="33" t="s">
        <v>65</v>
      </c>
      <c r="D240" s="33" t="s">
        <v>184</v>
      </c>
      <c r="E240" s="33"/>
      <c r="F240" s="19">
        <v>3</v>
      </c>
      <c r="G240" s="8">
        <f>ROW()-ROW(Tableau3[[#Headers],[LIGNE]])</f>
        <v>236</v>
      </c>
      <c r="H240" s="37" t="str">
        <f ca="1">IFERROR(COUNTIF(OFFSET(Tableau3[[#This Row],[NIVEAU]],1,,Tableau3[[#This Row],[EFFECTIF TOTAL]]),Tableau3[[#This Row],[NIVEAU]]+1),"")</f>
        <v/>
      </c>
      <c r="I240" s="37">
        <f t="array" aca="1" ref="I24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0" s="37" t="str">
        <f ca="1">IFERROR(MAX(OFFSET(Tableau3[[#This Row],[NIVEAU]],1,,Tableau3[[#This Row],[EFFECTIF TOTAL]],))-Tableau3[[#This Row],[NIVEAU]],"")</f>
        <v/>
      </c>
      <c r="K240" s="37" t="str">
        <f ca="1">IFERROR(ROUND(Tableau3[[#This Row],[EFFECTIF TOTAL]]^(1/Tableau3[[#This Row],[NB DE NIVEAUX]]),1),"")</f>
        <v/>
      </c>
    </row>
    <row r="241" spans="2:11" outlineLevel="2" x14ac:dyDescent="0.35">
      <c r="B241" s="32">
        <v>220</v>
      </c>
      <c r="C241" s="33" t="s">
        <v>78</v>
      </c>
      <c r="D241" s="33" t="s">
        <v>239</v>
      </c>
      <c r="F241" s="19">
        <v>2</v>
      </c>
      <c r="G241" s="8">
        <f>ROW()-ROW(Tableau3[[#Headers],[LIGNE]])</f>
        <v>237</v>
      </c>
      <c r="H241" s="37" t="str">
        <f ca="1">IFERROR(COUNTIF(OFFSET(Tableau3[[#This Row],[NIVEAU]],1,,Tableau3[[#This Row],[EFFECTIF TOTAL]]),Tableau3[[#This Row],[NIVEAU]]+1),"")</f>
        <v/>
      </c>
      <c r="I241" s="37">
        <f t="array" aca="1" ref="I24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1" s="37" t="str">
        <f ca="1">IFERROR(MAX(OFFSET(Tableau3[[#This Row],[NIVEAU]],1,,Tableau3[[#This Row],[EFFECTIF TOTAL]],))-Tableau3[[#This Row],[NIVEAU]],"")</f>
        <v/>
      </c>
      <c r="K241" s="37" t="str">
        <f ca="1">IFERROR(ROUND(Tableau3[[#This Row],[EFFECTIF TOTAL]]^(1/Tableau3[[#This Row],[NB DE NIVEAUX]]),1),"")</f>
        <v/>
      </c>
    </row>
    <row r="242" spans="2:11" outlineLevel="2" x14ac:dyDescent="0.35">
      <c r="B242" s="32">
        <v>969</v>
      </c>
      <c r="C242" s="33" t="s">
        <v>78</v>
      </c>
      <c r="D242" s="33" t="s">
        <v>240</v>
      </c>
      <c r="F242" s="19">
        <v>2</v>
      </c>
      <c r="G242" s="8">
        <f>ROW()-ROW(Tableau3[[#Headers],[LIGNE]])</f>
        <v>238</v>
      </c>
      <c r="H242" s="37" t="str">
        <f ca="1">IFERROR(COUNTIF(OFFSET(Tableau3[[#This Row],[NIVEAU]],1,,Tableau3[[#This Row],[EFFECTIF TOTAL]]),Tableau3[[#This Row],[NIVEAU]]+1),"")</f>
        <v/>
      </c>
      <c r="I242" s="37">
        <f t="array" aca="1" ref="I24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2" s="37" t="str">
        <f ca="1">IFERROR(MAX(OFFSET(Tableau3[[#This Row],[NIVEAU]],1,,Tableau3[[#This Row],[EFFECTIF TOTAL]],))-Tableau3[[#This Row],[NIVEAU]],"")</f>
        <v/>
      </c>
      <c r="K242" s="37" t="str">
        <f ca="1">IFERROR(ROUND(Tableau3[[#This Row],[EFFECTIF TOTAL]]^(1/Tableau3[[#This Row],[NB DE NIVEAUX]]),1),"")</f>
        <v/>
      </c>
    </row>
    <row r="243" spans="2:11" outlineLevel="2" x14ac:dyDescent="0.35">
      <c r="B243" s="32">
        <v>199</v>
      </c>
      <c r="C243" s="33" t="s">
        <v>131</v>
      </c>
      <c r="D243" s="33" t="s">
        <v>241</v>
      </c>
      <c r="E243" s="33"/>
      <c r="F243" s="19">
        <v>2</v>
      </c>
      <c r="G243" s="8">
        <f>ROW()-ROW(Tableau3[[#Headers],[LIGNE]])</f>
        <v>239</v>
      </c>
      <c r="H243" s="37" t="str">
        <f ca="1">IFERROR(COUNTIF(OFFSET(Tableau3[[#This Row],[NIVEAU]],1,,Tableau3[[#This Row],[EFFECTIF TOTAL]]),Tableau3[[#This Row],[NIVEAU]]+1),"")</f>
        <v/>
      </c>
      <c r="I243" s="37">
        <f t="array" aca="1" ref="I24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3" s="37" t="str">
        <f ca="1">IFERROR(MAX(OFFSET(Tableau3[[#This Row],[NIVEAU]],1,,Tableau3[[#This Row],[EFFECTIF TOTAL]],))-Tableau3[[#This Row],[NIVEAU]],"")</f>
        <v/>
      </c>
      <c r="K243" s="37" t="str">
        <f ca="1">IFERROR(ROUND(Tableau3[[#This Row],[EFFECTIF TOTAL]]^(1/Tableau3[[#This Row],[NB DE NIVEAUX]]),1),"")</f>
        <v/>
      </c>
    </row>
    <row r="244" spans="2:11" outlineLevel="1" x14ac:dyDescent="0.35">
      <c r="B244" s="32">
        <v>973</v>
      </c>
      <c r="C244" s="33" t="s">
        <v>71</v>
      </c>
      <c r="D244" s="33" t="s">
        <v>79</v>
      </c>
      <c r="E244" s="33"/>
      <c r="F244" s="19">
        <v>1</v>
      </c>
      <c r="G244" s="8">
        <f>ROW()-ROW(Tableau3[[#Headers],[LIGNE]])</f>
        <v>240</v>
      </c>
      <c r="H244" s="37">
        <f ca="1">IFERROR(COUNTIF(OFFSET(Tableau3[[#This Row],[NIVEAU]],1,,Tableau3[[#This Row],[EFFECTIF TOTAL]]),Tableau3[[#This Row],[NIVEAU]]+1),"")</f>
        <v>6</v>
      </c>
      <c r="I244" s="37">
        <f t="array" aca="1" ref="I244" ca="1">MIN(IFERROR(IF(Tableau3[[#This Row],[NIVEAU]]-{0;1;2;3;4;5;6;7}&gt;=0,MATCH(Tableau3[[#This Row],[NIVEAU]]-{0;1;2;3;4;5;6;7},OFFSET(Tableau3[[#This Row],[NIVEAU]],1,,MAX(Tableau3[LIGNE])-Tableau3[[#This Row],[LIGNE]]),0)-1,""),""))</f>
        <v>28</v>
      </c>
      <c r="J244" s="37">
        <f ca="1">IFERROR(MAX(OFFSET(Tableau3[[#This Row],[NIVEAU]],1,,Tableau3[[#This Row],[EFFECTIF TOTAL]],))-Tableau3[[#This Row],[NIVEAU]],"")</f>
        <v>3</v>
      </c>
      <c r="K244" s="37">
        <f ca="1">IFERROR(ROUND(Tableau3[[#This Row],[EFFECTIF TOTAL]]^(1/Tableau3[[#This Row],[NB DE NIVEAUX]]),1),"")</f>
        <v>3</v>
      </c>
    </row>
    <row r="245" spans="2:11" outlineLevel="2" x14ac:dyDescent="0.35">
      <c r="B245" s="32">
        <v>511</v>
      </c>
      <c r="C245" s="33" t="s">
        <v>60</v>
      </c>
      <c r="D245" s="33" t="s">
        <v>184</v>
      </c>
      <c r="E245" s="33"/>
      <c r="F245" s="19">
        <v>2</v>
      </c>
      <c r="G245" s="8">
        <f>ROW()-ROW(Tableau3[[#Headers],[LIGNE]])</f>
        <v>241</v>
      </c>
      <c r="H245" s="37" t="str">
        <f ca="1">IFERROR(COUNTIF(OFFSET(Tableau3[[#This Row],[NIVEAU]],1,,Tableau3[[#This Row],[EFFECTIF TOTAL]]),Tableau3[[#This Row],[NIVEAU]]+1),"")</f>
        <v/>
      </c>
      <c r="I245" s="37">
        <f t="array" aca="1" ref="I24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5" s="37" t="str">
        <f ca="1">IFERROR(MAX(OFFSET(Tableau3[[#This Row],[NIVEAU]],1,,Tableau3[[#This Row],[EFFECTIF TOTAL]],))-Tableau3[[#This Row],[NIVEAU]],"")</f>
        <v/>
      </c>
      <c r="K245" s="37" t="str">
        <f ca="1">IFERROR(ROUND(Tableau3[[#This Row],[EFFECTIF TOTAL]]^(1/Tableau3[[#This Row],[NB DE NIVEAUX]]),1),"")</f>
        <v/>
      </c>
    </row>
    <row r="246" spans="2:11" outlineLevel="2" x14ac:dyDescent="0.35">
      <c r="B246" s="32">
        <v>455</v>
      </c>
      <c r="C246" s="33" t="s">
        <v>105</v>
      </c>
      <c r="D246" s="33" t="s">
        <v>102</v>
      </c>
      <c r="F246" s="19">
        <v>2</v>
      </c>
      <c r="G246" s="8">
        <f>ROW()-ROW(Tableau3[[#Headers],[LIGNE]])</f>
        <v>242</v>
      </c>
      <c r="H246" s="37">
        <f ca="1">IFERROR(COUNTIF(OFFSET(Tableau3[[#This Row],[NIVEAU]],1,,Tableau3[[#This Row],[EFFECTIF TOTAL]]),Tableau3[[#This Row],[NIVEAU]]+1),"")</f>
        <v>5</v>
      </c>
      <c r="I246" s="37">
        <f t="array" aca="1" ref="I246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246" s="37">
        <f ca="1">IFERROR(MAX(OFFSET(Tableau3[[#This Row],[NIVEAU]],1,,Tableau3[[#This Row],[EFFECTIF TOTAL]],))-Tableau3[[#This Row],[NIVEAU]],"")</f>
        <v>1</v>
      </c>
      <c r="K246" s="37">
        <f ca="1">IFERROR(ROUND(Tableau3[[#This Row],[EFFECTIF TOTAL]]^(1/Tableau3[[#This Row],[NB DE NIVEAUX]]),1),"")</f>
        <v>5</v>
      </c>
    </row>
    <row r="247" spans="2:11" outlineLevel="3" x14ac:dyDescent="0.35">
      <c r="B247" s="32">
        <v>49</v>
      </c>
      <c r="C247" s="33" t="s">
        <v>80</v>
      </c>
      <c r="D247" s="33" t="s">
        <v>242</v>
      </c>
      <c r="E247" s="33"/>
      <c r="F247" s="19">
        <v>3</v>
      </c>
      <c r="G247" s="8">
        <f>ROW()-ROW(Tableau3[[#Headers],[LIGNE]])</f>
        <v>243</v>
      </c>
      <c r="H247" s="37" t="str">
        <f ca="1">IFERROR(COUNTIF(OFFSET(Tableau3[[#This Row],[NIVEAU]],1,,Tableau3[[#This Row],[EFFECTIF TOTAL]]),Tableau3[[#This Row],[NIVEAU]]+1),"")</f>
        <v/>
      </c>
      <c r="I247" s="37">
        <f t="array" aca="1" ref="I24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7" s="37" t="str">
        <f ca="1">IFERROR(MAX(OFFSET(Tableau3[[#This Row],[NIVEAU]],1,,Tableau3[[#This Row],[EFFECTIF TOTAL]],))-Tableau3[[#This Row],[NIVEAU]],"")</f>
        <v/>
      </c>
      <c r="K247" s="37" t="str">
        <f ca="1">IFERROR(ROUND(Tableau3[[#This Row],[EFFECTIF TOTAL]]^(1/Tableau3[[#This Row],[NB DE NIVEAUX]]),1),"")</f>
        <v/>
      </c>
    </row>
    <row r="248" spans="2:11" outlineLevel="3" x14ac:dyDescent="0.35">
      <c r="B248" s="32">
        <v>565</v>
      </c>
      <c r="C248" s="33" t="s">
        <v>58</v>
      </c>
      <c r="D248" s="33" t="s">
        <v>243</v>
      </c>
      <c r="E248" s="33"/>
      <c r="F248" s="19">
        <v>3</v>
      </c>
      <c r="G248" s="8">
        <f>ROW()-ROW(Tableau3[[#Headers],[LIGNE]])</f>
        <v>244</v>
      </c>
      <c r="H248" s="37" t="str">
        <f ca="1">IFERROR(COUNTIF(OFFSET(Tableau3[[#This Row],[NIVEAU]],1,,Tableau3[[#This Row],[EFFECTIF TOTAL]]),Tableau3[[#This Row],[NIVEAU]]+1),"")</f>
        <v/>
      </c>
      <c r="I248" s="37">
        <f t="array" aca="1" ref="I24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8" s="37" t="str">
        <f ca="1">IFERROR(MAX(OFFSET(Tableau3[[#This Row],[NIVEAU]],1,,Tableau3[[#This Row],[EFFECTIF TOTAL]],))-Tableau3[[#This Row],[NIVEAU]],"")</f>
        <v/>
      </c>
      <c r="K248" s="37" t="str">
        <f ca="1">IFERROR(ROUND(Tableau3[[#This Row],[EFFECTIF TOTAL]]^(1/Tableau3[[#This Row],[NB DE NIVEAUX]]),1),"")</f>
        <v/>
      </c>
    </row>
    <row r="249" spans="2:11" outlineLevel="3" x14ac:dyDescent="0.35">
      <c r="B249" s="32">
        <v>923</v>
      </c>
      <c r="C249" s="33" t="s">
        <v>58</v>
      </c>
      <c r="D249" s="33" t="s">
        <v>198</v>
      </c>
      <c r="F249" s="19">
        <v>3</v>
      </c>
      <c r="G249" s="8">
        <f>ROW()-ROW(Tableau3[[#Headers],[LIGNE]])</f>
        <v>245</v>
      </c>
      <c r="H249" s="37" t="str">
        <f ca="1">IFERROR(COUNTIF(OFFSET(Tableau3[[#This Row],[NIVEAU]],1,,Tableau3[[#This Row],[EFFECTIF TOTAL]]),Tableau3[[#This Row],[NIVEAU]]+1),"")</f>
        <v/>
      </c>
      <c r="I249" s="37">
        <f t="array" aca="1" ref="I24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49" s="37" t="str">
        <f ca="1">IFERROR(MAX(OFFSET(Tableau3[[#This Row],[NIVEAU]],1,,Tableau3[[#This Row],[EFFECTIF TOTAL]],))-Tableau3[[#This Row],[NIVEAU]],"")</f>
        <v/>
      </c>
      <c r="K249" s="37" t="str">
        <f ca="1">IFERROR(ROUND(Tableau3[[#This Row],[EFFECTIF TOTAL]]^(1/Tableau3[[#This Row],[NB DE NIVEAUX]]),1),"")</f>
        <v/>
      </c>
    </row>
    <row r="250" spans="2:11" outlineLevel="3" x14ac:dyDescent="0.35">
      <c r="B250" s="32">
        <v>366</v>
      </c>
      <c r="C250" s="33" t="s">
        <v>63</v>
      </c>
      <c r="D250" s="33" t="s">
        <v>175</v>
      </c>
      <c r="E250" s="33"/>
      <c r="F250" s="19">
        <v>3</v>
      </c>
      <c r="G250" s="8">
        <f>ROW()-ROW(Tableau3[[#Headers],[LIGNE]])</f>
        <v>246</v>
      </c>
      <c r="H250" s="37" t="str">
        <f ca="1">IFERROR(COUNTIF(OFFSET(Tableau3[[#This Row],[NIVEAU]],1,,Tableau3[[#This Row],[EFFECTIF TOTAL]]),Tableau3[[#This Row],[NIVEAU]]+1),"")</f>
        <v/>
      </c>
      <c r="I250" s="37">
        <f t="array" aca="1" ref="I25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0" s="37" t="str">
        <f ca="1">IFERROR(MAX(OFFSET(Tableau3[[#This Row],[NIVEAU]],1,,Tableau3[[#This Row],[EFFECTIF TOTAL]],))-Tableau3[[#This Row],[NIVEAU]],"")</f>
        <v/>
      </c>
      <c r="K250" s="37" t="str">
        <f ca="1">IFERROR(ROUND(Tableau3[[#This Row],[EFFECTIF TOTAL]]^(1/Tableau3[[#This Row],[NB DE NIVEAUX]]),1),"")</f>
        <v/>
      </c>
    </row>
    <row r="251" spans="2:11" outlineLevel="3" x14ac:dyDescent="0.35">
      <c r="B251" s="32">
        <v>809</v>
      </c>
      <c r="C251" s="33" t="s">
        <v>65</v>
      </c>
      <c r="D251" s="33" t="s">
        <v>244</v>
      </c>
      <c r="E251" s="33"/>
      <c r="F251" s="19">
        <v>3</v>
      </c>
      <c r="G251" s="8">
        <f>ROW()-ROW(Tableau3[[#Headers],[LIGNE]])</f>
        <v>247</v>
      </c>
      <c r="H251" s="37" t="str">
        <f ca="1">IFERROR(COUNTIF(OFFSET(Tableau3[[#This Row],[NIVEAU]],1,,Tableau3[[#This Row],[EFFECTIF TOTAL]]),Tableau3[[#This Row],[NIVEAU]]+1),"")</f>
        <v/>
      </c>
      <c r="I251" s="37">
        <f t="array" aca="1" ref="I25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1" s="37" t="str">
        <f ca="1">IFERROR(MAX(OFFSET(Tableau3[[#This Row],[NIVEAU]],1,,Tableau3[[#This Row],[EFFECTIF TOTAL]],))-Tableau3[[#This Row],[NIVEAU]],"")</f>
        <v/>
      </c>
      <c r="K251" s="37" t="str">
        <f ca="1">IFERROR(ROUND(Tableau3[[#This Row],[EFFECTIF TOTAL]]^(1/Tableau3[[#This Row],[NB DE NIVEAUX]]),1),"")</f>
        <v/>
      </c>
    </row>
    <row r="252" spans="2:11" outlineLevel="2" x14ac:dyDescent="0.35">
      <c r="B252" s="32">
        <v>103</v>
      </c>
      <c r="C252" s="33" t="s">
        <v>58</v>
      </c>
      <c r="D252" s="33" t="s">
        <v>175</v>
      </c>
      <c r="E252" s="33"/>
      <c r="F252" s="19">
        <v>2</v>
      </c>
      <c r="G252" s="8">
        <f>ROW()-ROW(Tableau3[[#Headers],[LIGNE]])</f>
        <v>248</v>
      </c>
      <c r="H252" s="37">
        <f ca="1">IFERROR(COUNTIF(OFFSET(Tableau3[[#This Row],[NIVEAU]],1,,Tableau3[[#This Row],[EFFECTIF TOTAL]]),Tableau3[[#This Row],[NIVEAU]]+1),"")</f>
        <v>5</v>
      </c>
      <c r="I252" s="37">
        <f t="array" aca="1" ref="I252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252" s="37">
        <f ca="1">IFERROR(MAX(OFFSET(Tableau3[[#This Row],[NIVEAU]],1,,Tableau3[[#This Row],[EFFECTIF TOTAL]],))-Tableau3[[#This Row],[NIVEAU]],"")</f>
        <v>1</v>
      </c>
      <c r="K252" s="37">
        <f ca="1">IFERROR(ROUND(Tableau3[[#This Row],[EFFECTIF TOTAL]]^(1/Tableau3[[#This Row],[NB DE NIVEAUX]]),1),"")</f>
        <v>5</v>
      </c>
    </row>
    <row r="253" spans="2:11" outlineLevel="3" x14ac:dyDescent="0.35">
      <c r="B253" s="32">
        <v>701</v>
      </c>
      <c r="C253" s="33" t="s">
        <v>80</v>
      </c>
      <c r="D253" s="33" t="s">
        <v>153</v>
      </c>
      <c r="E253" s="33"/>
      <c r="F253" s="19">
        <v>3</v>
      </c>
      <c r="G253" s="8">
        <f>ROW()-ROW(Tableau3[[#Headers],[LIGNE]])</f>
        <v>249</v>
      </c>
      <c r="H253" s="37" t="str">
        <f ca="1">IFERROR(COUNTIF(OFFSET(Tableau3[[#This Row],[NIVEAU]],1,,Tableau3[[#This Row],[EFFECTIF TOTAL]]),Tableau3[[#This Row],[NIVEAU]]+1),"")</f>
        <v/>
      </c>
      <c r="I253" s="37">
        <f t="array" aca="1" ref="I25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3" s="37" t="str">
        <f ca="1">IFERROR(MAX(OFFSET(Tableau3[[#This Row],[NIVEAU]],1,,Tableau3[[#This Row],[EFFECTIF TOTAL]],))-Tableau3[[#This Row],[NIVEAU]],"")</f>
        <v/>
      </c>
      <c r="K253" s="37" t="str">
        <f ca="1">IFERROR(ROUND(Tableau3[[#This Row],[EFFECTIF TOTAL]]^(1/Tableau3[[#This Row],[NB DE NIVEAUX]]),1),"")</f>
        <v/>
      </c>
    </row>
    <row r="254" spans="2:11" outlineLevel="3" x14ac:dyDescent="0.35">
      <c r="B254" s="32">
        <v>485</v>
      </c>
      <c r="C254" s="33" t="s">
        <v>82</v>
      </c>
      <c r="D254" s="33" t="s">
        <v>120</v>
      </c>
      <c r="E254" s="33"/>
      <c r="F254" s="19">
        <v>3</v>
      </c>
      <c r="G254" s="8">
        <f>ROW()-ROW(Tableau3[[#Headers],[LIGNE]])</f>
        <v>250</v>
      </c>
      <c r="H254" s="37" t="str">
        <f ca="1">IFERROR(COUNTIF(OFFSET(Tableau3[[#This Row],[NIVEAU]],1,,Tableau3[[#This Row],[EFFECTIF TOTAL]]),Tableau3[[#This Row],[NIVEAU]]+1),"")</f>
        <v/>
      </c>
      <c r="I254" s="37">
        <f t="array" aca="1" ref="I25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4" s="37" t="str">
        <f ca="1">IFERROR(MAX(OFFSET(Tableau3[[#This Row],[NIVEAU]],1,,Tableau3[[#This Row],[EFFECTIF TOTAL]],))-Tableau3[[#This Row],[NIVEAU]],"")</f>
        <v/>
      </c>
      <c r="K254" s="37" t="str">
        <f ca="1">IFERROR(ROUND(Tableau3[[#This Row],[EFFECTIF TOTAL]]^(1/Tableau3[[#This Row],[NB DE NIVEAUX]]),1),"")</f>
        <v/>
      </c>
    </row>
    <row r="255" spans="2:11" outlineLevel="3" x14ac:dyDescent="0.35">
      <c r="B255" s="32">
        <v>841</v>
      </c>
      <c r="C255" s="33" t="s">
        <v>82</v>
      </c>
      <c r="D255" s="33" t="s">
        <v>245</v>
      </c>
      <c r="E255" s="33"/>
      <c r="F255" s="19">
        <v>3</v>
      </c>
      <c r="G255" s="8">
        <f>ROW()-ROW(Tableau3[[#Headers],[LIGNE]])</f>
        <v>251</v>
      </c>
      <c r="H255" s="37" t="str">
        <f ca="1">IFERROR(COUNTIF(OFFSET(Tableau3[[#This Row],[NIVEAU]],1,,Tableau3[[#This Row],[EFFECTIF TOTAL]]),Tableau3[[#This Row],[NIVEAU]]+1),"")</f>
        <v/>
      </c>
      <c r="I255" s="37">
        <f t="array" aca="1" ref="I25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5" s="37" t="str">
        <f ca="1">IFERROR(MAX(OFFSET(Tableau3[[#This Row],[NIVEAU]],1,,Tableau3[[#This Row],[EFFECTIF TOTAL]],))-Tableau3[[#This Row],[NIVEAU]],"")</f>
        <v/>
      </c>
      <c r="K255" s="37" t="str">
        <f ca="1">IFERROR(ROUND(Tableau3[[#This Row],[EFFECTIF TOTAL]]^(1/Tableau3[[#This Row],[NB DE NIVEAUX]]),1),"")</f>
        <v/>
      </c>
    </row>
    <row r="256" spans="2:11" outlineLevel="3" x14ac:dyDescent="0.35">
      <c r="B256" s="32">
        <v>656</v>
      </c>
      <c r="C256" s="33" t="s">
        <v>105</v>
      </c>
      <c r="D256" s="33" t="s">
        <v>128</v>
      </c>
      <c r="E256" s="33"/>
      <c r="F256" s="19">
        <v>3</v>
      </c>
      <c r="G256" s="8">
        <f>ROW()-ROW(Tableau3[[#Headers],[LIGNE]])</f>
        <v>252</v>
      </c>
      <c r="H256" s="37" t="str">
        <f ca="1">IFERROR(COUNTIF(OFFSET(Tableau3[[#This Row],[NIVEAU]],1,,Tableau3[[#This Row],[EFFECTIF TOTAL]]),Tableau3[[#This Row],[NIVEAU]]+1),"")</f>
        <v/>
      </c>
      <c r="I256" s="37">
        <f t="array" aca="1" ref="I25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6" s="37" t="str">
        <f ca="1">IFERROR(MAX(OFFSET(Tableau3[[#This Row],[NIVEAU]],1,,Tableau3[[#This Row],[EFFECTIF TOTAL]],))-Tableau3[[#This Row],[NIVEAU]],"")</f>
        <v/>
      </c>
      <c r="K256" s="37" t="str">
        <f ca="1">IFERROR(ROUND(Tableau3[[#This Row],[EFFECTIF TOTAL]]^(1/Tableau3[[#This Row],[NB DE NIVEAUX]]),1),"")</f>
        <v/>
      </c>
    </row>
    <row r="257" spans="2:11" outlineLevel="3" x14ac:dyDescent="0.35">
      <c r="B257" s="32">
        <v>435</v>
      </c>
      <c r="C257" s="33" t="s">
        <v>131</v>
      </c>
      <c r="D257" s="33" t="s">
        <v>66</v>
      </c>
      <c r="E257" s="33"/>
      <c r="F257" s="19">
        <v>3</v>
      </c>
      <c r="G257" s="8">
        <f>ROW()-ROW(Tableau3[[#Headers],[LIGNE]])</f>
        <v>253</v>
      </c>
      <c r="H257" s="37" t="str">
        <f ca="1">IFERROR(COUNTIF(OFFSET(Tableau3[[#This Row],[NIVEAU]],1,,Tableau3[[#This Row],[EFFECTIF TOTAL]]),Tableau3[[#This Row],[NIVEAU]]+1),"")</f>
        <v/>
      </c>
      <c r="I257" s="37">
        <f t="array" aca="1" ref="I25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7" s="37" t="str">
        <f ca="1">IFERROR(MAX(OFFSET(Tableau3[[#This Row],[NIVEAU]],1,,Tableau3[[#This Row],[EFFECTIF TOTAL]],))-Tableau3[[#This Row],[NIVEAU]],"")</f>
        <v/>
      </c>
      <c r="K257" s="37" t="str">
        <f ca="1">IFERROR(ROUND(Tableau3[[#This Row],[EFFECTIF TOTAL]]^(1/Tableau3[[#This Row],[NB DE NIVEAUX]]),1),"")</f>
        <v/>
      </c>
    </row>
    <row r="258" spans="2:11" outlineLevel="2" x14ac:dyDescent="0.35">
      <c r="B258" s="32">
        <v>898</v>
      </c>
      <c r="C258" s="33" t="s">
        <v>73</v>
      </c>
      <c r="D258" s="33" t="s">
        <v>246</v>
      </c>
      <c r="E258" s="33"/>
      <c r="F258" s="19">
        <v>2</v>
      </c>
      <c r="G258" s="8">
        <f>ROW()-ROW(Tableau3[[#Headers],[LIGNE]])</f>
        <v>254</v>
      </c>
      <c r="H258" s="37">
        <f ca="1">IFERROR(COUNTIF(OFFSET(Tableau3[[#This Row],[NIVEAU]],1,,Tableau3[[#This Row],[EFFECTIF TOTAL]]),Tableau3[[#This Row],[NIVEAU]]+1),"")</f>
        <v>4</v>
      </c>
      <c r="I258" s="37">
        <f t="array" aca="1" ref="I258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258" s="37">
        <f ca="1">IFERROR(MAX(OFFSET(Tableau3[[#This Row],[NIVEAU]],1,,Tableau3[[#This Row],[EFFECTIF TOTAL]],))-Tableau3[[#This Row],[NIVEAU]],"")</f>
        <v>1</v>
      </c>
      <c r="K258" s="37">
        <f ca="1">IFERROR(ROUND(Tableau3[[#This Row],[EFFECTIF TOTAL]]^(1/Tableau3[[#This Row],[NB DE NIVEAUX]]),1),"")</f>
        <v>4</v>
      </c>
    </row>
    <row r="259" spans="2:11" outlineLevel="3" x14ac:dyDescent="0.35">
      <c r="B259" s="32">
        <v>287</v>
      </c>
      <c r="C259" s="33" t="s">
        <v>67</v>
      </c>
      <c r="D259" s="33" t="s">
        <v>247</v>
      </c>
      <c r="E259" s="33"/>
      <c r="F259" s="19">
        <v>3</v>
      </c>
      <c r="G259" s="8">
        <f>ROW()-ROW(Tableau3[[#Headers],[LIGNE]])</f>
        <v>255</v>
      </c>
      <c r="H259" s="37" t="str">
        <f ca="1">IFERROR(COUNTIF(OFFSET(Tableau3[[#This Row],[NIVEAU]],1,,Tableau3[[#This Row],[EFFECTIF TOTAL]]),Tableau3[[#This Row],[NIVEAU]]+1),"")</f>
        <v/>
      </c>
      <c r="I259" s="37">
        <f t="array" aca="1" ref="I25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59" s="37" t="str">
        <f ca="1">IFERROR(MAX(OFFSET(Tableau3[[#This Row],[NIVEAU]],1,,Tableau3[[#This Row],[EFFECTIF TOTAL]],))-Tableau3[[#This Row],[NIVEAU]],"")</f>
        <v/>
      </c>
      <c r="K259" s="37" t="str">
        <f ca="1">IFERROR(ROUND(Tableau3[[#This Row],[EFFECTIF TOTAL]]^(1/Tableau3[[#This Row],[NB DE NIVEAUX]]),1),"")</f>
        <v/>
      </c>
    </row>
    <row r="260" spans="2:11" outlineLevel="3" x14ac:dyDescent="0.35">
      <c r="B260" s="32">
        <v>213</v>
      </c>
      <c r="C260" s="33" t="s">
        <v>171</v>
      </c>
      <c r="D260" s="33" t="s">
        <v>248</v>
      </c>
      <c r="E260" s="33"/>
      <c r="F260" s="19">
        <v>3</v>
      </c>
      <c r="G260" s="8">
        <f>ROW()-ROW(Tableau3[[#Headers],[LIGNE]])</f>
        <v>256</v>
      </c>
      <c r="H260" s="37" t="str">
        <f ca="1">IFERROR(COUNTIF(OFFSET(Tableau3[[#This Row],[NIVEAU]],1,,Tableau3[[#This Row],[EFFECTIF TOTAL]]),Tableau3[[#This Row],[NIVEAU]]+1),"")</f>
        <v/>
      </c>
      <c r="I260" s="37">
        <f t="array" aca="1" ref="I26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0" s="37" t="str">
        <f ca="1">IFERROR(MAX(OFFSET(Tableau3[[#This Row],[NIVEAU]],1,,Tableau3[[#This Row],[EFFECTIF TOTAL]],))-Tableau3[[#This Row],[NIVEAU]],"")</f>
        <v/>
      </c>
      <c r="K260" s="37" t="str">
        <f ca="1">IFERROR(ROUND(Tableau3[[#This Row],[EFFECTIF TOTAL]]^(1/Tableau3[[#This Row],[NB DE NIVEAUX]]),1),"")</f>
        <v/>
      </c>
    </row>
    <row r="261" spans="2:11" outlineLevel="3" x14ac:dyDescent="0.35">
      <c r="B261" s="32">
        <v>410</v>
      </c>
      <c r="C261" s="33" t="s">
        <v>73</v>
      </c>
      <c r="D261" s="33" t="s">
        <v>151</v>
      </c>
      <c r="E261" s="33"/>
      <c r="F261" s="19">
        <v>3</v>
      </c>
      <c r="G261" s="8">
        <f>ROW()-ROW(Tableau3[[#Headers],[LIGNE]])</f>
        <v>257</v>
      </c>
      <c r="H261" s="37" t="str">
        <f ca="1">IFERROR(COUNTIF(OFFSET(Tableau3[[#This Row],[NIVEAU]],1,,Tableau3[[#This Row],[EFFECTIF TOTAL]]),Tableau3[[#This Row],[NIVEAU]]+1),"")</f>
        <v/>
      </c>
      <c r="I261" s="37">
        <f t="array" aca="1" ref="I26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1" s="37" t="str">
        <f ca="1">IFERROR(MAX(OFFSET(Tableau3[[#This Row],[NIVEAU]],1,,Tableau3[[#This Row],[EFFECTIF TOTAL]],))-Tableau3[[#This Row],[NIVEAU]],"")</f>
        <v/>
      </c>
      <c r="K261" s="37" t="str">
        <f ca="1">IFERROR(ROUND(Tableau3[[#This Row],[EFFECTIF TOTAL]]^(1/Tableau3[[#This Row],[NB DE NIVEAUX]]),1),"")</f>
        <v/>
      </c>
    </row>
    <row r="262" spans="2:11" outlineLevel="3" x14ac:dyDescent="0.35">
      <c r="B262" s="32">
        <v>702</v>
      </c>
      <c r="C262" s="33" t="s">
        <v>178</v>
      </c>
      <c r="D262" s="33" t="s">
        <v>249</v>
      </c>
      <c r="E262" s="33"/>
      <c r="F262" s="19">
        <v>3</v>
      </c>
      <c r="G262" s="8">
        <f>ROW()-ROW(Tableau3[[#Headers],[LIGNE]])</f>
        <v>258</v>
      </c>
      <c r="H262" s="37" t="str">
        <f ca="1">IFERROR(COUNTIF(OFFSET(Tableau3[[#This Row],[NIVEAU]],1,,Tableau3[[#This Row],[EFFECTIF TOTAL]]),Tableau3[[#This Row],[NIVEAU]]+1),"")</f>
        <v/>
      </c>
      <c r="I262" s="37">
        <f t="array" aca="1" ref="I26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2" s="37" t="str">
        <f ca="1">IFERROR(MAX(OFFSET(Tableau3[[#This Row],[NIVEAU]],1,,Tableau3[[#This Row],[EFFECTIF TOTAL]],))-Tableau3[[#This Row],[NIVEAU]],"")</f>
        <v/>
      </c>
      <c r="K262" s="37" t="str">
        <f ca="1">IFERROR(ROUND(Tableau3[[#This Row],[EFFECTIF TOTAL]]^(1/Tableau3[[#This Row],[NB DE NIVEAUX]]),1),"")</f>
        <v/>
      </c>
    </row>
    <row r="263" spans="2:11" outlineLevel="2" x14ac:dyDescent="0.35">
      <c r="B263" s="32">
        <v>375</v>
      </c>
      <c r="C263" s="33" t="s">
        <v>65</v>
      </c>
      <c r="D263" s="33" t="s">
        <v>250</v>
      </c>
      <c r="E263" s="33"/>
      <c r="F263" s="19">
        <v>2</v>
      </c>
      <c r="G263" s="8">
        <f>ROW()-ROW(Tableau3[[#Headers],[LIGNE]])</f>
        <v>259</v>
      </c>
      <c r="H263" s="37">
        <f ca="1">IFERROR(COUNTIF(OFFSET(Tableau3[[#This Row],[NIVEAU]],1,,Tableau3[[#This Row],[EFFECTIF TOTAL]]),Tableau3[[#This Row],[NIVEAU]]+1),"")</f>
        <v>5</v>
      </c>
      <c r="I263" s="37">
        <f t="array" aca="1" ref="I263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263" s="37">
        <f ca="1">IFERROR(MAX(OFFSET(Tableau3[[#This Row],[NIVEAU]],1,,Tableau3[[#This Row],[EFFECTIF TOTAL]],))-Tableau3[[#This Row],[NIVEAU]],"")</f>
        <v>2</v>
      </c>
      <c r="K263" s="37">
        <f ca="1">IFERROR(ROUND(Tableau3[[#This Row],[EFFECTIF TOTAL]]^(1/Tableau3[[#This Row],[NB DE NIVEAUX]]),1),"")</f>
        <v>2.8</v>
      </c>
    </row>
    <row r="264" spans="2:11" outlineLevel="3" x14ac:dyDescent="0.35">
      <c r="B264" s="32">
        <v>810</v>
      </c>
      <c r="C264" s="33" t="s">
        <v>67</v>
      </c>
      <c r="D264" s="33" t="s">
        <v>251</v>
      </c>
      <c r="E264" s="33"/>
      <c r="F264" s="19">
        <v>3</v>
      </c>
      <c r="G264" s="8">
        <f>ROW()-ROW(Tableau3[[#Headers],[LIGNE]])</f>
        <v>260</v>
      </c>
      <c r="H264" s="37">
        <f ca="1">IFERROR(COUNTIF(OFFSET(Tableau3[[#This Row],[NIVEAU]],1,,Tableau3[[#This Row],[EFFECTIF TOTAL]]),Tableau3[[#This Row],[NIVEAU]]+1),"")</f>
        <v>2</v>
      </c>
      <c r="I264" s="37">
        <f t="array" aca="1" ref="I264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264" s="37">
        <f ca="1">IFERROR(MAX(OFFSET(Tableau3[[#This Row],[NIVEAU]],1,,Tableau3[[#This Row],[EFFECTIF TOTAL]],))-Tableau3[[#This Row],[NIVEAU]],"")</f>
        <v>1</v>
      </c>
      <c r="K264" s="37">
        <f ca="1">IFERROR(ROUND(Tableau3[[#This Row],[EFFECTIF TOTAL]]^(1/Tableau3[[#This Row],[NB DE NIVEAUX]]),1),"")</f>
        <v>2</v>
      </c>
    </row>
    <row r="265" spans="2:11" outlineLevel="4" x14ac:dyDescent="0.35">
      <c r="B265" s="32">
        <v>747</v>
      </c>
      <c r="C265" s="33" t="s">
        <v>67</v>
      </c>
      <c r="D265" s="33" t="s">
        <v>230</v>
      </c>
      <c r="E265" s="33"/>
      <c r="F265" s="19">
        <v>4</v>
      </c>
      <c r="G265" s="8">
        <f>ROW()-ROW(Tableau3[[#Headers],[LIGNE]])</f>
        <v>261</v>
      </c>
      <c r="H265" s="37" t="str">
        <f ca="1">IFERROR(COUNTIF(OFFSET(Tableau3[[#This Row],[NIVEAU]],1,,Tableau3[[#This Row],[EFFECTIF TOTAL]]),Tableau3[[#This Row],[NIVEAU]]+1),"")</f>
        <v/>
      </c>
      <c r="I265" s="37">
        <f t="array" aca="1" ref="I26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5" s="37" t="str">
        <f ca="1">IFERROR(MAX(OFFSET(Tableau3[[#This Row],[NIVEAU]],1,,Tableau3[[#This Row],[EFFECTIF TOTAL]],))-Tableau3[[#This Row],[NIVEAU]],"")</f>
        <v/>
      </c>
      <c r="K265" s="37" t="str">
        <f ca="1">IFERROR(ROUND(Tableau3[[#This Row],[EFFECTIF TOTAL]]^(1/Tableau3[[#This Row],[NB DE NIVEAUX]]),1),"")</f>
        <v/>
      </c>
    </row>
    <row r="266" spans="2:11" outlineLevel="4" x14ac:dyDescent="0.35">
      <c r="B266" s="32">
        <v>633</v>
      </c>
      <c r="C266" s="33" t="s">
        <v>80</v>
      </c>
      <c r="D266" s="33" t="s">
        <v>251</v>
      </c>
      <c r="E266" s="33"/>
      <c r="F266" s="19">
        <v>4</v>
      </c>
      <c r="G266" s="8">
        <f>ROW()-ROW(Tableau3[[#Headers],[LIGNE]])</f>
        <v>262</v>
      </c>
      <c r="H266" s="37" t="str">
        <f ca="1">IFERROR(COUNTIF(OFFSET(Tableau3[[#This Row],[NIVEAU]],1,,Tableau3[[#This Row],[EFFECTIF TOTAL]]),Tableau3[[#This Row],[NIVEAU]]+1),"")</f>
        <v/>
      </c>
      <c r="I266" s="37">
        <f t="array" aca="1" ref="I26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6" s="37" t="str">
        <f ca="1">IFERROR(MAX(OFFSET(Tableau3[[#This Row],[NIVEAU]],1,,Tableau3[[#This Row],[EFFECTIF TOTAL]],))-Tableau3[[#This Row],[NIVEAU]],"")</f>
        <v/>
      </c>
      <c r="K266" s="37" t="str">
        <f ca="1">IFERROR(ROUND(Tableau3[[#This Row],[EFFECTIF TOTAL]]^(1/Tableau3[[#This Row],[NB DE NIVEAUX]]),1),"")</f>
        <v/>
      </c>
    </row>
    <row r="267" spans="2:11" outlineLevel="3" x14ac:dyDescent="0.35">
      <c r="B267" s="32">
        <v>34</v>
      </c>
      <c r="C267" s="33" t="s">
        <v>69</v>
      </c>
      <c r="D267" s="33" t="s">
        <v>252</v>
      </c>
      <c r="E267" s="33"/>
      <c r="F267" s="19">
        <v>3</v>
      </c>
      <c r="G267" s="8">
        <f>ROW()-ROW(Tableau3[[#Headers],[LIGNE]])</f>
        <v>263</v>
      </c>
      <c r="H267" s="37" t="str">
        <f ca="1">IFERROR(COUNTIF(OFFSET(Tableau3[[#This Row],[NIVEAU]],1,,Tableau3[[#This Row],[EFFECTIF TOTAL]]),Tableau3[[#This Row],[NIVEAU]]+1),"")</f>
        <v/>
      </c>
      <c r="I267" s="37">
        <f t="array" aca="1" ref="I26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7" s="37" t="str">
        <f ca="1">IFERROR(MAX(OFFSET(Tableau3[[#This Row],[NIVEAU]],1,,Tableau3[[#This Row],[EFFECTIF TOTAL]],))-Tableau3[[#This Row],[NIVEAU]],"")</f>
        <v/>
      </c>
      <c r="K267" s="37" t="str">
        <f ca="1">IFERROR(ROUND(Tableau3[[#This Row],[EFFECTIF TOTAL]]^(1/Tableau3[[#This Row],[NB DE NIVEAUX]]),1),"")</f>
        <v/>
      </c>
    </row>
    <row r="268" spans="2:11" outlineLevel="3" x14ac:dyDescent="0.35">
      <c r="B268" s="32">
        <v>812</v>
      </c>
      <c r="C268" s="33" t="s">
        <v>58</v>
      </c>
      <c r="D268" s="33" t="s">
        <v>253</v>
      </c>
      <c r="F268" s="19">
        <v>3</v>
      </c>
      <c r="G268" s="8">
        <f>ROW()-ROW(Tableau3[[#Headers],[LIGNE]])</f>
        <v>264</v>
      </c>
      <c r="H268" s="37" t="str">
        <f ca="1">IFERROR(COUNTIF(OFFSET(Tableau3[[#This Row],[NIVEAU]],1,,Tableau3[[#This Row],[EFFECTIF TOTAL]]),Tableau3[[#This Row],[NIVEAU]]+1),"")</f>
        <v/>
      </c>
      <c r="I268" s="37">
        <f t="array" aca="1" ref="I26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8" s="37" t="str">
        <f ca="1">IFERROR(MAX(OFFSET(Tableau3[[#This Row],[NIVEAU]],1,,Tableau3[[#This Row],[EFFECTIF TOTAL]],))-Tableau3[[#This Row],[NIVEAU]],"")</f>
        <v/>
      </c>
      <c r="K268" s="37" t="str">
        <f ca="1">IFERROR(ROUND(Tableau3[[#This Row],[EFFECTIF TOTAL]]^(1/Tableau3[[#This Row],[NB DE NIVEAUX]]),1),"")</f>
        <v/>
      </c>
    </row>
    <row r="269" spans="2:11" outlineLevel="3" x14ac:dyDescent="0.35">
      <c r="B269" s="32">
        <v>441</v>
      </c>
      <c r="C269" s="33" t="s">
        <v>84</v>
      </c>
      <c r="D269" s="33" t="s">
        <v>72</v>
      </c>
      <c r="E269" s="33"/>
      <c r="F269" s="19">
        <v>3</v>
      </c>
      <c r="G269" s="8">
        <f>ROW()-ROW(Tableau3[[#Headers],[LIGNE]])</f>
        <v>265</v>
      </c>
      <c r="H269" s="37" t="str">
        <f ca="1">IFERROR(COUNTIF(OFFSET(Tableau3[[#This Row],[NIVEAU]],1,,Tableau3[[#This Row],[EFFECTIF TOTAL]]),Tableau3[[#This Row],[NIVEAU]]+1),"")</f>
        <v/>
      </c>
      <c r="I269" s="37">
        <f t="array" aca="1" ref="I26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69" s="37" t="str">
        <f ca="1">IFERROR(MAX(OFFSET(Tableau3[[#This Row],[NIVEAU]],1,,Tableau3[[#This Row],[EFFECTIF TOTAL]],))-Tableau3[[#This Row],[NIVEAU]],"")</f>
        <v/>
      </c>
      <c r="K269" s="37" t="str">
        <f ca="1">IFERROR(ROUND(Tableau3[[#This Row],[EFFECTIF TOTAL]]^(1/Tableau3[[#This Row],[NB DE NIVEAUX]]),1),"")</f>
        <v/>
      </c>
    </row>
    <row r="270" spans="2:11" outlineLevel="3" x14ac:dyDescent="0.35">
      <c r="B270" s="32">
        <v>394</v>
      </c>
      <c r="C270" s="33" t="s">
        <v>178</v>
      </c>
      <c r="D270" s="33" t="s">
        <v>190</v>
      </c>
      <c r="E270" s="33"/>
      <c r="F270" s="19">
        <v>3</v>
      </c>
      <c r="G270" s="8">
        <f>ROW()-ROW(Tableau3[[#Headers],[LIGNE]])</f>
        <v>266</v>
      </c>
      <c r="H270" s="37">
        <f ca="1">IFERROR(COUNTIF(OFFSET(Tableau3[[#This Row],[NIVEAU]],1,,Tableau3[[#This Row],[EFFECTIF TOTAL]]),Tableau3[[#This Row],[NIVEAU]]+1),"")</f>
        <v>1</v>
      </c>
      <c r="I270" s="37">
        <f t="array" aca="1" ref="I270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270" s="37">
        <f ca="1">IFERROR(MAX(OFFSET(Tableau3[[#This Row],[NIVEAU]],1,,Tableau3[[#This Row],[EFFECTIF TOTAL]],))-Tableau3[[#This Row],[NIVEAU]],"")</f>
        <v>1</v>
      </c>
      <c r="K270" s="37">
        <f ca="1">IFERROR(ROUND(Tableau3[[#This Row],[EFFECTIF TOTAL]]^(1/Tableau3[[#This Row],[NB DE NIVEAUX]]),1),"")</f>
        <v>1</v>
      </c>
    </row>
    <row r="271" spans="2:11" outlineLevel="4" x14ac:dyDescent="0.35">
      <c r="B271" s="32">
        <v>967</v>
      </c>
      <c r="C271" s="33" t="s">
        <v>67</v>
      </c>
      <c r="D271" s="33" t="s">
        <v>254</v>
      </c>
      <c r="F271" s="19">
        <v>4</v>
      </c>
      <c r="G271" s="8">
        <f>ROW()-ROW(Tableau3[[#Headers],[LIGNE]])</f>
        <v>267</v>
      </c>
      <c r="H271" s="37" t="str">
        <f ca="1">IFERROR(COUNTIF(OFFSET(Tableau3[[#This Row],[NIVEAU]],1,,Tableau3[[#This Row],[EFFECTIF TOTAL]]),Tableau3[[#This Row],[NIVEAU]]+1),"")</f>
        <v/>
      </c>
      <c r="I271" s="37">
        <f t="array" aca="1" ref="I27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1" s="37" t="str">
        <f ca="1">IFERROR(MAX(OFFSET(Tableau3[[#This Row],[NIVEAU]],1,,Tableau3[[#This Row],[EFFECTIF TOTAL]],))-Tableau3[[#This Row],[NIVEAU]],"")</f>
        <v/>
      </c>
      <c r="K271" s="37" t="str">
        <f ca="1">IFERROR(ROUND(Tableau3[[#This Row],[EFFECTIF TOTAL]]^(1/Tableau3[[#This Row],[NB DE NIVEAUX]]),1),"")</f>
        <v/>
      </c>
    </row>
    <row r="272" spans="2:11" outlineLevel="2" x14ac:dyDescent="0.35">
      <c r="B272" s="32">
        <v>801</v>
      </c>
      <c r="C272" s="33" t="s">
        <v>131</v>
      </c>
      <c r="D272" s="33" t="s">
        <v>190</v>
      </c>
      <c r="E272" s="33"/>
      <c r="F272" s="19">
        <v>2</v>
      </c>
      <c r="G272" s="8">
        <f>ROW()-ROW(Tableau3[[#Headers],[LIGNE]])</f>
        <v>268</v>
      </c>
      <c r="H272" s="37" t="str">
        <f ca="1">IFERROR(COUNTIF(OFFSET(Tableau3[[#This Row],[NIVEAU]],1,,Tableau3[[#This Row],[EFFECTIF TOTAL]]),Tableau3[[#This Row],[NIVEAU]]+1),"")</f>
        <v/>
      </c>
      <c r="I272" s="37">
        <f t="array" aca="1" ref="I27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2" s="37" t="str">
        <f ca="1">IFERROR(MAX(OFFSET(Tableau3[[#This Row],[NIVEAU]],1,,Tableau3[[#This Row],[EFFECTIF TOTAL]],))-Tableau3[[#This Row],[NIVEAU]],"")</f>
        <v/>
      </c>
      <c r="K272" s="37" t="str">
        <f ca="1">IFERROR(ROUND(Tableau3[[#This Row],[EFFECTIF TOTAL]]^(1/Tableau3[[#This Row],[NB DE NIVEAUX]]),1),"")</f>
        <v/>
      </c>
    </row>
    <row r="273" spans="2:11" outlineLevel="1" x14ac:dyDescent="0.35">
      <c r="B273" s="32">
        <v>181</v>
      </c>
      <c r="C273" s="33" t="s">
        <v>63</v>
      </c>
      <c r="D273" s="33" t="s">
        <v>190</v>
      </c>
      <c r="E273" s="33" t="s">
        <v>255</v>
      </c>
      <c r="F273" s="19">
        <v>1</v>
      </c>
      <c r="G273" s="8">
        <f>ROW()-ROW(Tableau3[[#Headers],[LIGNE]])</f>
        <v>269</v>
      </c>
      <c r="H273" s="37">
        <f ca="1">IFERROR(COUNTIF(OFFSET(Tableau3[[#This Row],[NIVEAU]],1,,Tableau3[[#This Row],[EFFECTIF TOTAL]]),Tableau3[[#This Row],[NIVEAU]]+1),"")</f>
        <v>11</v>
      </c>
      <c r="I273" s="37">
        <f t="array" aca="1" ref="I273" ca="1">MIN(IFERROR(IF(Tableau3[[#This Row],[NIVEAU]]-{0;1;2;3;4;5;6;7}&gt;=0,MATCH(Tableau3[[#This Row],[NIVEAU]]-{0;1;2;3;4;5;6;7},OFFSET(Tableau3[[#This Row],[NIVEAU]],1,,MAX(Tableau3[LIGNE])-Tableau3[[#This Row],[LIGNE]]),0)-1,""),""))</f>
        <v>16</v>
      </c>
      <c r="J273" s="37">
        <f ca="1">IFERROR(MAX(OFFSET(Tableau3[[#This Row],[NIVEAU]],1,,Tableau3[[#This Row],[EFFECTIF TOTAL]],))-Tableau3[[#This Row],[NIVEAU]],"")</f>
        <v>2</v>
      </c>
      <c r="K273" s="37">
        <f ca="1">IFERROR(ROUND(Tableau3[[#This Row],[EFFECTIF TOTAL]]^(1/Tableau3[[#This Row],[NB DE NIVEAUX]]),1),"")</f>
        <v>4</v>
      </c>
    </row>
    <row r="274" spans="2:11" outlineLevel="2" x14ac:dyDescent="0.35">
      <c r="B274" s="32">
        <v>102</v>
      </c>
      <c r="C274" s="33" t="s">
        <v>60</v>
      </c>
      <c r="D274" s="33" t="s">
        <v>226</v>
      </c>
      <c r="E274" s="33"/>
      <c r="F274" s="19">
        <v>2</v>
      </c>
      <c r="G274" s="8">
        <f>ROW()-ROW(Tableau3[[#Headers],[LIGNE]])</f>
        <v>270</v>
      </c>
      <c r="H274" s="37" t="str">
        <f ca="1">IFERROR(COUNTIF(OFFSET(Tableau3[[#This Row],[NIVEAU]],1,,Tableau3[[#This Row],[EFFECTIF TOTAL]]),Tableau3[[#This Row],[NIVEAU]]+1),"")</f>
        <v/>
      </c>
      <c r="I274" s="37">
        <f t="array" aca="1" ref="I27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4" s="37" t="str">
        <f ca="1">IFERROR(MAX(OFFSET(Tableau3[[#This Row],[NIVEAU]],1,,Tableau3[[#This Row],[EFFECTIF TOTAL]],))-Tableau3[[#This Row],[NIVEAU]],"")</f>
        <v/>
      </c>
      <c r="K274" s="37" t="str">
        <f ca="1">IFERROR(ROUND(Tableau3[[#This Row],[EFFECTIF TOTAL]]^(1/Tableau3[[#This Row],[NB DE NIVEAUX]]),1),"")</f>
        <v/>
      </c>
    </row>
    <row r="275" spans="2:11" outlineLevel="2" x14ac:dyDescent="0.35">
      <c r="B275" s="32">
        <v>17</v>
      </c>
      <c r="C275" s="33" t="s">
        <v>67</v>
      </c>
      <c r="D275" s="33" t="s">
        <v>183</v>
      </c>
      <c r="E275" s="33"/>
      <c r="F275" s="19">
        <v>2</v>
      </c>
      <c r="G275" s="8">
        <f>ROW()-ROW(Tableau3[[#Headers],[LIGNE]])</f>
        <v>271</v>
      </c>
      <c r="H275" s="37" t="str">
        <f ca="1">IFERROR(COUNTIF(OFFSET(Tableau3[[#This Row],[NIVEAU]],1,,Tableau3[[#This Row],[EFFECTIF TOTAL]]),Tableau3[[#This Row],[NIVEAU]]+1),"")</f>
        <v/>
      </c>
      <c r="I275" s="37">
        <f t="array" aca="1" ref="I27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5" s="37" t="str">
        <f ca="1">IFERROR(MAX(OFFSET(Tableau3[[#This Row],[NIVEAU]],1,,Tableau3[[#This Row],[EFFECTIF TOTAL]],))-Tableau3[[#This Row],[NIVEAU]],"")</f>
        <v/>
      </c>
      <c r="K275" s="37" t="str">
        <f ca="1">IFERROR(ROUND(Tableau3[[#This Row],[EFFECTIF TOTAL]]^(1/Tableau3[[#This Row],[NB DE NIVEAUX]]),1),"")</f>
        <v/>
      </c>
    </row>
    <row r="276" spans="2:11" outlineLevel="2" x14ac:dyDescent="0.35">
      <c r="B276" s="32">
        <v>104</v>
      </c>
      <c r="C276" s="33" t="s">
        <v>67</v>
      </c>
      <c r="D276" s="33" t="s">
        <v>139</v>
      </c>
      <c r="E276" s="33"/>
      <c r="F276" s="19">
        <v>2</v>
      </c>
      <c r="G276" s="8">
        <f>ROW()-ROW(Tableau3[[#Headers],[LIGNE]])</f>
        <v>272</v>
      </c>
      <c r="H276" s="37" t="str">
        <f ca="1">IFERROR(COUNTIF(OFFSET(Tableau3[[#This Row],[NIVEAU]],1,,Tableau3[[#This Row],[EFFECTIF TOTAL]]),Tableau3[[#This Row],[NIVEAU]]+1),"")</f>
        <v/>
      </c>
      <c r="I276" s="37">
        <f t="array" aca="1" ref="I27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6" s="37" t="str">
        <f ca="1">IFERROR(MAX(OFFSET(Tableau3[[#This Row],[NIVEAU]],1,,Tableau3[[#This Row],[EFFECTIF TOTAL]],))-Tableau3[[#This Row],[NIVEAU]],"")</f>
        <v/>
      </c>
      <c r="K276" s="37" t="str">
        <f ca="1">IFERROR(ROUND(Tableau3[[#This Row],[EFFECTIF TOTAL]]^(1/Tableau3[[#This Row],[NB DE NIVEAUX]]),1),"")</f>
        <v/>
      </c>
    </row>
    <row r="277" spans="2:11" outlineLevel="2" x14ac:dyDescent="0.35">
      <c r="B277" s="32">
        <v>826</v>
      </c>
      <c r="C277" s="33" t="s">
        <v>67</v>
      </c>
      <c r="D277" s="33" t="s">
        <v>256</v>
      </c>
      <c r="E277" s="33"/>
      <c r="F277" s="19">
        <v>2</v>
      </c>
      <c r="G277" s="8">
        <f>ROW()-ROW(Tableau3[[#Headers],[LIGNE]])</f>
        <v>273</v>
      </c>
      <c r="H277" s="37" t="str">
        <f ca="1">IFERROR(COUNTIF(OFFSET(Tableau3[[#This Row],[NIVEAU]],1,,Tableau3[[#This Row],[EFFECTIF TOTAL]]),Tableau3[[#This Row],[NIVEAU]]+1),"")</f>
        <v/>
      </c>
      <c r="I277" s="37">
        <f t="array" aca="1" ref="I27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7" s="37" t="str">
        <f ca="1">IFERROR(MAX(OFFSET(Tableau3[[#This Row],[NIVEAU]],1,,Tableau3[[#This Row],[EFFECTIF TOTAL]],))-Tableau3[[#This Row],[NIVEAU]],"")</f>
        <v/>
      </c>
      <c r="K277" s="37" t="str">
        <f ca="1">IFERROR(ROUND(Tableau3[[#This Row],[EFFECTIF TOTAL]]^(1/Tableau3[[#This Row],[NB DE NIVEAUX]]),1),"")</f>
        <v/>
      </c>
    </row>
    <row r="278" spans="2:11" outlineLevel="2" x14ac:dyDescent="0.35">
      <c r="B278" s="32">
        <v>32</v>
      </c>
      <c r="C278" s="33" t="s">
        <v>69</v>
      </c>
      <c r="D278" s="33" t="s">
        <v>257</v>
      </c>
      <c r="E278" s="33" t="s">
        <v>258</v>
      </c>
      <c r="F278" s="19">
        <v>2</v>
      </c>
      <c r="G278" s="8">
        <f>ROW()-ROW(Tableau3[[#Headers],[LIGNE]])</f>
        <v>274</v>
      </c>
      <c r="H278" s="37">
        <f ca="1">IFERROR(COUNTIF(OFFSET(Tableau3[[#This Row],[NIVEAU]],1,,Tableau3[[#This Row],[EFFECTIF TOTAL]]),Tableau3[[#This Row],[NIVEAU]]+1),"")</f>
        <v>1</v>
      </c>
      <c r="I278" s="37">
        <f t="array" aca="1" ref="I278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278" s="37">
        <f ca="1">IFERROR(MAX(OFFSET(Tableau3[[#This Row],[NIVEAU]],1,,Tableau3[[#This Row],[EFFECTIF TOTAL]],))-Tableau3[[#This Row],[NIVEAU]],"")</f>
        <v>1</v>
      </c>
      <c r="K278" s="37">
        <f ca="1">IFERROR(ROUND(Tableau3[[#This Row],[EFFECTIF TOTAL]]^(1/Tableau3[[#This Row],[NB DE NIVEAUX]]),1),"")</f>
        <v>1</v>
      </c>
    </row>
    <row r="279" spans="2:11" outlineLevel="3" x14ac:dyDescent="0.35">
      <c r="B279" s="32">
        <v>638</v>
      </c>
      <c r="C279" s="33" t="s">
        <v>69</v>
      </c>
      <c r="D279" s="33" t="s">
        <v>86</v>
      </c>
      <c r="E279" s="33"/>
      <c r="F279" s="19">
        <v>3</v>
      </c>
      <c r="G279" s="8">
        <f>ROW()-ROW(Tableau3[[#Headers],[LIGNE]])</f>
        <v>275</v>
      </c>
      <c r="H279" s="37" t="str">
        <f ca="1">IFERROR(COUNTIF(OFFSET(Tableau3[[#This Row],[NIVEAU]],1,,Tableau3[[#This Row],[EFFECTIF TOTAL]]),Tableau3[[#This Row],[NIVEAU]]+1),"")</f>
        <v/>
      </c>
      <c r="I279" s="37">
        <f t="array" aca="1" ref="I27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79" s="37" t="str">
        <f ca="1">IFERROR(MAX(OFFSET(Tableau3[[#This Row],[NIVEAU]],1,,Tableau3[[#This Row],[EFFECTIF TOTAL]],))-Tableau3[[#This Row],[NIVEAU]],"")</f>
        <v/>
      </c>
      <c r="K279" s="37" t="str">
        <f ca="1">IFERROR(ROUND(Tableau3[[#This Row],[EFFECTIF TOTAL]]^(1/Tableau3[[#This Row],[NB DE NIVEAUX]]),1),"")</f>
        <v/>
      </c>
    </row>
    <row r="280" spans="2:11" outlineLevel="2" x14ac:dyDescent="0.35">
      <c r="B280" s="32">
        <v>922</v>
      </c>
      <c r="C280" s="33" t="s">
        <v>96</v>
      </c>
      <c r="D280" s="33" t="s">
        <v>120</v>
      </c>
      <c r="E280" s="33"/>
      <c r="F280" s="19">
        <v>2</v>
      </c>
      <c r="G280" s="8">
        <f>ROW()-ROW(Tableau3[[#Headers],[LIGNE]])</f>
        <v>276</v>
      </c>
      <c r="H280" s="37">
        <f ca="1">IFERROR(COUNTIF(OFFSET(Tableau3[[#This Row],[NIVEAU]],1,,Tableau3[[#This Row],[EFFECTIF TOTAL]]),Tableau3[[#This Row],[NIVEAU]]+1),"")</f>
        <v>4</v>
      </c>
      <c r="I280" s="37">
        <f t="array" aca="1" ref="I280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280" s="37">
        <f ca="1">IFERROR(MAX(OFFSET(Tableau3[[#This Row],[NIVEAU]],1,,Tableau3[[#This Row],[EFFECTIF TOTAL]],))-Tableau3[[#This Row],[NIVEAU]],"")</f>
        <v>1</v>
      </c>
      <c r="K280" s="37">
        <f ca="1">IFERROR(ROUND(Tableau3[[#This Row],[EFFECTIF TOTAL]]^(1/Tableau3[[#This Row],[NB DE NIVEAUX]]),1),"")</f>
        <v>4</v>
      </c>
    </row>
    <row r="281" spans="2:11" outlineLevel="3" x14ac:dyDescent="0.35">
      <c r="B281" s="32">
        <v>3</v>
      </c>
      <c r="C281" s="33" t="s">
        <v>82</v>
      </c>
      <c r="D281" s="33" t="s">
        <v>142</v>
      </c>
      <c r="E281" s="33"/>
      <c r="F281" s="19">
        <v>3</v>
      </c>
      <c r="G281" s="8">
        <f>ROW()-ROW(Tableau3[[#Headers],[LIGNE]])</f>
        <v>277</v>
      </c>
      <c r="H281" s="37" t="str">
        <f ca="1">IFERROR(COUNTIF(OFFSET(Tableau3[[#This Row],[NIVEAU]],1,,Tableau3[[#This Row],[EFFECTIF TOTAL]]),Tableau3[[#This Row],[NIVEAU]]+1),"")</f>
        <v/>
      </c>
      <c r="I281" s="37">
        <f t="array" aca="1" ref="I28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1" s="37" t="str">
        <f ca="1">IFERROR(MAX(OFFSET(Tableau3[[#This Row],[NIVEAU]],1,,Tableau3[[#This Row],[EFFECTIF TOTAL]],))-Tableau3[[#This Row],[NIVEAU]],"")</f>
        <v/>
      </c>
      <c r="K281" s="37" t="str">
        <f ca="1">IFERROR(ROUND(Tableau3[[#This Row],[EFFECTIF TOTAL]]^(1/Tableau3[[#This Row],[NB DE NIVEAUX]]),1),"")</f>
        <v/>
      </c>
    </row>
    <row r="282" spans="2:11" outlineLevel="3" x14ac:dyDescent="0.35">
      <c r="B282" s="32">
        <v>328</v>
      </c>
      <c r="C282" s="33" t="s">
        <v>63</v>
      </c>
      <c r="D282" s="33" t="s">
        <v>259</v>
      </c>
      <c r="E282" s="33"/>
      <c r="F282" s="19">
        <v>3</v>
      </c>
      <c r="G282" s="8">
        <f>ROW()-ROW(Tableau3[[#Headers],[LIGNE]])</f>
        <v>278</v>
      </c>
      <c r="H282" s="37" t="str">
        <f ca="1">IFERROR(COUNTIF(OFFSET(Tableau3[[#This Row],[NIVEAU]],1,,Tableau3[[#This Row],[EFFECTIF TOTAL]]),Tableau3[[#This Row],[NIVEAU]]+1),"")</f>
        <v/>
      </c>
      <c r="I282" s="37">
        <f t="array" aca="1" ref="I28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2" s="37" t="str">
        <f ca="1">IFERROR(MAX(OFFSET(Tableau3[[#This Row],[NIVEAU]],1,,Tableau3[[#This Row],[EFFECTIF TOTAL]],))-Tableau3[[#This Row],[NIVEAU]],"")</f>
        <v/>
      </c>
      <c r="K282" s="37" t="str">
        <f ca="1">IFERROR(ROUND(Tableau3[[#This Row],[EFFECTIF TOTAL]]^(1/Tableau3[[#This Row],[NB DE NIVEAUX]]),1),"")</f>
        <v/>
      </c>
    </row>
    <row r="283" spans="2:11" outlineLevel="3" x14ac:dyDescent="0.35">
      <c r="B283" s="32">
        <v>873</v>
      </c>
      <c r="C283" s="33" t="s">
        <v>63</v>
      </c>
      <c r="D283" s="33" t="s">
        <v>247</v>
      </c>
      <c r="E283" s="33"/>
      <c r="F283" s="19">
        <v>3</v>
      </c>
      <c r="G283" s="8">
        <f>ROW()-ROW(Tableau3[[#Headers],[LIGNE]])</f>
        <v>279</v>
      </c>
      <c r="H283" s="37" t="str">
        <f ca="1">IFERROR(COUNTIF(OFFSET(Tableau3[[#This Row],[NIVEAU]],1,,Tableau3[[#This Row],[EFFECTIF TOTAL]]),Tableau3[[#This Row],[NIVEAU]]+1),"")</f>
        <v/>
      </c>
      <c r="I283" s="37">
        <f t="array" aca="1" ref="I28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3" s="37" t="str">
        <f ca="1">IFERROR(MAX(OFFSET(Tableau3[[#This Row],[NIVEAU]],1,,Tableau3[[#This Row],[EFFECTIF TOTAL]],))-Tableau3[[#This Row],[NIVEAU]],"")</f>
        <v/>
      </c>
      <c r="K283" s="37" t="str">
        <f ca="1">IFERROR(ROUND(Tableau3[[#This Row],[EFFECTIF TOTAL]]^(1/Tableau3[[#This Row],[NB DE NIVEAUX]]),1),"")</f>
        <v/>
      </c>
    </row>
    <row r="284" spans="2:11" outlineLevel="3" x14ac:dyDescent="0.35">
      <c r="B284" s="32">
        <v>731</v>
      </c>
      <c r="C284" s="33" t="s">
        <v>78</v>
      </c>
      <c r="D284" s="33" t="s">
        <v>121</v>
      </c>
      <c r="E284" s="33"/>
      <c r="F284" s="19">
        <v>3</v>
      </c>
      <c r="G284" s="8">
        <f>ROW()-ROW(Tableau3[[#Headers],[LIGNE]])</f>
        <v>280</v>
      </c>
      <c r="H284" s="37" t="str">
        <f ca="1">IFERROR(COUNTIF(OFFSET(Tableau3[[#This Row],[NIVEAU]],1,,Tableau3[[#This Row],[EFFECTIF TOTAL]]),Tableau3[[#This Row],[NIVEAU]]+1),"")</f>
        <v/>
      </c>
      <c r="I284" s="37">
        <f t="array" aca="1" ref="I28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4" s="37" t="str">
        <f ca="1">IFERROR(MAX(OFFSET(Tableau3[[#This Row],[NIVEAU]],1,,Tableau3[[#This Row],[EFFECTIF TOTAL]],))-Tableau3[[#This Row],[NIVEAU]],"")</f>
        <v/>
      </c>
      <c r="K284" s="37" t="str">
        <f ca="1">IFERROR(ROUND(Tableau3[[#This Row],[EFFECTIF TOTAL]]^(1/Tableau3[[#This Row],[NB DE NIVEAUX]]),1),"")</f>
        <v/>
      </c>
    </row>
    <row r="285" spans="2:11" outlineLevel="2" x14ac:dyDescent="0.35">
      <c r="B285" s="32">
        <v>382</v>
      </c>
      <c r="C285" s="33" t="s">
        <v>73</v>
      </c>
      <c r="D285" s="33" t="s">
        <v>184</v>
      </c>
      <c r="E285" s="33"/>
      <c r="F285" s="19">
        <v>2</v>
      </c>
      <c r="G285" s="8">
        <f>ROW()-ROW(Tableau3[[#Headers],[LIGNE]])</f>
        <v>281</v>
      </c>
      <c r="H285" s="37" t="str">
        <f ca="1">IFERROR(COUNTIF(OFFSET(Tableau3[[#This Row],[NIVEAU]],1,,Tableau3[[#This Row],[EFFECTIF TOTAL]]),Tableau3[[#This Row],[NIVEAU]]+1),"")</f>
        <v/>
      </c>
      <c r="I285" s="37">
        <f t="array" aca="1" ref="I28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5" s="37" t="str">
        <f ca="1">IFERROR(MAX(OFFSET(Tableau3[[#This Row],[NIVEAU]],1,,Tableau3[[#This Row],[EFFECTIF TOTAL]],))-Tableau3[[#This Row],[NIVEAU]],"")</f>
        <v/>
      </c>
      <c r="K285" s="37" t="str">
        <f ca="1">IFERROR(ROUND(Tableau3[[#This Row],[EFFECTIF TOTAL]]^(1/Tableau3[[#This Row],[NB DE NIVEAUX]]),1),"")</f>
        <v/>
      </c>
    </row>
    <row r="286" spans="2:11" outlineLevel="2" x14ac:dyDescent="0.35">
      <c r="B286" s="32">
        <v>135</v>
      </c>
      <c r="C286" s="33" t="s">
        <v>65</v>
      </c>
      <c r="D286" s="33" t="s">
        <v>121</v>
      </c>
      <c r="E286" s="33"/>
      <c r="F286" s="19">
        <v>2</v>
      </c>
      <c r="G286" s="8">
        <f>ROW()-ROW(Tableau3[[#Headers],[LIGNE]])</f>
        <v>282</v>
      </c>
      <c r="H286" s="37" t="str">
        <f ca="1">IFERROR(COUNTIF(OFFSET(Tableau3[[#This Row],[NIVEAU]],1,,Tableau3[[#This Row],[EFFECTIF TOTAL]]),Tableau3[[#This Row],[NIVEAU]]+1),"")</f>
        <v/>
      </c>
      <c r="I286" s="37">
        <f t="array" aca="1" ref="I28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6" s="37" t="str">
        <f ca="1">IFERROR(MAX(OFFSET(Tableau3[[#This Row],[NIVEAU]],1,,Tableau3[[#This Row],[EFFECTIF TOTAL]],))-Tableau3[[#This Row],[NIVEAU]],"")</f>
        <v/>
      </c>
      <c r="K286" s="37" t="str">
        <f ca="1">IFERROR(ROUND(Tableau3[[#This Row],[EFFECTIF TOTAL]]^(1/Tableau3[[#This Row],[NB DE NIVEAUX]]),1),"")</f>
        <v/>
      </c>
    </row>
    <row r="287" spans="2:11" outlineLevel="2" x14ac:dyDescent="0.35">
      <c r="B287" s="32">
        <v>746</v>
      </c>
      <c r="C287" s="33" t="s">
        <v>65</v>
      </c>
      <c r="D287" s="33" t="s">
        <v>135</v>
      </c>
      <c r="E287" s="33"/>
      <c r="F287" s="19">
        <v>2</v>
      </c>
      <c r="G287" s="8">
        <f>ROW()-ROW(Tableau3[[#Headers],[LIGNE]])</f>
        <v>283</v>
      </c>
      <c r="H287" s="37" t="str">
        <f ca="1">IFERROR(COUNTIF(OFFSET(Tableau3[[#This Row],[NIVEAU]],1,,Tableau3[[#This Row],[EFFECTIF TOTAL]]),Tableau3[[#This Row],[NIVEAU]]+1),"")</f>
        <v/>
      </c>
      <c r="I287" s="37">
        <f t="array" aca="1" ref="I28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7" s="37" t="str">
        <f ca="1">IFERROR(MAX(OFFSET(Tableau3[[#This Row],[NIVEAU]],1,,Tableau3[[#This Row],[EFFECTIF TOTAL]],))-Tableau3[[#This Row],[NIVEAU]],"")</f>
        <v/>
      </c>
      <c r="K287" s="37" t="str">
        <f ca="1">IFERROR(ROUND(Tableau3[[#This Row],[EFFECTIF TOTAL]]^(1/Tableau3[[#This Row],[NB DE NIVEAUX]]),1),"")</f>
        <v/>
      </c>
    </row>
    <row r="288" spans="2:11" outlineLevel="2" x14ac:dyDescent="0.35">
      <c r="B288" s="32">
        <v>361</v>
      </c>
      <c r="C288" s="33" t="s">
        <v>78</v>
      </c>
      <c r="D288" s="33" t="s">
        <v>106</v>
      </c>
      <c r="E288" s="33"/>
      <c r="F288" s="19">
        <v>2</v>
      </c>
      <c r="G288" s="8">
        <f>ROW()-ROW(Tableau3[[#Headers],[LIGNE]])</f>
        <v>284</v>
      </c>
      <c r="H288" s="37" t="str">
        <f ca="1">IFERROR(COUNTIF(OFFSET(Tableau3[[#This Row],[NIVEAU]],1,,Tableau3[[#This Row],[EFFECTIF TOTAL]]),Tableau3[[#This Row],[NIVEAU]]+1),"")</f>
        <v/>
      </c>
      <c r="I288" s="37">
        <f t="array" aca="1" ref="I28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8" s="37" t="str">
        <f ca="1">IFERROR(MAX(OFFSET(Tableau3[[#This Row],[NIVEAU]],1,,Tableau3[[#This Row],[EFFECTIF TOTAL]],))-Tableau3[[#This Row],[NIVEAU]],"")</f>
        <v/>
      </c>
      <c r="K288" s="37" t="str">
        <f ca="1">IFERROR(ROUND(Tableau3[[#This Row],[EFFECTIF TOTAL]]^(1/Tableau3[[#This Row],[NB DE NIVEAUX]]),1),"")</f>
        <v/>
      </c>
    </row>
    <row r="289" spans="2:11" outlineLevel="2" x14ac:dyDescent="0.35">
      <c r="B289" s="32">
        <v>807</v>
      </c>
      <c r="C289" s="33" t="s">
        <v>78</v>
      </c>
      <c r="D289" s="33" t="s">
        <v>260</v>
      </c>
      <c r="E289" s="33"/>
      <c r="F289" s="19">
        <v>2</v>
      </c>
      <c r="G289" s="8">
        <f>ROW()-ROW(Tableau3[[#Headers],[LIGNE]])</f>
        <v>285</v>
      </c>
      <c r="H289" s="37" t="str">
        <f ca="1">IFERROR(COUNTIF(OFFSET(Tableau3[[#This Row],[NIVEAU]],1,,Tableau3[[#This Row],[EFFECTIF TOTAL]]),Tableau3[[#This Row],[NIVEAU]]+1),"")</f>
        <v/>
      </c>
      <c r="I289" s="37">
        <f t="array" aca="1" ref="I28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89" s="37" t="str">
        <f ca="1">IFERROR(MAX(OFFSET(Tableau3[[#This Row],[NIVEAU]],1,,Tableau3[[#This Row],[EFFECTIF TOTAL]],))-Tableau3[[#This Row],[NIVEAU]],"")</f>
        <v/>
      </c>
      <c r="K289" s="37" t="str">
        <f ca="1">IFERROR(ROUND(Tableau3[[#This Row],[EFFECTIF TOTAL]]^(1/Tableau3[[#This Row],[NB DE NIVEAUX]]),1),"")</f>
        <v/>
      </c>
    </row>
    <row r="290" spans="2:11" outlineLevel="1" x14ac:dyDescent="0.35">
      <c r="B290" s="32">
        <v>730</v>
      </c>
      <c r="C290" s="33" t="s">
        <v>65</v>
      </c>
      <c r="D290" s="33" t="s">
        <v>261</v>
      </c>
      <c r="E290" s="33"/>
      <c r="F290" s="19">
        <v>1</v>
      </c>
      <c r="G290" s="8">
        <f>ROW()-ROW(Tableau3[[#Headers],[LIGNE]])</f>
        <v>286</v>
      </c>
      <c r="H290" s="37" t="str">
        <f ca="1">IFERROR(COUNTIF(OFFSET(Tableau3[[#This Row],[NIVEAU]],1,,Tableau3[[#This Row],[EFFECTIF TOTAL]]),Tableau3[[#This Row],[NIVEAU]]+1),"")</f>
        <v/>
      </c>
      <c r="I290" s="37">
        <f t="array" aca="1" ref="I29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0" s="37" t="str">
        <f ca="1">IFERROR(MAX(OFFSET(Tableau3[[#This Row],[NIVEAU]],1,,Tableau3[[#This Row],[EFFECTIF TOTAL]],))-Tableau3[[#This Row],[NIVEAU]],"")</f>
        <v/>
      </c>
      <c r="K290" s="37" t="str">
        <f ca="1">IFERROR(ROUND(Tableau3[[#This Row],[EFFECTIF TOTAL]]^(1/Tableau3[[#This Row],[NB DE NIVEAUX]]),1),"")</f>
        <v/>
      </c>
    </row>
    <row r="291" spans="2:11" outlineLevel="1" x14ac:dyDescent="0.35">
      <c r="B291" s="32">
        <v>29</v>
      </c>
      <c r="C291" s="33" t="s">
        <v>78</v>
      </c>
      <c r="D291" s="33" t="s">
        <v>64</v>
      </c>
      <c r="E291" s="33" t="s">
        <v>262</v>
      </c>
      <c r="F291" s="19">
        <v>1</v>
      </c>
      <c r="G291" s="8">
        <f>ROW()-ROW(Tableau3[[#Headers],[LIGNE]])</f>
        <v>287</v>
      </c>
      <c r="H291" s="37" t="str">
        <f ca="1">IFERROR(COUNTIF(OFFSET(Tableau3[[#This Row],[NIVEAU]],1,,Tableau3[[#This Row],[EFFECTIF TOTAL]]),Tableau3[[#This Row],[NIVEAU]]+1),"")</f>
        <v/>
      </c>
      <c r="I291" s="37">
        <f t="array" aca="1" ref="I29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1" s="37" t="str">
        <f ca="1">IFERROR(MAX(OFFSET(Tableau3[[#This Row],[NIVEAU]],1,,Tableau3[[#This Row],[EFFECTIF TOTAL]],))-Tableau3[[#This Row],[NIVEAU]],"")</f>
        <v/>
      </c>
      <c r="K291" s="37" t="str">
        <f ca="1">IFERROR(ROUND(Tableau3[[#This Row],[EFFECTIF TOTAL]]^(1/Tableau3[[#This Row],[NB DE NIVEAUX]]),1),"")</f>
        <v/>
      </c>
    </row>
    <row r="292" spans="2:11" outlineLevel="1" x14ac:dyDescent="0.35">
      <c r="B292" s="32">
        <v>214</v>
      </c>
      <c r="C292" s="33" t="s">
        <v>78</v>
      </c>
      <c r="D292" s="33" t="s">
        <v>263</v>
      </c>
      <c r="E292" s="33"/>
      <c r="F292" s="19">
        <v>1</v>
      </c>
      <c r="G292" s="8">
        <f>ROW()-ROW(Tableau3[[#Headers],[LIGNE]])</f>
        <v>288</v>
      </c>
      <c r="H292" s="37">
        <f ca="1">IFERROR(COUNTIF(OFFSET(Tableau3[[#This Row],[NIVEAU]],1,,Tableau3[[#This Row],[EFFECTIF TOTAL]]),Tableau3[[#This Row],[NIVEAU]]+1),"")</f>
        <v>6</v>
      </c>
      <c r="I292" s="37">
        <f t="array" aca="1" ref="I292" ca="1">MIN(IFERROR(IF(Tableau3[[#This Row],[NIVEAU]]-{0;1;2;3;4;5;6;7}&gt;=0,MATCH(Tableau3[[#This Row],[NIVEAU]]-{0;1;2;3;4;5;6;7},OFFSET(Tableau3[[#This Row],[NIVEAU]],1,,MAX(Tableau3[LIGNE])-Tableau3[[#This Row],[LIGNE]]),0)-1,""),""))</f>
        <v>56</v>
      </c>
      <c r="J292" s="37">
        <f ca="1">IFERROR(MAX(OFFSET(Tableau3[[#This Row],[NIVEAU]],1,,Tableau3[[#This Row],[EFFECTIF TOTAL]],))-Tableau3[[#This Row],[NIVEAU]],"")</f>
        <v>3</v>
      </c>
      <c r="K292" s="37">
        <f ca="1">IFERROR(ROUND(Tableau3[[#This Row],[EFFECTIF TOTAL]]^(1/Tableau3[[#This Row],[NB DE NIVEAUX]]),1),"")</f>
        <v>3.8</v>
      </c>
    </row>
    <row r="293" spans="2:11" outlineLevel="2" x14ac:dyDescent="0.35">
      <c r="B293" s="32">
        <v>326</v>
      </c>
      <c r="C293" s="33" t="s">
        <v>69</v>
      </c>
      <c r="D293" s="33" t="s">
        <v>230</v>
      </c>
      <c r="E293" s="33"/>
      <c r="F293" s="19">
        <v>2</v>
      </c>
      <c r="G293" s="8">
        <f>ROW()-ROW(Tableau3[[#Headers],[LIGNE]])</f>
        <v>289</v>
      </c>
      <c r="H293" s="37">
        <f ca="1">IFERROR(COUNTIF(OFFSET(Tableau3[[#This Row],[NIVEAU]],1,,Tableau3[[#This Row],[EFFECTIF TOTAL]]),Tableau3[[#This Row],[NIVEAU]]+1),"")</f>
        <v>9</v>
      </c>
      <c r="I293" s="37">
        <f t="array" aca="1" ref="I293" ca="1">MIN(IFERROR(IF(Tableau3[[#This Row],[NIVEAU]]-{0;1;2;3;4;5;6;7}&gt;=0,MATCH(Tableau3[[#This Row],[NIVEAU]]-{0;1;2;3;4;5;6;7},OFFSET(Tableau3[[#This Row],[NIVEAU]],1,,MAX(Tableau3[LIGNE])-Tableau3[[#This Row],[LIGNE]]),0)-1,""),""))</f>
        <v>9</v>
      </c>
      <c r="J293" s="37">
        <f ca="1">IFERROR(MAX(OFFSET(Tableau3[[#This Row],[NIVEAU]],1,,Tableau3[[#This Row],[EFFECTIF TOTAL]],))-Tableau3[[#This Row],[NIVEAU]],"")</f>
        <v>1</v>
      </c>
      <c r="K293" s="37">
        <f ca="1">IFERROR(ROUND(Tableau3[[#This Row],[EFFECTIF TOTAL]]^(1/Tableau3[[#This Row],[NB DE NIVEAUX]]),1),"")</f>
        <v>9</v>
      </c>
    </row>
    <row r="294" spans="2:11" outlineLevel="3" x14ac:dyDescent="0.35">
      <c r="B294" s="32">
        <v>353</v>
      </c>
      <c r="C294" s="33" t="s">
        <v>67</v>
      </c>
      <c r="D294" s="33" t="s">
        <v>264</v>
      </c>
      <c r="E294" s="33"/>
      <c r="F294" s="19">
        <v>3</v>
      </c>
      <c r="G294" s="8">
        <f>ROW()-ROW(Tableau3[[#Headers],[LIGNE]])</f>
        <v>290</v>
      </c>
      <c r="H294" s="37" t="str">
        <f ca="1">IFERROR(COUNTIF(OFFSET(Tableau3[[#This Row],[NIVEAU]],1,,Tableau3[[#This Row],[EFFECTIF TOTAL]]),Tableau3[[#This Row],[NIVEAU]]+1),"")</f>
        <v/>
      </c>
      <c r="I294" s="37">
        <f t="array" aca="1" ref="I29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4" s="37" t="str">
        <f ca="1">IFERROR(MAX(OFFSET(Tableau3[[#This Row],[NIVEAU]],1,,Tableau3[[#This Row],[EFFECTIF TOTAL]],))-Tableau3[[#This Row],[NIVEAU]],"")</f>
        <v/>
      </c>
      <c r="K294" s="37" t="str">
        <f ca="1">IFERROR(ROUND(Tableau3[[#This Row],[EFFECTIF TOTAL]]^(1/Tableau3[[#This Row],[NB DE NIVEAUX]]),1),"")</f>
        <v/>
      </c>
    </row>
    <row r="295" spans="2:11" outlineLevel="3" x14ac:dyDescent="0.35">
      <c r="B295" s="32">
        <v>840</v>
      </c>
      <c r="C295" s="33" t="s">
        <v>67</v>
      </c>
      <c r="D295" s="33" t="s">
        <v>265</v>
      </c>
      <c r="E295" s="33"/>
      <c r="F295" s="19">
        <v>3</v>
      </c>
      <c r="G295" s="8">
        <f>ROW()-ROW(Tableau3[[#Headers],[LIGNE]])</f>
        <v>291</v>
      </c>
      <c r="H295" s="37" t="str">
        <f ca="1">IFERROR(COUNTIF(OFFSET(Tableau3[[#This Row],[NIVEAU]],1,,Tableau3[[#This Row],[EFFECTIF TOTAL]]),Tableau3[[#This Row],[NIVEAU]]+1),"")</f>
        <v/>
      </c>
      <c r="I295" s="37">
        <f t="array" aca="1" ref="I29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5" s="37" t="str">
        <f ca="1">IFERROR(MAX(OFFSET(Tableau3[[#This Row],[NIVEAU]],1,,Tableau3[[#This Row],[EFFECTIF TOTAL]],))-Tableau3[[#This Row],[NIVEAU]],"")</f>
        <v/>
      </c>
      <c r="K295" s="37" t="str">
        <f ca="1">IFERROR(ROUND(Tableau3[[#This Row],[EFFECTIF TOTAL]]^(1/Tableau3[[#This Row],[NB DE NIVEAUX]]),1),"")</f>
        <v/>
      </c>
    </row>
    <row r="296" spans="2:11" outlineLevel="3" x14ac:dyDescent="0.35">
      <c r="B296" s="32">
        <v>90</v>
      </c>
      <c r="C296" s="33" t="s">
        <v>80</v>
      </c>
      <c r="D296" s="33" t="s">
        <v>102</v>
      </c>
      <c r="E296" s="33"/>
      <c r="F296" s="19">
        <v>3</v>
      </c>
      <c r="G296" s="8">
        <f>ROW()-ROW(Tableau3[[#Headers],[LIGNE]])</f>
        <v>292</v>
      </c>
      <c r="H296" s="37" t="str">
        <f ca="1">IFERROR(COUNTIF(OFFSET(Tableau3[[#This Row],[NIVEAU]],1,,Tableau3[[#This Row],[EFFECTIF TOTAL]]),Tableau3[[#This Row],[NIVEAU]]+1),"")</f>
        <v/>
      </c>
      <c r="I296" s="37">
        <f t="array" aca="1" ref="I29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6" s="37" t="str">
        <f ca="1">IFERROR(MAX(OFFSET(Tableau3[[#This Row],[NIVEAU]],1,,Tableau3[[#This Row],[EFFECTIF TOTAL]],))-Tableau3[[#This Row],[NIVEAU]],"")</f>
        <v/>
      </c>
      <c r="K296" s="37" t="str">
        <f ca="1">IFERROR(ROUND(Tableau3[[#This Row],[EFFECTIF TOTAL]]^(1/Tableau3[[#This Row],[NB DE NIVEAUX]]),1),"")</f>
        <v/>
      </c>
    </row>
    <row r="297" spans="2:11" outlineLevel="3" x14ac:dyDescent="0.35">
      <c r="B297" s="32">
        <v>723</v>
      </c>
      <c r="C297" s="33" t="s">
        <v>171</v>
      </c>
      <c r="D297" s="33" t="s">
        <v>266</v>
      </c>
      <c r="F297" s="19">
        <v>3</v>
      </c>
      <c r="G297" s="8">
        <f>ROW()-ROW(Tableau3[[#Headers],[LIGNE]])</f>
        <v>293</v>
      </c>
      <c r="H297" s="37" t="str">
        <f ca="1">IFERROR(COUNTIF(OFFSET(Tableau3[[#This Row],[NIVEAU]],1,,Tableau3[[#This Row],[EFFECTIF TOTAL]]),Tableau3[[#This Row],[NIVEAU]]+1),"")</f>
        <v/>
      </c>
      <c r="I297" s="37">
        <f t="array" aca="1" ref="I29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7" s="37" t="str">
        <f ca="1">IFERROR(MAX(OFFSET(Tableau3[[#This Row],[NIVEAU]],1,,Tableau3[[#This Row],[EFFECTIF TOTAL]],))-Tableau3[[#This Row],[NIVEAU]],"")</f>
        <v/>
      </c>
      <c r="K297" s="37" t="str">
        <f ca="1">IFERROR(ROUND(Tableau3[[#This Row],[EFFECTIF TOTAL]]^(1/Tableau3[[#This Row],[NB DE NIVEAUX]]),1),"")</f>
        <v/>
      </c>
    </row>
    <row r="298" spans="2:11" outlineLevel="3" x14ac:dyDescent="0.35">
      <c r="B298" s="32">
        <v>572</v>
      </c>
      <c r="C298" s="33" t="s">
        <v>73</v>
      </c>
      <c r="D298" s="33" t="s">
        <v>165</v>
      </c>
      <c r="E298" s="33"/>
      <c r="F298" s="19">
        <v>3</v>
      </c>
      <c r="G298" s="8">
        <f>ROW()-ROW(Tableau3[[#Headers],[LIGNE]])</f>
        <v>294</v>
      </c>
      <c r="H298" s="37" t="str">
        <f ca="1">IFERROR(COUNTIF(OFFSET(Tableau3[[#This Row],[NIVEAU]],1,,Tableau3[[#This Row],[EFFECTIF TOTAL]]),Tableau3[[#This Row],[NIVEAU]]+1),"")</f>
        <v/>
      </c>
      <c r="I298" s="37">
        <f t="array" aca="1" ref="I29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8" s="37" t="str">
        <f ca="1">IFERROR(MAX(OFFSET(Tableau3[[#This Row],[NIVEAU]],1,,Tableau3[[#This Row],[EFFECTIF TOTAL]],))-Tableau3[[#This Row],[NIVEAU]],"")</f>
        <v/>
      </c>
      <c r="K298" s="37" t="str">
        <f ca="1">IFERROR(ROUND(Tableau3[[#This Row],[EFFECTIF TOTAL]]^(1/Tableau3[[#This Row],[NB DE NIVEAUX]]),1),"")</f>
        <v/>
      </c>
    </row>
    <row r="299" spans="2:11" outlineLevel="3" x14ac:dyDescent="0.35">
      <c r="B299" s="32">
        <v>172</v>
      </c>
      <c r="C299" s="33" t="s">
        <v>65</v>
      </c>
      <c r="D299" s="33" t="s">
        <v>139</v>
      </c>
      <c r="E299" s="33"/>
      <c r="F299" s="19">
        <v>3</v>
      </c>
      <c r="G299" s="8">
        <f>ROW()-ROW(Tableau3[[#Headers],[LIGNE]])</f>
        <v>295</v>
      </c>
      <c r="H299" s="37" t="str">
        <f ca="1">IFERROR(COUNTIF(OFFSET(Tableau3[[#This Row],[NIVEAU]],1,,Tableau3[[#This Row],[EFFECTIF TOTAL]]),Tableau3[[#This Row],[NIVEAU]]+1),"")</f>
        <v/>
      </c>
      <c r="I299" s="37">
        <f t="array" aca="1" ref="I29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299" s="37" t="str">
        <f ca="1">IFERROR(MAX(OFFSET(Tableau3[[#This Row],[NIVEAU]],1,,Tableau3[[#This Row],[EFFECTIF TOTAL]],))-Tableau3[[#This Row],[NIVEAU]],"")</f>
        <v/>
      </c>
      <c r="K299" s="37" t="str">
        <f ca="1">IFERROR(ROUND(Tableau3[[#This Row],[EFFECTIF TOTAL]]^(1/Tableau3[[#This Row],[NB DE NIVEAUX]]),1),"")</f>
        <v/>
      </c>
    </row>
    <row r="300" spans="2:11" outlineLevel="3" x14ac:dyDescent="0.35">
      <c r="B300" s="32">
        <v>770</v>
      </c>
      <c r="C300" s="33" t="s">
        <v>65</v>
      </c>
      <c r="D300" s="33" t="s">
        <v>94</v>
      </c>
      <c r="E300" s="33"/>
      <c r="F300" s="19">
        <v>3</v>
      </c>
      <c r="G300" s="8">
        <f>ROW()-ROW(Tableau3[[#Headers],[LIGNE]])</f>
        <v>296</v>
      </c>
      <c r="H300" s="37" t="str">
        <f ca="1">IFERROR(COUNTIF(OFFSET(Tableau3[[#This Row],[NIVEAU]],1,,Tableau3[[#This Row],[EFFECTIF TOTAL]]),Tableau3[[#This Row],[NIVEAU]]+1),"")</f>
        <v/>
      </c>
      <c r="I300" s="37">
        <f t="array" aca="1" ref="I30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0" s="37" t="str">
        <f ca="1">IFERROR(MAX(OFFSET(Tableau3[[#This Row],[NIVEAU]],1,,Tableau3[[#This Row],[EFFECTIF TOTAL]],))-Tableau3[[#This Row],[NIVEAU]],"")</f>
        <v/>
      </c>
      <c r="K300" s="37" t="str">
        <f ca="1">IFERROR(ROUND(Tableau3[[#This Row],[EFFECTIF TOTAL]]^(1/Tableau3[[#This Row],[NB DE NIVEAUX]]),1),"")</f>
        <v/>
      </c>
    </row>
    <row r="301" spans="2:11" outlineLevel="3" x14ac:dyDescent="0.35">
      <c r="B301" s="32">
        <v>202</v>
      </c>
      <c r="C301" s="33" t="s">
        <v>78</v>
      </c>
      <c r="D301" s="33" t="s">
        <v>101</v>
      </c>
      <c r="E301" s="33"/>
      <c r="F301" s="19">
        <v>3</v>
      </c>
      <c r="G301" s="8">
        <f>ROW()-ROW(Tableau3[[#Headers],[LIGNE]])</f>
        <v>297</v>
      </c>
      <c r="H301" s="37" t="str">
        <f ca="1">IFERROR(COUNTIF(OFFSET(Tableau3[[#This Row],[NIVEAU]],1,,Tableau3[[#This Row],[EFFECTIF TOTAL]]),Tableau3[[#This Row],[NIVEAU]]+1),"")</f>
        <v/>
      </c>
      <c r="I301" s="37">
        <f t="array" aca="1" ref="I30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1" s="37" t="str">
        <f ca="1">IFERROR(MAX(OFFSET(Tableau3[[#This Row],[NIVEAU]],1,,Tableau3[[#This Row],[EFFECTIF TOTAL]],))-Tableau3[[#This Row],[NIVEAU]],"")</f>
        <v/>
      </c>
      <c r="K301" s="37" t="str">
        <f ca="1">IFERROR(ROUND(Tableau3[[#This Row],[EFFECTIF TOTAL]]^(1/Tableau3[[#This Row],[NB DE NIVEAUX]]),1),"")</f>
        <v/>
      </c>
    </row>
    <row r="302" spans="2:11" outlineLevel="3" x14ac:dyDescent="0.35">
      <c r="B302" s="32">
        <v>520</v>
      </c>
      <c r="C302" s="33" t="s">
        <v>78</v>
      </c>
      <c r="D302" s="33" t="s">
        <v>122</v>
      </c>
      <c r="E302" s="33"/>
      <c r="F302" s="19">
        <v>3</v>
      </c>
      <c r="G302" s="8">
        <f>ROW()-ROW(Tableau3[[#Headers],[LIGNE]])</f>
        <v>298</v>
      </c>
      <c r="H302" s="37" t="str">
        <f ca="1">IFERROR(COUNTIF(OFFSET(Tableau3[[#This Row],[NIVEAU]],1,,Tableau3[[#This Row],[EFFECTIF TOTAL]]),Tableau3[[#This Row],[NIVEAU]]+1),"")</f>
        <v/>
      </c>
      <c r="I302" s="37">
        <f t="array" aca="1" ref="I30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2" s="37" t="str">
        <f ca="1">IFERROR(MAX(OFFSET(Tableau3[[#This Row],[NIVEAU]],1,,Tableau3[[#This Row],[EFFECTIF TOTAL]],))-Tableau3[[#This Row],[NIVEAU]],"")</f>
        <v/>
      </c>
      <c r="K302" s="37" t="str">
        <f ca="1">IFERROR(ROUND(Tableau3[[#This Row],[EFFECTIF TOTAL]]^(1/Tableau3[[#This Row],[NB DE NIVEAUX]]),1),"")</f>
        <v/>
      </c>
    </row>
    <row r="303" spans="2:11" outlineLevel="2" x14ac:dyDescent="0.35">
      <c r="B303" s="32">
        <v>161</v>
      </c>
      <c r="C303" s="33" t="s">
        <v>73</v>
      </c>
      <c r="D303" s="33" t="s">
        <v>267</v>
      </c>
      <c r="E303" s="33"/>
      <c r="F303" s="19">
        <v>2</v>
      </c>
      <c r="G303" s="8">
        <f>ROW()-ROW(Tableau3[[#Headers],[LIGNE]])</f>
        <v>299</v>
      </c>
      <c r="H303" s="37">
        <f ca="1">IFERROR(COUNTIF(OFFSET(Tableau3[[#This Row],[NIVEAU]],1,,Tableau3[[#This Row],[EFFECTIF TOTAL]]),Tableau3[[#This Row],[NIVEAU]]+1),"")</f>
        <v>6</v>
      </c>
      <c r="I303" s="37">
        <f t="array" aca="1" ref="I303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303" s="37">
        <f ca="1">IFERROR(MAX(OFFSET(Tableau3[[#This Row],[NIVEAU]],1,,Tableau3[[#This Row],[EFFECTIF TOTAL]],))-Tableau3[[#This Row],[NIVEAU]],"")</f>
        <v>1</v>
      </c>
      <c r="K303" s="37">
        <f ca="1">IFERROR(ROUND(Tableau3[[#This Row],[EFFECTIF TOTAL]]^(1/Tableau3[[#This Row],[NB DE NIVEAUX]]),1),"")</f>
        <v>6</v>
      </c>
    </row>
    <row r="304" spans="2:11" outlineLevel="3" x14ac:dyDescent="0.35">
      <c r="B304" s="32">
        <v>829</v>
      </c>
      <c r="C304" s="33" t="s">
        <v>67</v>
      </c>
      <c r="D304" s="33" t="s">
        <v>268</v>
      </c>
      <c r="E304" s="33"/>
      <c r="F304" s="19">
        <v>3</v>
      </c>
      <c r="G304" s="8">
        <f>ROW()-ROW(Tableau3[[#Headers],[LIGNE]])</f>
        <v>300</v>
      </c>
      <c r="H304" s="37" t="str">
        <f ca="1">IFERROR(COUNTIF(OFFSET(Tableau3[[#This Row],[NIVEAU]],1,,Tableau3[[#This Row],[EFFECTIF TOTAL]]),Tableau3[[#This Row],[NIVEAU]]+1),"")</f>
        <v/>
      </c>
      <c r="I304" s="37">
        <f t="array" aca="1" ref="I30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4" s="37" t="str">
        <f ca="1">IFERROR(MAX(OFFSET(Tableau3[[#This Row],[NIVEAU]],1,,Tableau3[[#This Row],[EFFECTIF TOTAL]],))-Tableau3[[#This Row],[NIVEAU]],"")</f>
        <v/>
      </c>
      <c r="K304" s="37" t="str">
        <f ca="1">IFERROR(ROUND(Tableau3[[#This Row],[EFFECTIF TOTAL]]^(1/Tableau3[[#This Row],[NB DE NIVEAUX]]),1),"")</f>
        <v/>
      </c>
    </row>
    <row r="305" spans="2:11" outlineLevel="3" x14ac:dyDescent="0.35">
      <c r="B305" s="32">
        <v>549</v>
      </c>
      <c r="C305" s="33" t="s">
        <v>73</v>
      </c>
      <c r="D305" s="33" t="s">
        <v>269</v>
      </c>
      <c r="E305" s="33"/>
      <c r="F305" s="19">
        <v>3</v>
      </c>
      <c r="G305" s="8">
        <f>ROW()-ROW(Tableau3[[#Headers],[LIGNE]])</f>
        <v>301</v>
      </c>
      <c r="H305" s="37" t="str">
        <f ca="1">IFERROR(COUNTIF(OFFSET(Tableau3[[#This Row],[NIVEAU]],1,,Tableau3[[#This Row],[EFFECTIF TOTAL]]),Tableau3[[#This Row],[NIVEAU]]+1),"")</f>
        <v/>
      </c>
      <c r="I305" s="37">
        <f t="array" aca="1" ref="I30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5" s="37" t="str">
        <f ca="1">IFERROR(MAX(OFFSET(Tableau3[[#This Row],[NIVEAU]],1,,Tableau3[[#This Row],[EFFECTIF TOTAL]],))-Tableau3[[#This Row],[NIVEAU]],"")</f>
        <v/>
      </c>
      <c r="K305" s="37" t="str">
        <f ca="1">IFERROR(ROUND(Tableau3[[#This Row],[EFFECTIF TOTAL]]^(1/Tableau3[[#This Row],[NB DE NIVEAUX]]),1),"")</f>
        <v/>
      </c>
    </row>
    <row r="306" spans="2:11" outlineLevel="3" x14ac:dyDescent="0.35">
      <c r="B306" s="32">
        <v>625</v>
      </c>
      <c r="C306" s="33" t="s">
        <v>75</v>
      </c>
      <c r="D306" s="33" t="s">
        <v>159</v>
      </c>
      <c r="E306" s="33"/>
      <c r="F306" s="19">
        <v>3</v>
      </c>
      <c r="G306" s="8">
        <f>ROW()-ROW(Tableau3[[#Headers],[LIGNE]])</f>
        <v>302</v>
      </c>
      <c r="H306" s="37" t="str">
        <f ca="1">IFERROR(COUNTIF(OFFSET(Tableau3[[#This Row],[NIVEAU]],1,,Tableau3[[#This Row],[EFFECTIF TOTAL]]),Tableau3[[#This Row],[NIVEAU]]+1),"")</f>
        <v/>
      </c>
      <c r="I306" s="37">
        <f t="array" aca="1" ref="I30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6" s="37" t="str">
        <f ca="1">IFERROR(MAX(OFFSET(Tableau3[[#This Row],[NIVEAU]],1,,Tableau3[[#This Row],[EFFECTIF TOTAL]],))-Tableau3[[#This Row],[NIVEAU]],"")</f>
        <v/>
      </c>
      <c r="K306" s="37" t="str">
        <f ca="1">IFERROR(ROUND(Tableau3[[#This Row],[EFFECTIF TOTAL]]^(1/Tableau3[[#This Row],[NB DE NIVEAUX]]),1),"")</f>
        <v/>
      </c>
    </row>
    <row r="307" spans="2:11" outlineLevel="3" x14ac:dyDescent="0.35">
      <c r="B307" s="32">
        <v>982</v>
      </c>
      <c r="C307" s="33" t="s">
        <v>65</v>
      </c>
      <c r="D307" s="33" t="s">
        <v>201</v>
      </c>
      <c r="E307" s="33"/>
      <c r="F307" s="19">
        <v>3</v>
      </c>
      <c r="G307" s="8">
        <f>ROW()-ROW(Tableau3[[#Headers],[LIGNE]])</f>
        <v>303</v>
      </c>
      <c r="H307" s="37" t="str">
        <f ca="1">IFERROR(COUNTIF(OFFSET(Tableau3[[#This Row],[NIVEAU]],1,,Tableau3[[#This Row],[EFFECTIF TOTAL]]),Tableau3[[#This Row],[NIVEAU]]+1),"")</f>
        <v/>
      </c>
      <c r="I307" s="37">
        <f t="array" aca="1" ref="I30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7" s="37" t="str">
        <f ca="1">IFERROR(MAX(OFFSET(Tableau3[[#This Row],[NIVEAU]],1,,Tableau3[[#This Row],[EFFECTIF TOTAL]],))-Tableau3[[#This Row],[NIVEAU]],"")</f>
        <v/>
      </c>
      <c r="K307" s="37" t="str">
        <f ca="1">IFERROR(ROUND(Tableau3[[#This Row],[EFFECTIF TOTAL]]^(1/Tableau3[[#This Row],[NB DE NIVEAUX]]),1),"")</f>
        <v/>
      </c>
    </row>
    <row r="308" spans="2:11" outlineLevel="3" x14ac:dyDescent="0.35">
      <c r="B308" s="32">
        <v>387</v>
      </c>
      <c r="C308" s="33" t="s">
        <v>78</v>
      </c>
      <c r="D308" s="33" t="s">
        <v>145</v>
      </c>
      <c r="E308" s="33"/>
      <c r="F308" s="19">
        <v>3</v>
      </c>
      <c r="G308" s="8">
        <f>ROW()-ROW(Tableau3[[#Headers],[LIGNE]])</f>
        <v>304</v>
      </c>
      <c r="H308" s="37" t="str">
        <f ca="1">IFERROR(COUNTIF(OFFSET(Tableau3[[#This Row],[NIVEAU]],1,,Tableau3[[#This Row],[EFFECTIF TOTAL]]),Tableau3[[#This Row],[NIVEAU]]+1),"")</f>
        <v/>
      </c>
      <c r="I308" s="37">
        <f t="array" aca="1" ref="I30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8" s="37" t="str">
        <f ca="1">IFERROR(MAX(OFFSET(Tableau3[[#This Row],[NIVEAU]],1,,Tableau3[[#This Row],[EFFECTIF TOTAL]],))-Tableau3[[#This Row],[NIVEAU]],"")</f>
        <v/>
      </c>
      <c r="K308" s="37" t="str">
        <f ca="1">IFERROR(ROUND(Tableau3[[#This Row],[EFFECTIF TOTAL]]^(1/Tableau3[[#This Row],[NB DE NIVEAUX]]),1),"")</f>
        <v/>
      </c>
    </row>
    <row r="309" spans="2:11" outlineLevel="3" x14ac:dyDescent="0.35">
      <c r="B309" s="32">
        <v>323</v>
      </c>
      <c r="C309" s="33" t="s">
        <v>131</v>
      </c>
      <c r="D309" s="33" t="s">
        <v>169</v>
      </c>
      <c r="E309" s="33"/>
      <c r="F309" s="19">
        <v>3</v>
      </c>
      <c r="G309" s="8">
        <f>ROW()-ROW(Tableau3[[#Headers],[LIGNE]])</f>
        <v>305</v>
      </c>
      <c r="H309" s="37" t="str">
        <f ca="1">IFERROR(COUNTIF(OFFSET(Tableau3[[#This Row],[NIVEAU]],1,,Tableau3[[#This Row],[EFFECTIF TOTAL]]),Tableau3[[#This Row],[NIVEAU]]+1),"")</f>
        <v/>
      </c>
      <c r="I309" s="37">
        <f t="array" aca="1" ref="I30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09" s="37" t="str">
        <f ca="1">IFERROR(MAX(OFFSET(Tableau3[[#This Row],[NIVEAU]],1,,Tableau3[[#This Row],[EFFECTIF TOTAL]],))-Tableau3[[#This Row],[NIVEAU]],"")</f>
        <v/>
      </c>
      <c r="K309" s="37" t="str">
        <f ca="1">IFERROR(ROUND(Tableau3[[#This Row],[EFFECTIF TOTAL]]^(1/Tableau3[[#This Row],[NB DE NIVEAUX]]),1),"")</f>
        <v/>
      </c>
    </row>
    <row r="310" spans="2:11" outlineLevel="2" x14ac:dyDescent="0.35">
      <c r="B310" s="32">
        <v>798</v>
      </c>
      <c r="C310" s="33" t="s">
        <v>63</v>
      </c>
      <c r="D310" s="33" t="s">
        <v>79</v>
      </c>
      <c r="E310" s="33"/>
      <c r="F310" s="19">
        <v>2</v>
      </c>
      <c r="G310" s="8">
        <f>ROW()-ROW(Tableau3[[#Headers],[LIGNE]])</f>
        <v>306</v>
      </c>
      <c r="H310" s="37">
        <f ca="1">IFERROR(COUNTIF(OFFSET(Tableau3[[#This Row],[NIVEAU]],1,,Tableau3[[#This Row],[EFFECTIF TOTAL]]),Tableau3[[#This Row],[NIVEAU]]+1),"")</f>
        <v>1</v>
      </c>
      <c r="I310" s="37">
        <f t="array" aca="1" ref="I310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310" s="37">
        <f ca="1">IFERROR(MAX(OFFSET(Tableau3[[#This Row],[NIVEAU]],1,,Tableau3[[#This Row],[EFFECTIF TOTAL]],))-Tableau3[[#This Row],[NIVEAU]],"")</f>
        <v>1</v>
      </c>
      <c r="K310" s="37">
        <f ca="1">IFERROR(ROUND(Tableau3[[#This Row],[EFFECTIF TOTAL]]^(1/Tableau3[[#This Row],[NB DE NIVEAUX]]),1),"")</f>
        <v>1</v>
      </c>
    </row>
    <row r="311" spans="2:11" outlineLevel="3" x14ac:dyDescent="0.35">
      <c r="B311" s="32">
        <v>211</v>
      </c>
      <c r="C311" s="33" t="s">
        <v>73</v>
      </c>
      <c r="D311" s="33" t="s">
        <v>270</v>
      </c>
      <c r="F311" s="19">
        <v>3</v>
      </c>
      <c r="G311" s="8">
        <f>ROW()-ROW(Tableau3[[#Headers],[LIGNE]])</f>
        <v>307</v>
      </c>
      <c r="H311" s="37" t="str">
        <f ca="1">IFERROR(COUNTIF(OFFSET(Tableau3[[#This Row],[NIVEAU]],1,,Tableau3[[#This Row],[EFFECTIF TOTAL]]),Tableau3[[#This Row],[NIVEAU]]+1),"")</f>
        <v/>
      </c>
      <c r="I311" s="37">
        <f t="array" aca="1" ref="I31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1" s="37" t="str">
        <f ca="1">IFERROR(MAX(OFFSET(Tableau3[[#This Row],[NIVEAU]],1,,Tableau3[[#This Row],[EFFECTIF TOTAL]],))-Tableau3[[#This Row],[NIVEAU]],"")</f>
        <v/>
      </c>
      <c r="K311" s="37" t="str">
        <f ca="1">IFERROR(ROUND(Tableau3[[#This Row],[EFFECTIF TOTAL]]^(1/Tableau3[[#This Row],[NB DE NIVEAUX]]),1),"")</f>
        <v/>
      </c>
    </row>
    <row r="312" spans="2:11" outlineLevel="2" x14ac:dyDescent="0.35">
      <c r="B312" s="32">
        <v>615</v>
      </c>
      <c r="C312" s="33" t="s">
        <v>65</v>
      </c>
      <c r="D312" s="33" t="s">
        <v>120</v>
      </c>
      <c r="E312" s="33"/>
      <c r="F312" s="19">
        <v>2</v>
      </c>
      <c r="G312" s="8">
        <f>ROW()-ROW(Tableau3[[#Headers],[LIGNE]])</f>
        <v>308</v>
      </c>
      <c r="H312" s="37">
        <f ca="1">IFERROR(COUNTIF(OFFSET(Tableau3[[#This Row],[NIVEAU]],1,,Tableau3[[#This Row],[EFFECTIF TOTAL]]),Tableau3[[#This Row],[NIVEAU]]+1),"")</f>
        <v>11</v>
      </c>
      <c r="I312" s="37">
        <f t="array" aca="1" ref="I312" ca="1">MIN(IFERROR(IF(Tableau3[[#This Row],[NIVEAU]]-{0;1;2;3;4;5;6;7}&gt;=0,MATCH(Tableau3[[#This Row],[NIVEAU]]-{0;1;2;3;4;5;6;7},OFFSET(Tableau3[[#This Row],[NIVEAU]],1,,MAX(Tableau3[LIGNE])-Tableau3[[#This Row],[LIGNE]]),0)-1,""),""))</f>
        <v>26</v>
      </c>
      <c r="J312" s="37">
        <f ca="1">IFERROR(MAX(OFFSET(Tableau3[[#This Row],[NIVEAU]],1,,Tableau3[[#This Row],[EFFECTIF TOTAL]],))-Tableau3[[#This Row],[NIVEAU]],"")</f>
        <v>2</v>
      </c>
      <c r="K312" s="37">
        <f ca="1">IFERROR(ROUND(Tableau3[[#This Row],[EFFECTIF TOTAL]]^(1/Tableau3[[#This Row],[NB DE NIVEAUX]]),1),"")</f>
        <v>5.0999999999999996</v>
      </c>
    </row>
    <row r="313" spans="2:11" outlineLevel="3" x14ac:dyDescent="0.35">
      <c r="B313" s="32">
        <v>222</v>
      </c>
      <c r="C313" s="33" t="s">
        <v>60</v>
      </c>
      <c r="D313" s="33" t="s">
        <v>214</v>
      </c>
      <c r="E313" s="33"/>
      <c r="F313" s="19">
        <v>3</v>
      </c>
      <c r="G313" s="8">
        <f>ROW()-ROW(Tableau3[[#Headers],[LIGNE]])</f>
        <v>309</v>
      </c>
      <c r="H313" s="37" t="str">
        <f ca="1">IFERROR(COUNTIF(OFFSET(Tableau3[[#This Row],[NIVEAU]],1,,Tableau3[[#This Row],[EFFECTIF TOTAL]]),Tableau3[[#This Row],[NIVEAU]]+1),"")</f>
        <v/>
      </c>
      <c r="I313" s="37">
        <f t="array" aca="1" ref="I31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3" s="37" t="str">
        <f ca="1">IFERROR(MAX(OFFSET(Tableau3[[#This Row],[NIVEAU]],1,,Tableau3[[#This Row],[EFFECTIF TOTAL]],))-Tableau3[[#This Row],[NIVEAU]],"")</f>
        <v/>
      </c>
      <c r="K313" s="37" t="str">
        <f ca="1">IFERROR(ROUND(Tableau3[[#This Row],[EFFECTIF TOTAL]]^(1/Tableau3[[#This Row],[NB DE NIVEAUX]]),1),"")</f>
        <v/>
      </c>
    </row>
    <row r="314" spans="2:11" outlineLevel="3" x14ac:dyDescent="0.35">
      <c r="B314" s="32">
        <v>570</v>
      </c>
      <c r="C314" s="33" t="s">
        <v>60</v>
      </c>
      <c r="D314" s="33" t="s">
        <v>202</v>
      </c>
      <c r="E314" s="33"/>
      <c r="F314" s="19">
        <v>3</v>
      </c>
      <c r="G314" s="8">
        <f>ROW()-ROW(Tableau3[[#Headers],[LIGNE]])</f>
        <v>310</v>
      </c>
      <c r="H314" s="37" t="str">
        <f ca="1">IFERROR(COUNTIF(OFFSET(Tableau3[[#This Row],[NIVEAU]],1,,Tableau3[[#This Row],[EFFECTIF TOTAL]]),Tableau3[[#This Row],[NIVEAU]]+1),"")</f>
        <v/>
      </c>
      <c r="I314" s="37">
        <f t="array" aca="1" ref="I31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4" s="37" t="str">
        <f ca="1">IFERROR(MAX(OFFSET(Tableau3[[#This Row],[NIVEAU]],1,,Tableau3[[#This Row],[EFFECTIF TOTAL]],))-Tableau3[[#This Row],[NIVEAU]],"")</f>
        <v/>
      </c>
      <c r="K314" s="37" t="str">
        <f ca="1">IFERROR(ROUND(Tableau3[[#This Row],[EFFECTIF TOTAL]]^(1/Tableau3[[#This Row],[NB DE NIVEAUX]]),1),"")</f>
        <v/>
      </c>
    </row>
    <row r="315" spans="2:11" outlineLevel="3" x14ac:dyDescent="0.35">
      <c r="B315" s="32">
        <v>862</v>
      </c>
      <c r="C315" s="33" t="s">
        <v>80</v>
      </c>
      <c r="D315" s="33" t="s">
        <v>74</v>
      </c>
      <c r="E315" s="33"/>
      <c r="F315" s="19">
        <v>3</v>
      </c>
      <c r="G315" s="8">
        <f>ROW()-ROW(Tableau3[[#Headers],[LIGNE]])</f>
        <v>311</v>
      </c>
      <c r="H315" s="37" t="str">
        <f ca="1">IFERROR(COUNTIF(OFFSET(Tableau3[[#This Row],[NIVEAU]],1,,Tableau3[[#This Row],[EFFECTIF TOTAL]]),Tableau3[[#This Row],[NIVEAU]]+1),"")</f>
        <v/>
      </c>
      <c r="I315" s="37">
        <f t="array" aca="1" ref="I31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5" s="37" t="str">
        <f ca="1">IFERROR(MAX(OFFSET(Tableau3[[#This Row],[NIVEAU]],1,,Tableau3[[#This Row],[EFFECTIF TOTAL]],))-Tableau3[[#This Row],[NIVEAU]],"")</f>
        <v/>
      </c>
      <c r="K315" s="37" t="str">
        <f ca="1">IFERROR(ROUND(Tableau3[[#This Row],[EFFECTIF TOTAL]]^(1/Tableau3[[#This Row],[NB DE NIVEAUX]]),1),"")</f>
        <v/>
      </c>
    </row>
    <row r="316" spans="2:11" outlineLevel="3" x14ac:dyDescent="0.35">
      <c r="B316" s="32">
        <v>932</v>
      </c>
      <c r="C316" s="33" t="s">
        <v>80</v>
      </c>
      <c r="D316" s="33" t="s">
        <v>271</v>
      </c>
      <c r="E316" s="33"/>
      <c r="F316" s="19">
        <v>3</v>
      </c>
      <c r="G316" s="8">
        <f>ROW()-ROW(Tableau3[[#Headers],[LIGNE]])</f>
        <v>312</v>
      </c>
      <c r="H316" s="37">
        <f ca="1">IFERROR(COUNTIF(OFFSET(Tableau3[[#This Row],[NIVEAU]],1,,Tableau3[[#This Row],[EFFECTIF TOTAL]]),Tableau3[[#This Row],[NIVEAU]]+1),"")</f>
        <v>1</v>
      </c>
      <c r="I316" s="37">
        <f t="array" aca="1" ref="I316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316" s="37">
        <f ca="1">IFERROR(MAX(OFFSET(Tableau3[[#This Row],[NIVEAU]],1,,Tableau3[[#This Row],[EFFECTIF TOTAL]],))-Tableau3[[#This Row],[NIVEAU]],"")</f>
        <v>1</v>
      </c>
      <c r="K316" s="37">
        <f ca="1">IFERROR(ROUND(Tableau3[[#This Row],[EFFECTIF TOTAL]]^(1/Tableau3[[#This Row],[NB DE NIVEAUX]]),1),"")</f>
        <v>1</v>
      </c>
    </row>
    <row r="317" spans="2:11" outlineLevel="4" x14ac:dyDescent="0.35">
      <c r="B317" s="32">
        <v>722</v>
      </c>
      <c r="C317" s="33" t="s">
        <v>60</v>
      </c>
      <c r="D317" s="33" t="s">
        <v>247</v>
      </c>
      <c r="F317" s="19">
        <v>4</v>
      </c>
      <c r="G317" s="8">
        <f>ROW()-ROW(Tableau3[[#Headers],[LIGNE]])</f>
        <v>313</v>
      </c>
      <c r="H317" s="37" t="str">
        <f ca="1">IFERROR(COUNTIF(OFFSET(Tableau3[[#This Row],[NIVEAU]],1,,Tableau3[[#This Row],[EFFECTIF TOTAL]]),Tableau3[[#This Row],[NIVEAU]]+1),"")</f>
        <v/>
      </c>
      <c r="I317" s="37">
        <f t="array" aca="1" ref="I31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7" s="37" t="str">
        <f ca="1">IFERROR(MAX(OFFSET(Tableau3[[#This Row],[NIVEAU]],1,,Tableau3[[#This Row],[EFFECTIF TOTAL]],))-Tableau3[[#This Row],[NIVEAU]],"")</f>
        <v/>
      </c>
      <c r="K317" s="37" t="str">
        <f ca="1">IFERROR(ROUND(Tableau3[[#This Row],[EFFECTIF TOTAL]]^(1/Tableau3[[#This Row],[NB DE NIVEAUX]]),1),"")</f>
        <v/>
      </c>
    </row>
    <row r="318" spans="2:11" outlineLevel="3" x14ac:dyDescent="0.35">
      <c r="B318" s="32">
        <v>106</v>
      </c>
      <c r="C318" s="33" t="s">
        <v>82</v>
      </c>
      <c r="D318" s="33" t="s">
        <v>120</v>
      </c>
      <c r="E318" s="33"/>
      <c r="F318" s="19">
        <v>3</v>
      </c>
      <c r="G318" s="8">
        <f>ROW()-ROW(Tableau3[[#Headers],[LIGNE]])</f>
        <v>314</v>
      </c>
      <c r="H318" s="37" t="str">
        <f ca="1">IFERROR(COUNTIF(OFFSET(Tableau3[[#This Row],[NIVEAU]],1,,Tableau3[[#This Row],[EFFECTIF TOTAL]]),Tableau3[[#This Row],[NIVEAU]]+1),"")</f>
        <v/>
      </c>
      <c r="I318" s="37">
        <f t="array" aca="1" ref="I31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18" s="37" t="str">
        <f ca="1">IFERROR(MAX(OFFSET(Tableau3[[#This Row],[NIVEAU]],1,,Tableau3[[#This Row],[EFFECTIF TOTAL]],))-Tableau3[[#This Row],[NIVEAU]],"")</f>
        <v/>
      </c>
      <c r="K318" s="37" t="str">
        <f ca="1">IFERROR(ROUND(Tableau3[[#This Row],[EFFECTIF TOTAL]]^(1/Tableau3[[#This Row],[NB DE NIVEAUX]]),1),"")</f>
        <v/>
      </c>
    </row>
    <row r="319" spans="2:11" outlineLevel="3" x14ac:dyDescent="0.35">
      <c r="B319" s="32">
        <v>50</v>
      </c>
      <c r="C319" s="33" t="s">
        <v>105</v>
      </c>
      <c r="D319" s="33" t="s">
        <v>272</v>
      </c>
      <c r="E319" s="33"/>
      <c r="F319" s="19">
        <v>3</v>
      </c>
      <c r="G319" s="8">
        <f>ROW()-ROW(Tableau3[[#Headers],[LIGNE]])</f>
        <v>315</v>
      </c>
      <c r="H319" s="37">
        <f ca="1">IFERROR(COUNTIF(OFFSET(Tableau3[[#This Row],[NIVEAU]],1,,Tableau3[[#This Row],[EFFECTIF TOTAL]]),Tableau3[[#This Row],[NIVEAU]]+1),"")</f>
        <v>11</v>
      </c>
      <c r="I319" s="37">
        <f t="array" aca="1" ref="I319" ca="1">MIN(IFERROR(IF(Tableau3[[#This Row],[NIVEAU]]-{0;1;2;3;4;5;6;7}&gt;=0,MATCH(Tableau3[[#This Row],[NIVEAU]]-{0;1;2;3;4;5;6;7},OFFSET(Tableau3[[#This Row],[NIVEAU]],1,,MAX(Tableau3[LIGNE])-Tableau3[[#This Row],[LIGNE]]),0)-1,""),""))</f>
        <v>11</v>
      </c>
      <c r="J319" s="37">
        <f ca="1">IFERROR(MAX(OFFSET(Tableau3[[#This Row],[NIVEAU]],1,,Tableau3[[#This Row],[EFFECTIF TOTAL]],))-Tableau3[[#This Row],[NIVEAU]],"")</f>
        <v>1</v>
      </c>
      <c r="K319" s="37">
        <f ca="1">IFERROR(ROUND(Tableau3[[#This Row],[EFFECTIF TOTAL]]^(1/Tableau3[[#This Row],[NB DE NIVEAUX]]),1),"")</f>
        <v>11</v>
      </c>
    </row>
    <row r="320" spans="2:11" outlineLevel="4" x14ac:dyDescent="0.35">
      <c r="B320" s="32">
        <v>381</v>
      </c>
      <c r="C320" s="33" t="s">
        <v>80</v>
      </c>
      <c r="D320" s="33" t="s">
        <v>273</v>
      </c>
      <c r="E320" s="33"/>
      <c r="F320" s="19">
        <v>4</v>
      </c>
      <c r="G320" s="8">
        <f>ROW()-ROW(Tableau3[[#Headers],[LIGNE]])</f>
        <v>316</v>
      </c>
      <c r="H320" s="37" t="str">
        <f ca="1">IFERROR(COUNTIF(OFFSET(Tableau3[[#This Row],[NIVEAU]],1,,Tableau3[[#This Row],[EFFECTIF TOTAL]]),Tableau3[[#This Row],[NIVEAU]]+1),"")</f>
        <v/>
      </c>
      <c r="I320" s="37">
        <f t="array" aca="1" ref="I32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0" s="37" t="str">
        <f ca="1">IFERROR(MAX(OFFSET(Tableau3[[#This Row],[NIVEAU]],1,,Tableau3[[#This Row],[EFFECTIF TOTAL]],))-Tableau3[[#This Row],[NIVEAU]],"")</f>
        <v/>
      </c>
      <c r="K320" s="37" t="str">
        <f ca="1">IFERROR(ROUND(Tableau3[[#This Row],[EFFECTIF TOTAL]]^(1/Tableau3[[#This Row],[NB DE NIVEAUX]]),1),"")</f>
        <v/>
      </c>
    </row>
    <row r="321" spans="2:11" outlineLevel="4" x14ac:dyDescent="0.35">
      <c r="B321" s="32">
        <v>399</v>
      </c>
      <c r="C321" s="33" t="s">
        <v>80</v>
      </c>
      <c r="D321" s="33" t="s">
        <v>274</v>
      </c>
      <c r="E321" s="33"/>
      <c r="F321" s="19">
        <v>4</v>
      </c>
      <c r="G321" s="8">
        <f>ROW()-ROW(Tableau3[[#Headers],[LIGNE]])</f>
        <v>317</v>
      </c>
      <c r="H321" s="37" t="str">
        <f ca="1">IFERROR(COUNTIF(OFFSET(Tableau3[[#This Row],[NIVEAU]],1,,Tableau3[[#This Row],[EFFECTIF TOTAL]]),Tableau3[[#This Row],[NIVEAU]]+1),"")</f>
        <v/>
      </c>
      <c r="I321" s="37">
        <f t="array" aca="1" ref="I32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1" s="37" t="str">
        <f ca="1">IFERROR(MAX(OFFSET(Tableau3[[#This Row],[NIVEAU]],1,,Tableau3[[#This Row],[EFFECTIF TOTAL]],))-Tableau3[[#This Row],[NIVEAU]],"")</f>
        <v/>
      </c>
      <c r="K321" s="37" t="str">
        <f ca="1">IFERROR(ROUND(Tableau3[[#This Row],[EFFECTIF TOTAL]]^(1/Tableau3[[#This Row],[NB DE NIVEAUX]]),1),"")</f>
        <v/>
      </c>
    </row>
    <row r="322" spans="2:11" outlineLevel="4" x14ac:dyDescent="0.35">
      <c r="B322" s="32">
        <v>937</v>
      </c>
      <c r="C322" s="33" t="s">
        <v>80</v>
      </c>
      <c r="D322" s="33" t="s">
        <v>261</v>
      </c>
      <c r="E322" s="33"/>
      <c r="F322" s="19">
        <v>4</v>
      </c>
      <c r="G322" s="8">
        <f>ROW()-ROW(Tableau3[[#Headers],[LIGNE]])</f>
        <v>318</v>
      </c>
      <c r="H322" s="37" t="str">
        <f ca="1">IFERROR(COUNTIF(OFFSET(Tableau3[[#This Row],[NIVEAU]],1,,Tableau3[[#This Row],[EFFECTIF TOTAL]]),Tableau3[[#This Row],[NIVEAU]]+1),"")</f>
        <v/>
      </c>
      <c r="I322" s="37">
        <f t="array" aca="1" ref="I32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2" s="37" t="str">
        <f ca="1">IFERROR(MAX(OFFSET(Tableau3[[#This Row],[NIVEAU]],1,,Tableau3[[#This Row],[EFFECTIF TOTAL]],))-Tableau3[[#This Row],[NIVEAU]],"")</f>
        <v/>
      </c>
      <c r="K322" s="37" t="str">
        <f ca="1">IFERROR(ROUND(Tableau3[[#This Row],[EFFECTIF TOTAL]]^(1/Tableau3[[#This Row],[NB DE NIVEAUX]]),1),"")</f>
        <v/>
      </c>
    </row>
    <row r="323" spans="2:11" outlineLevel="4" x14ac:dyDescent="0.35">
      <c r="B323" s="32">
        <v>182</v>
      </c>
      <c r="C323" s="33" t="s">
        <v>69</v>
      </c>
      <c r="D323" s="33" t="s">
        <v>275</v>
      </c>
      <c r="E323" s="33"/>
      <c r="F323" s="19">
        <v>4</v>
      </c>
      <c r="G323" s="8">
        <f>ROW()-ROW(Tableau3[[#Headers],[LIGNE]])</f>
        <v>319</v>
      </c>
      <c r="H323" s="37" t="str">
        <f ca="1">IFERROR(COUNTIF(OFFSET(Tableau3[[#This Row],[NIVEAU]],1,,Tableau3[[#This Row],[EFFECTIF TOTAL]]),Tableau3[[#This Row],[NIVEAU]]+1),"")</f>
        <v/>
      </c>
      <c r="I323" s="37">
        <f t="array" aca="1" ref="I32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3" s="37" t="str">
        <f ca="1">IFERROR(MAX(OFFSET(Tableau3[[#This Row],[NIVEAU]],1,,Tableau3[[#This Row],[EFFECTIF TOTAL]],))-Tableau3[[#This Row],[NIVEAU]],"")</f>
        <v/>
      </c>
      <c r="K323" s="37" t="str">
        <f ca="1">IFERROR(ROUND(Tableau3[[#This Row],[EFFECTIF TOTAL]]^(1/Tableau3[[#This Row],[NB DE NIVEAUX]]),1),"")</f>
        <v/>
      </c>
    </row>
    <row r="324" spans="2:11" outlineLevel="4" x14ac:dyDescent="0.35">
      <c r="B324" s="32">
        <v>168</v>
      </c>
      <c r="C324" s="33" t="s">
        <v>73</v>
      </c>
      <c r="D324" s="33" t="s">
        <v>276</v>
      </c>
      <c r="E324" s="33"/>
      <c r="F324" s="19">
        <v>4</v>
      </c>
      <c r="G324" s="8">
        <f>ROW()-ROW(Tableau3[[#Headers],[LIGNE]])</f>
        <v>320</v>
      </c>
      <c r="H324" s="37" t="str">
        <f ca="1">IFERROR(COUNTIF(OFFSET(Tableau3[[#This Row],[NIVEAU]],1,,Tableau3[[#This Row],[EFFECTIF TOTAL]]),Tableau3[[#This Row],[NIVEAU]]+1),"")</f>
        <v/>
      </c>
      <c r="I324" s="37">
        <f t="array" aca="1" ref="I32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4" s="37" t="str">
        <f ca="1">IFERROR(MAX(OFFSET(Tableau3[[#This Row],[NIVEAU]],1,,Tableau3[[#This Row],[EFFECTIF TOTAL]],))-Tableau3[[#This Row],[NIVEAU]],"")</f>
        <v/>
      </c>
      <c r="K324" s="37" t="str">
        <f ca="1">IFERROR(ROUND(Tableau3[[#This Row],[EFFECTIF TOTAL]]^(1/Tableau3[[#This Row],[NB DE NIVEAUX]]),1),"")</f>
        <v/>
      </c>
    </row>
    <row r="325" spans="2:11" outlineLevel="4" x14ac:dyDescent="0.35">
      <c r="B325" s="32">
        <v>271</v>
      </c>
      <c r="C325" s="33" t="s">
        <v>73</v>
      </c>
      <c r="D325" s="33" t="s">
        <v>267</v>
      </c>
      <c r="E325" s="33"/>
      <c r="F325" s="19">
        <v>4</v>
      </c>
      <c r="G325" s="8">
        <f>ROW()-ROW(Tableau3[[#Headers],[LIGNE]])</f>
        <v>321</v>
      </c>
      <c r="H325" s="37" t="str">
        <f ca="1">IFERROR(COUNTIF(OFFSET(Tableau3[[#This Row],[NIVEAU]],1,,Tableau3[[#This Row],[EFFECTIF TOTAL]]),Tableau3[[#This Row],[NIVEAU]]+1),"")</f>
        <v/>
      </c>
      <c r="I325" s="37">
        <f t="array" aca="1" ref="I32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5" s="37" t="str">
        <f ca="1">IFERROR(MAX(OFFSET(Tableau3[[#This Row],[NIVEAU]],1,,Tableau3[[#This Row],[EFFECTIF TOTAL]],))-Tableau3[[#This Row],[NIVEAU]],"")</f>
        <v/>
      </c>
      <c r="K325" s="37" t="str">
        <f ca="1">IFERROR(ROUND(Tableau3[[#This Row],[EFFECTIF TOTAL]]^(1/Tableau3[[#This Row],[NB DE NIVEAUX]]),1),"")</f>
        <v/>
      </c>
    </row>
    <row r="326" spans="2:11" outlineLevel="4" x14ac:dyDescent="0.35">
      <c r="B326" s="32">
        <v>607</v>
      </c>
      <c r="C326" s="33" t="s">
        <v>65</v>
      </c>
      <c r="D326" s="33" t="s">
        <v>68</v>
      </c>
      <c r="E326" s="33"/>
      <c r="F326" s="19">
        <v>4</v>
      </c>
      <c r="G326" s="8">
        <f>ROW()-ROW(Tableau3[[#Headers],[LIGNE]])</f>
        <v>322</v>
      </c>
      <c r="H326" s="37" t="str">
        <f ca="1">IFERROR(COUNTIF(OFFSET(Tableau3[[#This Row],[NIVEAU]],1,,Tableau3[[#This Row],[EFFECTIF TOTAL]]),Tableau3[[#This Row],[NIVEAU]]+1),"")</f>
        <v/>
      </c>
      <c r="I326" s="37">
        <f t="array" aca="1" ref="I32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6" s="37" t="str">
        <f ca="1">IFERROR(MAX(OFFSET(Tableau3[[#This Row],[NIVEAU]],1,,Tableau3[[#This Row],[EFFECTIF TOTAL]],))-Tableau3[[#This Row],[NIVEAU]],"")</f>
        <v/>
      </c>
      <c r="K326" s="37" t="str">
        <f ca="1">IFERROR(ROUND(Tableau3[[#This Row],[EFFECTIF TOTAL]]^(1/Tableau3[[#This Row],[NB DE NIVEAUX]]),1),"")</f>
        <v/>
      </c>
    </row>
    <row r="327" spans="2:11" outlineLevel="4" x14ac:dyDescent="0.35">
      <c r="B327" s="32">
        <v>35</v>
      </c>
      <c r="C327" s="33" t="s">
        <v>78</v>
      </c>
      <c r="D327" s="33" t="s">
        <v>277</v>
      </c>
      <c r="E327" s="33"/>
      <c r="F327" s="19">
        <v>4</v>
      </c>
      <c r="G327" s="8">
        <f>ROW()-ROW(Tableau3[[#Headers],[LIGNE]])</f>
        <v>323</v>
      </c>
      <c r="H327" s="37" t="str">
        <f ca="1">IFERROR(COUNTIF(OFFSET(Tableau3[[#This Row],[NIVEAU]],1,,Tableau3[[#This Row],[EFFECTIF TOTAL]]),Tableau3[[#This Row],[NIVEAU]]+1),"")</f>
        <v/>
      </c>
      <c r="I327" s="37">
        <f t="array" aca="1" ref="I32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7" s="37" t="str">
        <f ca="1">IFERROR(MAX(OFFSET(Tableau3[[#This Row],[NIVEAU]],1,,Tableau3[[#This Row],[EFFECTIF TOTAL]],))-Tableau3[[#This Row],[NIVEAU]],"")</f>
        <v/>
      </c>
      <c r="K327" s="37" t="str">
        <f ca="1">IFERROR(ROUND(Tableau3[[#This Row],[EFFECTIF TOTAL]]^(1/Tableau3[[#This Row],[NB DE NIVEAUX]]),1),"")</f>
        <v/>
      </c>
    </row>
    <row r="328" spans="2:11" outlineLevel="4" x14ac:dyDescent="0.35">
      <c r="B328" s="32">
        <v>317</v>
      </c>
      <c r="C328" s="33" t="s">
        <v>131</v>
      </c>
      <c r="D328" s="33" t="s">
        <v>184</v>
      </c>
      <c r="E328" s="33"/>
      <c r="F328" s="19">
        <v>4</v>
      </c>
      <c r="G328" s="8">
        <f>ROW()-ROW(Tableau3[[#Headers],[LIGNE]])</f>
        <v>324</v>
      </c>
      <c r="H328" s="37" t="str">
        <f ca="1">IFERROR(COUNTIF(OFFSET(Tableau3[[#This Row],[NIVEAU]],1,,Tableau3[[#This Row],[EFFECTIF TOTAL]]),Tableau3[[#This Row],[NIVEAU]]+1),"")</f>
        <v/>
      </c>
      <c r="I328" s="37">
        <f t="array" aca="1" ref="I32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8" s="37" t="str">
        <f ca="1">IFERROR(MAX(OFFSET(Tableau3[[#This Row],[NIVEAU]],1,,Tableau3[[#This Row],[EFFECTIF TOTAL]],))-Tableau3[[#This Row],[NIVEAU]],"")</f>
        <v/>
      </c>
      <c r="K328" s="37" t="str">
        <f ca="1">IFERROR(ROUND(Tableau3[[#This Row],[EFFECTIF TOTAL]]^(1/Tableau3[[#This Row],[NB DE NIVEAUX]]),1),"")</f>
        <v/>
      </c>
    </row>
    <row r="329" spans="2:11" outlineLevel="4" x14ac:dyDescent="0.35">
      <c r="B329" s="32">
        <v>987</v>
      </c>
      <c r="C329" s="33" t="s">
        <v>131</v>
      </c>
      <c r="D329" s="33" t="s">
        <v>214</v>
      </c>
      <c r="E329" s="33"/>
      <c r="F329" s="19">
        <v>4</v>
      </c>
      <c r="G329" s="8">
        <f>ROW()-ROW(Tableau3[[#Headers],[LIGNE]])</f>
        <v>325</v>
      </c>
      <c r="H329" s="37" t="str">
        <f ca="1">IFERROR(COUNTIF(OFFSET(Tableau3[[#This Row],[NIVEAU]],1,,Tableau3[[#This Row],[EFFECTIF TOTAL]]),Tableau3[[#This Row],[NIVEAU]]+1),"")</f>
        <v/>
      </c>
      <c r="I329" s="37">
        <f t="array" aca="1" ref="I32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29" s="37" t="str">
        <f ca="1">IFERROR(MAX(OFFSET(Tableau3[[#This Row],[NIVEAU]],1,,Tableau3[[#This Row],[EFFECTIF TOTAL]],))-Tableau3[[#This Row],[NIVEAU]],"")</f>
        <v/>
      </c>
      <c r="K329" s="37" t="str">
        <f ca="1">IFERROR(ROUND(Tableau3[[#This Row],[EFFECTIF TOTAL]]^(1/Tableau3[[#This Row],[NB DE NIVEAUX]]),1),"")</f>
        <v/>
      </c>
    </row>
    <row r="330" spans="2:11" outlineLevel="4" x14ac:dyDescent="0.35">
      <c r="B330" s="32">
        <v>277</v>
      </c>
      <c r="C330" s="33" t="s">
        <v>132</v>
      </c>
      <c r="D330" s="33" t="s">
        <v>278</v>
      </c>
      <c r="E330" s="33"/>
      <c r="F330" s="19">
        <v>4</v>
      </c>
      <c r="G330" s="8">
        <f>ROW()-ROW(Tableau3[[#Headers],[LIGNE]])</f>
        <v>326</v>
      </c>
      <c r="H330" s="37" t="str">
        <f ca="1">IFERROR(COUNTIF(OFFSET(Tableau3[[#This Row],[NIVEAU]],1,,Tableau3[[#This Row],[EFFECTIF TOTAL]]),Tableau3[[#This Row],[NIVEAU]]+1),"")</f>
        <v/>
      </c>
      <c r="I330" s="37">
        <f t="array" aca="1" ref="I33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0" s="37" t="str">
        <f ca="1">IFERROR(MAX(OFFSET(Tableau3[[#This Row],[NIVEAU]],1,,Tableau3[[#This Row],[EFFECTIF TOTAL]],))-Tableau3[[#This Row],[NIVEAU]],"")</f>
        <v/>
      </c>
      <c r="K330" s="37" t="str">
        <f ca="1">IFERROR(ROUND(Tableau3[[#This Row],[EFFECTIF TOTAL]]^(1/Tableau3[[#This Row],[NB DE NIVEAUX]]),1),"")</f>
        <v/>
      </c>
    </row>
    <row r="331" spans="2:11" outlineLevel="3" x14ac:dyDescent="0.35">
      <c r="B331" s="32">
        <v>480</v>
      </c>
      <c r="C331" s="33" t="s">
        <v>73</v>
      </c>
      <c r="D331" s="33" t="s">
        <v>125</v>
      </c>
      <c r="F331" s="19">
        <v>3</v>
      </c>
      <c r="G331" s="8">
        <f>ROW()-ROW(Tableau3[[#Headers],[LIGNE]])</f>
        <v>327</v>
      </c>
      <c r="H331" s="37">
        <f ca="1">IFERROR(COUNTIF(OFFSET(Tableau3[[#This Row],[NIVEAU]],1,,Tableau3[[#This Row],[EFFECTIF TOTAL]]),Tableau3[[#This Row],[NIVEAU]]+1),"")</f>
        <v>1</v>
      </c>
      <c r="I331" s="37">
        <f t="array" aca="1" ref="I331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331" s="37">
        <f ca="1">IFERROR(MAX(OFFSET(Tableau3[[#This Row],[NIVEAU]],1,,Tableau3[[#This Row],[EFFECTIF TOTAL]],))-Tableau3[[#This Row],[NIVEAU]],"")</f>
        <v>1</v>
      </c>
      <c r="K331" s="37">
        <f ca="1">IFERROR(ROUND(Tableau3[[#This Row],[EFFECTIF TOTAL]]^(1/Tableau3[[#This Row],[NB DE NIVEAUX]]),1),"")</f>
        <v>1</v>
      </c>
    </row>
    <row r="332" spans="2:11" outlineLevel="4" x14ac:dyDescent="0.35">
      <c r="B332" s="32">
        <v>933</v>
      </c>
      <c r="C332" s="33" t="s">
        <v>67</v>
      </c>
      <c r="D332" s="33" t="s">
        <v>279</v>
      </c>
      <c r="E332" s="33"/>
      <c r="F332" s="19">
        <v>4</v>
      </c>
      <c r="G332" s="8">
        <f>ROW()-ROW(Tableau3[[#Headers],[LIGNE]])</f>
        <v>328</v>
      </c>
      <c r="H332" s="37" t="str">
        <f ca="1">IFERROR(COUNTIF(OFFSET(Tableau3[[#This Row],[NIVEAU]],1,,Tableau3[[#This Row],[EFFECTIF TOTAL]]),Tableau3[[#This Row],[NIVEAU]]+1),"")</f>
        <v/>
      </c>
      <c r="I332" s="37">
        <f t="array" aca="1" ref="I33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2" s="37" t="str">
        <f ca="1">IFERROR(MAX(OFFSET(Tableau3[[#This Row],[NIVEAU]],1,,Tableau3[[#This Row],[EFFECTIF TOTAL]],))-Tableau3[[#This Row],[NIVEAU]],"")</f>
        <v/>
      </c>
      <c r="K332" s="37" t="str">
        <f ca="1">IFERROR(ROUND(Tableau3[[#This Row],[EFFECTIF TOTAL]]^(1/Tableau3[[#This Row],[NB DE NIVEAUX]]),1),"")</f>
        <v/>
      </c>
    </row>
    <row r="333" spans="2:11" outlineLevel="3" x14ac:dyDescent="0.35">
      <c r="B333" s="32">
        <v>94</v>
      </c>
      <c r="C333" s="33" t="s">
        <v>63</v>
      </c>
      <c r="D333" s="33" t="s">
        <v>68</v>
      </c>
      <c r="E333" s="33"/>
      <c r="F333" s="19">
        <v>3</v>
      </c>
      <c r="G333" s="8">
        <f>ROW()-ROW(Tableau3[[#Headers],[LIGNE]])</f>
        <v>329</v>
      </c>
      <c r="H333" s="37">
        <f ca="1">IFERROR(COUNTIF(OFFSET(Tableau3[[#This Row],[NIVEAU]],1,,Tableau3[[#This Row],[EFFECTIF TOTAL]]),Tableau3[[#This Row],[NIVEAU]]+1),"")</f>
        <v>1</v>
      </c>
      <c r="I333" s="37">
        <f t="array" aca="1" ref="I333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333" s="37">
        <f ca="1">IFERROR(MAX(OFFSET(Tableau3[[#This Row],[NIVEAU]],1,,Tableau3[[#This Row],[EFFECTIF TOTAL]],))-Tableau3[[#This Row],[NIVEAU]],"")</f>
        <v>1</v>
      </c>
      <c r="K333" s="37">
        <f ca="1">IFERROR(ROUND(Tableau3[[#This Row],[EFFECTIF TOTAL]]^(1/Tableau3[[#This Row],[NB DE NIVEAUX]]),1),"")</f>
        <v>1</v>
      </c>
    </row>
    <row r="334" spans="2:11" outlineLevel="4" x14ac:dyDescent="0.35">
      <c r="B334" s="32">
        <v>931</v>
      </c>
      <c r="C334" s="33" t="s">
        <v>132</v>
      </c>
      <c r="D334" s="33" t="s">
        <v>280</v>
      </c>
      <c r="E334" s="33"/>
      <c r="F334" s="19">
        <v>4</v>
      </c>
      <c r="G334" s="8">
        <f>ROW()-ROW(Tableau3[[#Headers],[LIGNE]])</f>
        <v>330</v>
      </c>
      <c r="H334" s="37" t="str">
        <f ca="1">IFERROR(COUNTIF(OFFSET(Tableau3[[#This Row],[NIVEAU]],1,,Tableau3[[#This Row],[EFFECTIF TOTAL]]),Tableau3[[#This Row],[NIVEAU]]+1),"")</f>
        <v/>
      </c>
      <c r="I334" s="37">
        <f t="array" aca="1" ref="I33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4" s="37" t="str">
        <f ca="1">IFERROR(MAX(OFFSET(Tableau3[[#This Row],[NIVEAU]],1,,Tableau3[[#This Row],[EFFECTIF TOTAL]],))-Tableau3[[#This Row],[NIVEAU]],"")</f>
        <v/>
      </c>
      <c r="K334" s="37" t="str">
        <f ca="1">IFERROR(ROUND(Tableau3[[#This Row],[EFFECTIF TOTAL]]^(1/Tableau3[[#This Row],[NB DE NIVEAUX]]),1),"")</f>
        <v/>
      </c>
    </row>
    <row r="335" spans="2:11" outlineLevel="3" x14ac:dyDescent="0.35">
      <c r="B335" s="32">
        <v>957</v>
      </c>
      <c r="C335" s="33" t="s">
        <v>63</v>
      </c>
      <c r="D335" s="33" t="s">
        <v>281</v>
      </c>
      <c r="E335" s="33"/>
      <c r="F335" s="19">
        <v>3</v>
      </c>
      <c r="G335" s="8">
        <f>ROW()-ROW(Tableau3[[#Headers],[LIGNE]])</f>
        <v>331</v>
      </c>
      <c r="H335" s="37" t="str">
        <f ca="1">IFERROR(COUNTIF(OFFSET(Tableau3[[#This Row],[NIVEAU]],1,,Tableau3[[#This Row],[EFFECTIF TOTAL]]),Tableau3[[#This Row],[NIVEAU]]+1),"")</f>
        <v/>
      </c>
      <c r="I335" s="37">
        <f t="array" aca="1" ref="I33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5" s="37" t="str">
        <f ca="1">IFERROR(MAX(OFFSET(Tableau3[[#This Row],[NIVEAU]],1,,Tableau3[[#This Row],[EFFECTIF TOTAL]],))-Tableau3[[#This Row],[NIVEAU]],"")</f>
        <v/>
      </c>
      <c r="K335" s="37" t="str">
        <f ca="1">IFERROR(ROUND(Tableau3[[#This Row],[EFFECTIF TOTAL]]^(1/Tableau3[[#This Row],[NB DE NIVEAUX]]),1),"")</f>
        <v/>
      </c>
    </row>
    <row r="336" spans="2:11" outlineLevel="3" x14ac:dyDescent="0.35">
      <c r="B336" s="32">
        <v>280</v>
      </c>
      <c r="C336" s="33" t="s">
        <v>78</v>
      </c>
      <c r="D336" s="33" t="s">
        <v>282</v>
      </c>
      <c r="F336" s="19">
        <v>3</v>
      </c>
      <c r="G336" s="8">
        <f>ROW()-ROW(Tableau3[[#Headers],[LIGNE]])</f>
        <v>332</v>
      </c>
      <c r="H336" s="37">
        <f ca="1">IFERROR(COUNTIF(OFFSET(Tableau3[[#This Row],[NIVEAU]],1,,Tableau3[[#This Row],[EFFECTIF TOTAL]]),Tableau3[[#This Row],[NIVEAU]]+1),"")</f>
        <v>1</v>
      </c>
      <c r="I336" s="37">
        <f t="array" aca="1" ref="I336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336" s="37">
        <f ca="1">IFERROR(MAX(OFFSET(Tableau3[[#This Row],[NIVEAU]],1,,Tableau3[[#This Row],[EFFECTIF TOTAL]],))-Tableau3[[#This Row],[NIVEAU]],"")</f>
        <v>1</v>
      </c>
      <c r="K336" s="37">
        <f ca="1">IFERROR(ROUND(Tableau3[[#This Row],[EFFECTIF TOTAL]]^(1/Tableau3[[#This Row],[NB DE NIVEAUX]]),1),"")</f>
        <v>1</v>
      </c>
    </row>
    <row r="337" spans="2:11" outlineLevel="4" x14ac:dyDescent="0.35">
      <c r="B337" s="32">
        <v>290</v>
      </c>
      <c r="C337" s="33" t="s">
        <v>63</v>
      </c>
      <c r="D337" s="33" t="s">
        <v>283</v>
      </c>
      <c r="E337" s="33"/>
      <c r="F337" s="19">
        <v>4</v>
      </c>
      <c r="G337" s="8">
        <f>ROW()-ROW(Tableau3[[#Headers],[LIGNE]])</f>
        <v>333</v>
      </c>
      <c r="H337" s="37" t="str">
        <f ca="1">IFERROR(COUNTIF(OFFSET(Tableau3[[#This Row],[NIVEAU]],1,,Tableau3[[#This Row],[EFFECTIF TOTAL]]),Tableau3[[#This Row],[NIVEAU]]+1),"")</f>
        <v/>
      </c>
      <c r="I337" s="37">
        <f t="array" aca="1" ref="I33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7" s="37" t="str">
        <f ca="1">IFERROR(MAX(OFFSET(Tableau3[[#This Row],[NIVEAU]],1,,Tableau3[[#This Row],[EFFECTIF TOTAL]],))-Tableau3[[#This Row],[NIVEAU]],"")</f>
        <v/>
      </c>
      <c r="K337" s="37" t="str">
        <f ca="1">IFERROR(ROUND(Tableau3[[#This Row],[EFFECTIF TOTAL]]^(1/Tableau3[[#This Row],[NB DE NIVEAUX]]),1),"")</f>
        <v/>
      </c>
    </row>
    <row r="338" spans="2:11" outlineLevel="3" x14ac:dyDescent="0.35">
      <c r="B338" s="32">
        <v>288</v>
      </c>
      <c r="C338" s="33" t="s">
        <v>178</v>
      </c>
      <c r="D338" s="33" t="s">
        <v>158</v>
      </c>
      <c r="E338" s="33"/>
      <c r="F338" s="19">
        <v>3</v>
      </c>
      <c r="G338" s="8">
        <f>ROW()-ROW(Tableau3[[#Headers],[LIGNE]])</f>
        <v>334</v>
      </c>
      <c r="H338" s="37" t="str">
        <f ca="1">IFERROR(COUNTIF(OFFSET(Tableau3[[#This Row],[NIVEAU]],1,,Tableau3[[#This Row],[EFFECTIF TOTAL]]),Tableau3[[#This Row],[NIVEAU]]+1),"")</f>
        <v/>
      </c>
      <c r="I338" s="37">
        <f t="array" aca="1" ref="I33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8" s="37" t="str">
        <f ca="1">IFERROR(MAX(OFFSET(Tableau3[[#This Row],[NIVEAU]],1,,Tableau3[[#This Row],[EFFECTIF TOTAL]],))-Tableau3[[#This Row],[NIVEAU]],"")</f>
        <v/>
      </c>
      <c r="K338" s="37" t="str">
        <f ca="1">IFERROR(ROUND(Tableau3[[#This Row],[EFFECTIF TOTAL]]^(1/Tableau3[[#This Row],[NB DE NIVEAUX]]),1),"")</f>
        <v/>
      </c>
    </row>
    <row r="339" spans="2:11" outlineLevel="2" x14ac:dyDescent="0.35">
      <c r="B339" s="32">
        <v>790</v>
      </c>
      <c r="C339" s="33" t="s">
        <v>132</v>
      </c>
      <c r="D339" s="33" t="s">
        <v>254</v>
      </c>
      <c r="E339" s="33"/>
      <c r="F339" s="19">
        <v>2</v>
      </c>
      <c r="G339" s="8">
        <f>ROW()-ROW(Tableau3[[#Headers],[LIGNE]])</f>
        <v>335</v>
      </c>
      <c r="H339" s="37" t="str">
        <f ca="1">IFERROR(COUNTIF(OFFSET(Tableau3[[#This Row],[NIVEAU]],1,,Tableau3[[#This Row],[EFFECTIF TOTAL]]),Tableau3[[#This Row],[NIVEAU]]+1),"")</f>
        <v/>
      </c>
      <c r="I339" s="37">
        <f t="array" aca="1" ref="I33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39" s="37" t="str">
        <f ca="1">IFERROR(MAX(OFFSET(Tableau3[[#This Row],[NIVEAU]],1,,Tableau3[[#This Row],[EFFECTIF TOTAL]],))-Tableau3[[#This Row],[NIVEAU]],"")</f>
        <v/>
      </c>
      <c r="K339" s="37" t="str">
        <f ca="1">IFERROR(ROUND(Tableau3[[#This Row],[EFFECTIF TOTAL]]^(1/Tableau3[[#This Row],[NB DE NIVEAUX]]),1),"")</f>
        <v/>
      </c>
    </row>
    <row r="340" spans="2:11" outlineLevel="2" x14ac:dyDescent="0.35">
      <c r="B340" s="32">
        <v>404</v>
      </c>
      <c r="C340" s="33" t="s">
        <v>134</v>
      </c>
      <c r="D340" s="33" t="s">
        <v>102</v>
      </c>
      <c r="E340" s="33"/>
      <c r="F340" s="19">
        <v>2</v>
      </c>
      <c r="G340" s="8">
        <f>ROW()-ROW(Tableau3[[#Headers],[LIGNE]])</f>
        <v>336</v>
      </c>
      <c r="H340" s="37">
        <f ca="1">IFERROR(COUNTIF(OFFSET(Tableau3[[#This Row],[NIVEAU]],1,,Tableau3[[#This Row],[EFFECTIF TOTAL]]),Tableau3[[#This Row],[NIVEAU]]+1),"")</f>
        <v>8</v>
      </c>
      <c r="I340" s="37">
        <f t="array" aca="1" ref="I340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340" s="37">
        <f ca="1">IFERROR(MAX(OFFSET(Tableau3[[#This Row],[NIVEAU]],1,,Tableau3[[#This Row],[EFFECTIF TOTAL]],))-Tableau3[[#This Row],[NIVEAU]],"")</f>
        <v>1</v>
      </c>
      <c r="K340" s="37">
        <f ca="1">IFERROR(ROUND(Tableau3[[#This Row],[EFFECTIF TOTAL]]^(1/Tableau3[[#This Row],[NB DE NIVEAUX]]),1),"")</f>
        <v>8</v>
      </c>
    </row>
    <row r="341" spans="2:11" outlineLevel="3" x14ac:dyDescent="0.35">
      <c r="B341" s="32">
        <v>758</v>
      </c>
      <c r="C341" s="33" t="s">
        <v>80</v>
      </c>
      <c r="D341" s="33" t="s">
        <v>284</v>
      </c>
      <c r="E341" s="33"/>
      <c r="F341" s="19">
        <v>3</v>
      </c>
      <c r="G341" s="8">
        <f>ROW()-ROW(Tableau3[[#Headers],[LIGNE]])</f>
        <v>337</v>
      </c>
      <c r="H341" s="37" t="str">
        <f ca="1">IFERROR(COUNTIF(OFFSET(Tableau3[[#This Row],[NIVEAU]],1,,Tableau3[[#This Row],[EFFECTIF TOTAL]]),Tableau3[[#This Row],[NIVEAU]]+1),"")</f>
        <v/>
      </c>
      <c r="I341" s="37">
        <f t="array" aca="1" ref="I34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1" s="37" t="str">
        <f ca="1">IFERROR(MAX(OFFSET(Tableau3[[#This Row],[NIVEAU]],1,,Tableau3[[#This Row],[EFFECTIF TOTAL]],))-Tableau3[[#This Row],[NIVEAU]],"")</f>
        <v/>
      </c>
      <c r="K341" s="37" t="str">
        <f ca="1">IFERROR(ROUND(Tableau3[[#This Row],[EFFECTIF TOTAL]]^(1/Tableau3[[#This Row],[NB DE NIVEAUX]]),1),"")</f>
        <v/>
      </c>
    </row>
    <row r="342" spans="2:11" outlineLevel="3" x14ac:dyDescent="0.35">
      <c r="B342" s="32">
        <v>542</v>
      </c>
      <c r="C342" s="33" t="s">
        <v>69</v>
      </c>
      <c r="D342" s="33" t="s">
        <v>201</v>
      </c>
      <c r="E342" s="33"/>
      <c r="F342" s="19">
        <v>3</v>
      </c>
      <c r="G342" s="8">
        <f>ROW()-ROW(Tableau3[[#Headers],[LIGNE]])</f>
        <v>338</v>
      </c>
      <c r="H342" s="37" t="str">
        <f ca="1">IFERROR(COUNTIF(OFFSET(Tableau3[[#This Row],[NIVEAU]],1,,Tableau3[[#This Row],[EFFECTIF TOTAL]]),Tableau3[[#This Row],[NIVEAU]]+1),"")</f>
        <v/>
      </c>
      <c r="I342" s="37">
        <f t="array" aca="1" ref="I34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2" s="37" t="str">
        <f ca="1">IFERROR(MAX(OFFSET(Tableau3[[#This Row],[NIVEAU]],1,,Tableau3[[#This Row],[EFFECTIF TOTAL]],))-Tableau3[[#This Row],[NIVEAU]],"")</f>
        <v/>
      </c>
      <c r="K342" s="37" t="str">
        <f ca="1">IFERROR(ROUND(Tableau3[[#This Row],[EFFECTIF TOTAL]]^(1/Tableau3[[#This Row],[NB DE NIVEAUX]]),1),"")</f>
        <v/>
      </c>
    </row>
    <row r="343" spans="2:11" outlineLevel="3" x14ac:dyDescent="0.35">
      <c r="B343" s="32">
        <v>919</v>
      </c>
      <c r="C343" s="33" t="s">
        <v>69</v>
      </c>
      <c r="D343" s="33" t="s">
        <v>285</v>
      </c>
      <c r="E343" s="33"/>
      <c r="F343" s="19">
        <v>3</v>
      </c>
      <c r="G343" s="8">
        <f>ROW()-ROW(Tableau3[[#Headers],[LIGNE]])</f>
        <v>339</v>
      </c>
      <c r="H343" s="37" t="str">
        <f ca="1">IFERROR(COUNTIF(OFFSET(Tableau3[[#This Row],[NIVEAU]],1,,Tableau3[[#This Row],[EFFECTIF TOTAL]]),Tableau3[[#This Row],[NIVEAU]]+1),"")</f>
        <v/>
      </c>
      <c r="I343" s="37">
        <f t="array" aca="1" ref="I34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3" s="37" t="str">
        <f ca="1">IFERROR(MAX(OFFSET(Tableau3[[#This Row],[NIVEAU]],1,,Tableau3[[#This Row],[EFFECTIF TOTAL]],))-Tableau3[[#This Row],[NIVEAU]],"")</f>
        <v/>
      </c>
      <c r="K343" s="37" t="str">
        <f ca="1">IFERROR(ROUND(Tableau3[[#This Row],[EFFECTIF TOTAL]]^(1/Tableau3[[#This Row],[NB DE NIVEAUX]]),1),"")</f>
        <v/>
      </c>
    </row>
    <row r="344" spans="2:11" outlineLevel="3" x14ac:dyDescent="0.35">
      <c r="B344" s="32">
        <v>717</v>
      </c>
      <c r="C344" s="33" t="s">
        <v>105</v>
      </c>
      <c r="D344" s="33" t="s">
        <v>79</v>
      </c>
      <c r="E344" s="33"/>
      <c r="F344" s="19">
        <v>3</v>
      </c>
      <c r="G344" s="8">
        <f>ROW()-ROW(Tableau3[[#Headers],[LIGNE]])</f>
        <v>340</v>
      </c>
      <c r="H344" s="37" t="str">
        <f ca="1">IFERROR(COUNTIF(OFFSET(Tableau3[[#This Row],[NIVEAU]],1,,Tableau3[[#This Row],[EFFECTIF TOTAL]]),Tableau3[[#This Row],[NIVEAU]]+1),"")</f>
        <v/>
      </c>
      <c r="I344" s="37">
        <f t="array" aca="1" ref="I34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4" s="37" t="str">
        <f ca="1">IFERROR(MAX(OFFSET(Tableau3[[#This Row],[NIVEAU]],1,,Tableau3[[#This Row],[EFFECTIF TOTAL]],))-Tableau3[[#This Row],[NIVEAU]],"")</f>
        <v/>
      </c>
      <c r="K344" s="37" t="str">
        <f ca="1">IFERROR(ROUND(Tableau3[[#This Row],[EFFECTIF TOTAL]]^(1/Tableau3[[#This Row],[NB DE NIVEAUX]]),1),"")</f>
        <v/>
      </c>
    </row>
    <row r="345" spans="2:11" outlineLevel="3" x14ac:dyDescent="0.35">
      <c r="B345" s="32">
        <v>550</v>
      </c>
      <c r="C345" s="33" t="s">
        <v>96</v>
      </c>
      <c r="D345" s="33" t="s">
        <v>286</v>
      </c>
      <c r="E345" s="33"/>
      <c r="F345" s="19">
        <v>3</v>
      </c>
      <c r="G345" s="8">
        <f>ROW()-ROW(Tableau3[[#Headers],[LIGNE]])</f>
        <v>341</v>
      </c>
      <c r="H345" s="37" t="str">
        <f ca="1">IFERROR(COUNTIF(OFFSET(Tableau3[[#This Row],[NIVEAU]],1,,Tableau3[[#This Row],[EFFECTIF TOTAL]]),Tableau3[[#This Row],[NIVEAU]]+1),"")</f>
        <v/>
      </c>
      <c r="I345" s="37">
        <f t="array" aca="1" ref="I34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5" s="37" t="str">
        <f ca="1">IFERROR(MAX(OFFSET(Tableau3[[#This Row],[NIVEAU]],1,,Tableau3[[#This Row],[EFFECTIF TOTAL]],))-Tableau3[[#This Row],[NIVEAU]],"")</f>
        <v/>
      </c>
      <c r="K345" s="37" t="str">
        <f ca="1">IFERROR(ROUND(Tableau3[[#This Row],[EFFECTIF TOTAL]]^(1/Tableau3[[#This Row],[NB DE NIVEAUX]]),1),"")</f>
        <v/>
      </c>
    </row>
    <row r="346" spans="2:11" outlineLevel="3" x14ac:dyDescent="0.35">
      <c r="B346" s="32">
        <v>611</v>
      </c>
      <c r="C346" s="33" t="s">
        <v>63</v>
      </c>
      <c r="D346" s="33" t="s">
        <v>121</v>
      </c>
      <c r="E346" s="33"/>
      <c r="F346" s="19">
        <v>3</v>
      </c>
      <c r="G346" s="8">
        <f>ROW()-ROW(Tableau3[[#Headers],[LIGNE]])</f>
        <v>342</v>
      </c>
      <c r="H346" s="37" t="str">
        <f ca="1">IFERROR(COUNTIF(OFFSET(Tableau3[[#This Row],[NIVEAU]],1,,Tableau3[[#This Row],[EFFECTIF TOTAL]]),Tableau3[[#This Row],[NIVEAU]]+1),"")</f>
        <v/>
      </c>
      <c r="I346" s="37">
        <f t="array" aca="1" ref="I34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6" s="37" t="str">
        <f ca="1">IFERROR(MAX(OFFSET(Tableau3[[#This Row],[NIVEAU]],1,,Tableau3[[#This Row],[EFFECTIF TOTAL]],))-Tableau3[[#This Row],[NIVEAU]],"")</f>
        <v/>
      </c>
      <c r="K346" s="37" t="str">
        <f ca="1">IFERROR(ROUND(Tableau3[[#This Row],[EFFECTIF TOTAL]]^(1/Tableau3[[#This Row],[NB DE NIVEAUX]]),1),"")</f>
        <v/>
      </c>
    </row>
    <row r="347" spans="2:11" outlineLevel="3" x14ac:dyDescent="0.35">
      <c r="B347" s="32">
        <v>367</v>
      </c>
      <c r="C347" s="33" t="s">
        <v>78</v>
      </c>
      <c r="D347" s="33" t="s">
        <v>159</v>
      </c>
      <c r="E347" s="33"/>
      <c r="F347" s="19">
        <v>3</v>
      </c>
      <c r="G347" s="8">
        <f>ROW()-ROW(Tableau3[[#Headers],[LIGNE]])</f>
        <v>343</v>
      </c>
      <c r="H347" s="37" t="str">
        <f ca="1">IFERROR(COUNTIF(OFFSET(Tableau3[[#This Row],[NIVEAU]],1,,Tableau3[[#This Row],[EFFECTIF TOTAL]]),Tableau3[[#This Row],[NIVEAU]]+1),"")</f>
        <v/>
      </c>
      <c r="I347" s="37">
        <f t="array" aca="1" ref="I34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7" s="37" t="str">
        <f ca="1">IFERROR(MAX(OFFSET(Tableau3[[#This Row],[NIVEAU]],1,,Tableau3[[#This Row],[EFFECTIF TOTAL]],))-Tableau3[[#This Row],[NIVEAU]],"")</f>
        <v/>
      </c>
      <c r="K347" s="37" t="str">
        <f ca="1">IFERROR(ROUND(Tableau3[[#This Row],[EFFECTIF TOTAL]]^(1/Tableau3[[#This Row],[NB DE NIVEAUX]]),1),"")</f>
        <v/>
      </c>
    </row>
    <row r="348" spans="2:11" outlineLevel="3" x14ac:dyDescent="0.35">
      <c r="B348" s="32">
        <v>641</v>
      </c>
      <c r="C348" s="33" t="s">
        <v>89</v>
      </c>
      <c r="D348" s="33" t="s">
        <v>219</v>
      </c>
      <c r="E348" s="33"/>
      <c r="F348" s="19">
        <v>3</v>
      </c>
      <c r="G348" s="8">
        <f>ROW()-ROW(Tableau3[[#Headers],[LIGNE]])</f>
        <v>344</v>
      </c>
      <c r="H348" s="37" t="str">
        <f ca="1">IFERROR(COUNTIF(OFFSET(Tableau3[[#This Row],[NIVEAU]],1,,Tableau3[[#This Row],[EFFECTIF TOTAL]]),Tableau3[[#This Row],[NIVEAU]]+1),"")</f>
        <v/>
      </c>
      <c r="I348" s="37">
        <f t="array" aca="1" ref="I34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48" s="37" t="str">
        <f ca="1">IFERROR(MAX(OFFSET(Tableau3[[#This Row],[NIVEAU]],1,,Tableau3[[#This Row],[EFFECTIF TOTAL]],))-Tableau3[[#This Row],[NIVEAU]],"")</f>
        <v/>
      </c>
      <c r="K348" s="37" t="str">
        <f ca="1">IFERROR(ROUND(Tableau3[[#This Row],[EFFECTIF TOTAL]]^(1/Tableau3[[#This Row],[NB DE NIVEAUX]]),1),"")</f>
        <v/>
      </c>
    </row>
    <row r="349" spans="2:11" outlineLevel="1" x14ac:dyDescent="0.35">
      <c r="B349" s="32">
        <v>535</v>
      </c>
      <c r="C349" s="33" t="s">
        <v>134</v>
      </c>
      <c r="D349" s="33" t="s">
        <v>287</v>
      </c>
      <c r="E349" s="33" t="s">
        <v>288</v>
      </c>
      <c r="F349" s="19">
        <v>1</v>
      </c>
      <c r="G349" s="8">
        <f>ROW()-ROW(Tableau3[[#Headers],[LIGNE]])</f>
        <v>345</v>
      </c>
      <c r="H349" s="37">
        <f ca="1">IFERROR(COUNTIF(OFFSET(Tableau3[[#This Row],[NIVEAU]],1,,Tableau3[[#This Row],[EFFECTIF TOTAL]]),Tableau3[[#This Row],[NIVEAU]]+1),"")</f>
        <v>9</v>
      </c>
      <c r="I349" s="37">
        <f t="array" aca="1" ref="I349" ca="1">MIN(IFERROR(IF(Tableau3[[#This Row],[NIVEAU]]-{0;1;2;3;4;5;6;7}&gt;=0,MATCH(Tableau3[[#This Row],[NIVEAU]]-{0;1;2;3;4;5;6;7},OFFSET(Tableau3[[#This Row],[NIVEAU]],1,,MAX(Tableau3[LIGNE])-Tableau3[[#This Row],[LIGNE]]),0)-1,""),""))</f>
        <v>66</v>
      </c>
      <c r="J349" s="37">
        <f ca="1">IFERROR(MAX(OFFSET(Tableau3[[#This Row],[NIVEAU]],1,,Tableau3[[#This Row],[EFFECTIF TOTAL]],))-Tableau3[[#This Row],[NIVEAU]],"")</f>
        <v>2</v>
      </c>
      <c r="K349" s="37">
        <f ca="1">IFERROR(ROUND(Tableau3[[#This Row],[EFFECTIF TOTAL]]^(1/Tableau3[[#This Row],[NB DE NIVEAUX]]),1),"")</f>
        <v>8.1</v>
      </c>
    </row>
    <row r="350" spans="2:11" outlineLevel="2" x14ac:dyDescent="0.35">
      <c r="B350" s="32">
        <v>590</v>
      </c>
      <c r="C350" s="33" t="s">
        <v>67</v>
      </c>
      <c r="D350" s="33" t="s">
        <v>102</v>
      </c>
      <c r="E350" s="33"/>
      <c r="F350" s="19">
        <v>2</v>
      </c>
      <c r="G350" s="8">
        <f>ROW()-ROW(Tableau3[[#Headers],[LIGNE]])</f>
        <v>346</v>
      </c>
      <c r="H350" s="37">
        <f ca="1">IFERROR(COUNTIF(OFFSET(Tableau3[[#This Row],[NIVEAU]],1,,Tableau3[[#This Row],[EFFECTIF TOTAL]]),Tableau3[[#This Row],[NIVEAU]]+1),"")</f>
        <v>25</v>
      </c>
      <c r="I350" s="37">
        <f t="array" aca="1" ref="I350" ca="1">MIN(IFERROR(IF(Tableau3[[#This Row],[NIVEAU]]-{0;1;2;3;4;5;6;7}&gt;=0,MATCH(Tableau3[[#This Row],[NIVEAU]]-{0;1;2;3;4;5;6;7},OFFSET(Tableau3[[#This Row],[NIVEAU]],1,,MAX(Tableau3[LIGNE])-Tableau3[[#This Row],[LIGNE]]),0)-1,""),""))</f>
        <v>25</v>
      </c>
      <c r="J350" s="37">
        <f ca="1">IFERROR(MAX(OFFSET(Tableau3[[#This Row],[NIVEAU]],1,,Tableau3[[#This Row],[EFFECTIF TOTAL]],))-Tableau3[[#This Row],[NIVEAU]],"")</f>
        <v>1</v>
      </c>
      <c r="K350" s="37">
        <f ca="1">IFERROR(ROUND(Tableau3[[#This Row],[EFFECTIF TOTAL]]^(1/Tableau3[[#This Row],[NB DE NIVEAUX]]),1),"")</f>
        <v>25</v>
      </c>
    </row>
    <row r="351" spans="2:11" outlineLevel="3" x14ac:dyDescent="0.35">
      <c r="B351" s="32">
        <v>642</v>
      </c>
      <c r="C351" s="33" t="s">
        <v>67</v>
      </c>
      <c r="D351" s="33" t="s">
        <v>122</v>
      </c>
      <c r="E351" s="33"/>
      <c r="F351" s="19">
        <v>3</v>
      </c>
      <c r="G351" s="8">
        <f>ROW()-ROW(Tableau3[[#Headers],[LIGNE]])</f>
        <v>347</v>
      </c>
      <c r="H351" s="37" t="str">
        <f ca="1">IFERROR(COUNTIF(OFFSET(Tableau3[[#This Row],[NIVEAU]],1,,Tableau3[[#This Row],[EFFECTIF TOTAL]]),Tableau3[[#This Row],[NIVEAU]]+1),"")</f>
        <v/>
      </c>
      <c r="I351" s="37">
        <f t="array" aca="1" ref="I35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1" s="37" t="str">
        <f ca="1">IFERROR(MAX(OFFSET(Tableau3[[#This Row],[NIVEAU]],1,,Tableau3[[#This Row],[EFFECTIF TOTAL]],))-Tableau3[[#This Row],[NIVEAU]],"")</f>
        <v/>
      </c>
      <c r="K351" s="37" t="str">
        <f ca="1">IFERROR(ROUND(Tableau3[[#This Row],[EFFECTIF TOTAL]]^(1/Tableau3[[#This Row],[NB DE NIVEAUX]]),1),"")</f>
        <v/>
      </c>
    </row>
    <row r="352" spans="2:11" outlineLevel="3" x14ac:dyDescent="0.35">
      <c r="B352" s="32">
        <v>98</v>
      </c>
      <c r="C352" s="33" t="s">
        <v>80</v>
      </c>
      <c r="D352" s="33" t="s">
        <v>79</v>
      </c>
      <c r="E352" s="33"/>
      <c r="F352" s="19">
        <v>3</v>
      </c>
      <c r="G352" s="8">
        <f>ROW()-ROW(Tableau3[[#Headers],[LIGNE]])</f>
        <v>348</v>
      </c>
      <c r="H352" s="37" t="str">
        <f ca="1">IFERROR(COUNTIF(OFFSET(Tableau3[[#This Row],[NIVEAU]],1,,Tableau3[[#This Row],[EFFECTIF TOTAL]]),Tableau3[[#This Row],[NIVEAU]]+1),"")</f>
        <v/>
      </c>
      <c r="I352" s="37">
        <f t="array" aca="1" ref="I35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2" s="37" t="str">
        <f ca="1">IFERROR(MAX(OFFSET(Tableau3[[#This Row],[NIVEAU]],1,,Tableau3[[#This Row],[EFFECTIF TOTAL]],))-Tableau3[[#This Row],[NIVEAU]],"")</f>
        <v/>
      </c>
      <c r="K352" s="37" t="str">
        <f ca="1">IFERROR(ROUND(Tableau3[[#This Row],[EFFECTIF TOTAL]]^(1/Tableau3[[#This Row],[NB DE NIVEAUX]]),1),"")</f>
        <v/>
      </c>
    </row>
    <row r="353" spans="2:11" outlineLevel="3" x14ac:dyDescent="0.35">
      <c r="B353" s="32">
        <v>966</v>
      </c>
      <c r="C353" s="33" t="s">
        <v>80</v>
      </c>
      <c r="D353" s="33" t="s">
        <v>219</v>
      </c>
      <c r="E353" s="33"/>
      <c r="F353" s="19">
        <v>3</v>
      </c>
      <c r="G353" s="8">
        <f>ROW()-ROW(Tableau3[[#Headers],[LIGNE]])</f>
        <v>349</v>
      </c>
      <c r="H353" s="37" t="str">
        <f ca="1">IFERROR(COUNTIF(OFFSET(Tableau3[[#This Row],[NIVEAU]],1,,Tableau3[[#This Row],[EFFECTIF TOTAL]]),Tableau3[[#This Row],[NIVEAU]]+1),"")</f>
        <v/>
      </c>
      <c r="I353" s="37">
        <f t="array" aca="1" ref="I35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3" s="37" t="str">
        <f ca="1">IFERROR(MAX(OFFSET(Tableau3[[#This Row],[NIVEAU]],1,,Tableau3[[#This Row],[EFFECTIF TOTAL]],))-Tableau3[[#This Row],[NIVEAU]],"")</f>
        <v/>
      </c>
      <c r="K353" s="37" t="str">
        <f ca="1">IFERROR(ROUND(Tableau3[[#This Row],[EFFECTIF TOTAL]]^(1/Tableau3[[#This Row],[NB DE NIVEAUX]]),1),"")</f>
        <v/>
      </c>
    </row>
    <row r="354" spans="2:11" outlineLevel="3" x14ac:dyDescent="0.35">
      <c r="B354" s="32">
        <v>101</v>
      </c>
      <c r="C354" s="33" t="s">
        <v>69</v>
      </c>
      <c r="D354" s="33" t="s">
        <v>81</v>
      </c>
      <c r="E354" s="33"/>
      <c r="F354" s="19">
        <v>3</v>
      </c>
      <c r="G354" s="8">
        <f>ROW()-ROW(Tableau3[[#Headers],[LIGNE]])</f>
        <v>350</v>
      </c>
      <c r="H354" s="37" t="str">
        <f ca="1">IFERROR(COUNTIF(OFFSET(Tableau3[[#This Row],[NIVEAU]],1,,Tableau3[[#This Row],[EFFECTIF TOTAL]]),Tableau3[[#This Row],[NIVEAU]]+1),"")</f>
        <v/>
      </c>
      <c r="I354" s="37">
        <f t="array" aca="1" ref="I35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4" s="37" t="str">
        <f ca="1">IFERROR(MAX(OFFSET(Tableau3[[#This Row],[NIVEAU]],1,,Tableau3[[#This Row],[EFFECTIF TOTAL]],))-Tableau3[[#This Row],[NIVEAU]],"")</f>
        <v/>
      </c>
      <c r="K354" s="37" t="str">
        <f ca="1">IFERROR(ROUND(Tableau3[[#This Row],[EFFECTIF TOTAL]]^(1/Tableau3[[#This Row],[NB DE NIVEAUX]]),1),"")</f>
        <v/>
      </c>
    </row>
    <row r="355" spans="2:11" outlineLevel="3" x14ac:dyDescent="0.35">
      <c r="B355" s="32">
        <v>325</v>
      </c>
      <c r="C355" s="33" t="s">
        <v>69</v>
      </c>
      <c r="D355" s="33" t="s">
        <v>142</v>
      </c>
      <c r="F355" s="19">
        <v>3</v>
      </c>
      <c r="G355" s="8">
        <f>ROW()-ROW(Tableau3[[#Headers],[LIGNE]])</f>
        <v>351</v>
      </c>
      <c r="H355" s="37" t="str">
        <f ca="1">IFERROR(COUNTIF(OFFSET(Tableau3[[#This Row],[NIVEAU]],1,,Tableau3[[#This Row],[EFFECTIF TOTAL]]),Tableau3[[#This Row],[NIVEAU]]+1),"")</f>
        <v/>
      </c>
      <c r="I355" s="37">
        <f t="array" aca="1" ref="I35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5" s="37" t="str">
        <f ca="1">IFERROR(MAX(OFFSET(Tableau3[[#This Row],[NIVEAU]],1,,Tableau3[[#This Row],[EFFECTIF TOTAL]],))-Tableau3[[#This Row],[NIVEAU]],"")</f>
        <v/>
      </c>
      <c r="K355" s="37" t="str">
        <f ca="1">IFERROR(ROUND(Tableau3[[#This Row],[EFFECTIF TOTAL]]^(1/Tableau3[[#This Row],[NB DE NIVEAUX]]),1),"")</f>
        <v/>
      </c>
    </row>
    <row r="356" spans="2:11" outlineLevel="3" x14ac:dyDescent="0.35">
      <c r="B356" s="32">
        <v>817</v>
      </c>
      <c r="C356" s="33" t="s">
        <v>69</v>
      </c>
      <c r="D356" s="33" t="s">
        <v>289</v>
      </c>
      <c r="E356" s="33"/>
      <c r="F356" s="19">
        <v>3</v>
      </c>
      <c r="G356" s="8">
        <f>ROW()-ROW(Tableau3[[#Headers],[LIGNE]])</f>
        <v>352</v>
      </c>
      <c r="H356" s="37" t="str">
        <f ca="1">IFERROR(COUNTIF(OFFSET(Tableau3[[#This Row],[NIVEAU]],1,,Tableau3[[#This Row],[EFFECTIF TOTAL]]),Tableau3[[#This Row],[NIVEAU]]+1),"")</f>
        <v/>
      </c>
      <c r="I356" s="37">
        <f t="array" aca="1" ref="I35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6" s="37" t="str">
        <f ca="1">IFERROR(MAX(OFFSET(Tableau3[[#This Row],[NIVEAU]],1,,Tableau3[[#This Row],[EFFECTIF TOTAL]],))-Tableau3[[#This Row],[NIVEAU]],"")</f>
        <v/>
      </c>
      <c r="K356" s="37" t="str">
        <f ca="1">IFERROR(ROUND(Tableau3[[#This Row],[EFFECTIF TOTAL]]^(1/Tableau3[[#This Row],[NB DE NIVEAUX]]),1),"")</f>
        <v/>
      </c>
    </row>
    <row r="357" spans="2:11" outlineLevel="3" x14ac:dyDescent="0.35">
      <c r="B357" s="32">
        <v>265</v>
      </c>
      <c r="C357" s="33" t="s">
        <v>82</v>
      </c>
      <c r="D357" s="33" t="s">
        <v>116</v>
      </c>
      <c r="E357" s="33"/>
      <c r="F357" s="19">
        <v>3</v>
      </c>
      <c r="G357" s="8">
        <f>ROW()-ROW(Tableau3[[#Headers],[LIGNE]])</f>
        <v>353</v>
      </c>
      <c r="H357" s="37" t="str">
        <f ca="1">IFERROR(COUNTIF(OFFSET(Tableau3[[#This Row],[NIVEAU]],1,,Tableau3[[#This Row],[EFFECTIF TOTAL]]),Tableau3[[#This Row],[NIVEAU]]+1),"")</f>
        <v/>
      </c>
      <c r="I357" s="37">
        <f t="array" aca="1" ref="I35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7" s="37" t="str">
        <f ca="1">IFERROR(MAX(OFFSET(Tableau3[[#This Row],[NIVEAU]],1,,Tableau3[[#This Row],[EFFECTIF TOTAL]],))-Tableau3[[#This Row],[NIVEAU]],"")</f>
        <v/>
      </c>
      <c r="K357" s="37" t="str">
        <f ca="1">IFERROR(ROUND(Tableau3[[#This Row],[EFFECTIF TOTAL]]^(1/Tableau3[[#This Row],[NB DE NIVEAUX]]),1),"")</f>
        <v/>
      </c>
    </row>
    <row r="358" spans="2:11" outlineLevel="3" x14ac:dyDescent="0.35">
      <c r="B358" s="32">
        <v>283</v>
      </c>
      <c r="C358" s="33" t="s">
        <v>82</v>
      </c>
      <c r="D358" s="33" t="s">
        <v>201</v>
      </c>
      <c r="E358" s="33"/>
      <c r="F358" s="19">
        <v>3</v>
      </c>
      <c r="G358" s="8">
        <f>ROW()-ROW(Tableau3[[#Headers],[LIGNE]])</f>
        <v>354</v>
      </c>
      <c r="H358" s="37" t="str">
        <f ca="1">IFERROR(COUNTIF(OFFSET(Tableau3[[#This Row],[NIVEAU]],1,,Tableau3[[#This Row],[EFFECTIF TOTAL]]),Tableau3[[#This Row],[NIVEAU]]+1),"")</f>
        <v/>
      </c>
      <c r="I358" s="37">
        <f t="array" aca="1" ref="I35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8" s="37" t="str">
        <f ca="1">IFERROR(MAX(OFFSET(Tableau3[[#This Row],[NIVEAU]],1,,Tableau3[[#This Row],[EFFECTIF TOTAL]],))-Tableau3[[#This Row],[NIVEAU]],"")</f>
        <v/>
      </c>
      <c r="K358" s="37" t="str">
        <f ca="1">IFERROR(ROUND(Tableau3[[#This Row],[EFFECTIF TOTAL]]^(1/Tableau3[[#This Row],[NB DE NIVEAUX]]),1),"")</f>
        <v/>
      </c>
    </row>
    <row r="359" spans="2:11" outlineLevel="3" x14ac:dyDescent="0.35">
      <c r="B359" s="32">
        <v>775</v>
      </c>
      <c r="C359" s="33" t="s">
        <v>105</v>
      </c>
      <c r="D359" s="33" t="s">
        <v>290</v>
      </c>
      <c r="E359" s="33"/>
      <c r="F359" s="19">
        <v>3</v>
      </c>
      <c r="G359" s="8">
        <f>ROW()-ROW(Tableau3[[#Headers],[LIGNE]])</f>
        <v>355</v>
      </c>
      <c r="H359" s="37" t="str">
        <f ca="1">IFERROR(COUNTIF(OFFSET(Tableau3[[#This Row],[NIVEAU]],1,,Tableau3[[#This Row],[EFFECTIF TOTAL]]),Tableau3[[#This Row],[NIVEAU]]+1),"")</f>
        <v/>
      </c>
      <c r="I359" s="37">
        <f t="array" aca="1" ref="I35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59" s="37" t="str">
        <f ca="1">IFERROR(MAX(OFFSET(Tableau3[[#This Row],[NIVEAU]],1,,Tableau3[[#This Row],[EFFECTIF TOTAL]],))-Tableau3[[#This Row],[NIVEAU]],"")</f>
        <v/>
      </c>
      <c r="K359" s="37" t="str">
        <f ca="1">IFERROR(ROUND(Tableau3[[#This Row],[EFFECTIF TOTAL]]^(1/Tableau3[[#This Row],[NB DE NIVEAUX]]),1),"")</f>
        <v/>
      </c>
    </row>
    <row r="360" spans="2:11" outlineLevel="3" x14ac:dyDescent="0.35">
      <c r="B360" s="32">
        <v>507</v>
      </c>
      <c r="C360" s="33" t="s">
        <v>58</v>
      </c>
      <c r="D360" s="33" t="s">
        <v>291</v>
      </c>
      <c r="F360" s="19">
        <v>3</v>
      </c>
      <c r="G360" s="8">
        <f>ROW()-ROW(Tableau3[[#Headers],[LIGNE]])</f>
        <v>356</v>
      </c>
      <c r="H360" s="37" t="str">
        <f ca="1">IFERROR(COUNTIF(OFFSET(Tableau3[[#This Row],[NIVEAU]],1,,Tableau3[[#This Row],[EFFECTIF TOTAL]]),Tableau3[[#This Row],[NIVEAU]]+1),"")</f>
        <v/>
      </c>
      <c r="I360" s="37">
        <f t="array" aca="1" ref="I36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0" s="37" t="str">
        <f ca="1">IFERROR(MAX(OFFSET(Tableau3[[#This Row],[NIVEAU]],1,,Tableau3[[#This Row],[EFFECTIF TOTAL]],))-Tableau3[[#This Row],[NIVEAU]],"")</f>
        <v/>
      </c>
      <c r="K360" s="37" t="str">
        <f ca="1">IFERROR(ROUND(Tableau3[[#This Row],[EFFECTIF TOTAL]]^(1/Tableau3[[#This Row],[NB DE NIVEAUX]]),1),"")</f>
        <v/>
      </c>
    </row>
    <row r="361" spans="2:11" outlineLevel="3" x14ac:dyDescent="0.35">
      <c r="B361" s="32">
        <v>926</v>
      </c>
      <c r="C361" s="33" t="s">
        <v>73</v>
      </c>
      <c r="D361" s="33" t="s">
        <v>201</v>
      </c>
      <c r="E361" s="33"/>
      <c r="F361" s="19">
        <v>3</v>
      </c>
      <c r="G361" s="8">
        <f>ROW()-ROW(Tableau3[[#Headers],[LIGNE]])</f>
        <v>357</v>
      </c>
      <c r="H361" s="37" t="str">
        <f ca="1">IFERROR(COUNTIF(OFFSET(Tableau3[[#This Row],[NIVEAU]],1,,Tableau3[[#This Row],[EFFECTIF TOTAL]]),Tableau3[[#This Row],[NIVEAU]]+1),"")</f>
        <v/>
      </c>
      <c r="I361" s="37">
        <f t="array" aca="1" ref="I36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1" s="37" t="str">
        <f ca="1">IFERROR(MAX(OFFSET(Tableau3[[#This Row],[NIVEAU]],1,,Tableau3[[#This Row],[EFFECTIF TOTAL]],))-Tableau3[[#This Row],[NIVEAU]],"")</f>
        <v/>
      </c>
      <c r="K361" s="37" t="str">
        <f ca="1">IFERROR(ROUND(Tableau3[[#This Row],[EFFECTIF TOTAL]]^(1/Tableau3[[#This Row],[NB DE NIVEAUX]]),1),"")</f>
        <v/>
      </c>
    </row>
    <row r="362" spans="2:11" outlineLevel="3" x14ac:dyDescent="0.35">
      <c r="B362" s="32">
        <v>269</v>
      </c>
      <c r="C362" s="33" t="s">
        <v>63</v>
      </c>
      <c r="D362" s="33" t="s">
        <v>121</v>
      </c>
      <c r="E362" s="33"/>
      <c r="F362" s="19">
        <v>3</v>
      </c>
      <c r="G362" s="8">
        <f>ROW()-ROW(Tableau3[[#Headers],[LIGNE]])</f>
        <v>358</v>
      </c>
      <c r="H362" s="37" t="str">
        <f ca="1">IFERROR(COUNTIF(OFFSET(Tableau3[[#This Row],[NIVEAU]],1,,Tableau3[[#This Row],[EFFECTIF TOTAL]]),Tableau3[[#This Row],[NIVEAU]]+1),"")</f>
        <v/>
      </c>
      <c r="I362" s="37">
        <f t="array" aca="1" ref="I36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2" s="37" t="str">
        <f ca="1">IFERROR(MAX(OFFSET(Tableau3[[#This Row],[NIVEAU]],1,,Tableau3[[#This Row],[EFFECTIF TOTAL]],))-Tableau3[[#This Row],[NIVEAU]],"")</f>
        <v/>
      </c>
      <c r="K362" s="37" t="str">
        <f ca="1">IFERROR(ROUND(Tableau3[[#This Row],[EFFECTIF TOTAL]]^(1/Tableau3[[#This Row],[NB DE NIVEAUX]]),1),"")</f>
        <v/>
      </c>
    </row>
    <row r="363" spans="2:11" outlineLevel="3" x14ac:dyDescent="0.35">
      <c r="B363" s="32">
        <v>368</v>
      </c>
      <c r="C363" s="33" t="s">
        <v>63</v>
      </c>
      <c r="D363" s="33" t="s">
        <v>122</v>
      </c>
      <c r="E363" s="33"/>
      <c r="F363" s="19">
        <v>3</v>
      </c>
      <c r="G363" s="8">
        <f>ROW()-ROW(Tableau3[[#Headers],[LIGNE]])</f>
        <v>359</v>
      </c>
      <c r="H363" s="37" t="str">
        <f ca="1">IFERROR(COUNTIF(OFFSET(Tableau3[[#This Row],[NIVEAU]],1,,Tableau3[[#This Row],[EFFECTIF TOTAL]]),Tableau3[[#This Row],[NIVEAU]]+1),"")</f>
        <v/>
      </c>
      <c r="I363" s="37">
        <f t="array" aca="1" ref="I36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3" s="37" t="str">
        <f ca="1">IFERROR(MAX(OFFSET(Tableau3[[#This Row],[NIVEAU]],1,,Tableau3[[#This Row],[EFFECTIF TOTAL]],))-Tableau3[[#This Row],[NIVEAU]],"")</f>
        <v/>
      </c>
      <c r="K363" s="37" t="str">
        <f ca="1">IFERROR(ROUND(Tableau3[[#This Row],[EFFECTIF TOTAL]]^(1/Tableau3[[#This Row],[NB DE NIVEAUX]]),1),"")</f>
        <v/>
      </c>
    </row>
    <row r="364" spans="2:11" outlineLevel="3" x14ac:dyDescent="0.35">
      <c r="B364" s="32">
        <v>400</v>
      </c>
      <c r="C364" s="33" t="s">
        <v>63</v>
      </c>
      <c r="D364" s="33" t="s">
        <v>264</v>
      </c>
      <c r="E364" s="33"/>
      <c r="F364" s="19">
        <v>3</v>
      </c>
      <c r="G364" s="8">
        <f>ROW()-ROW(Tableau3[[#Headers],[LIGNE]])</f>
        <v>360</v>
      </c>
      <c r="H364" s="37" t="str">
        <f ca="1">IFERROR(COUNTIF(OFFSET(Tableau3[[#This Row],[NIVEAU]],1,,Tableau3[[#This Row],[EFFECTIF TOTAL]]),Tableau3[[#This Row],[NIVEAU]]+1),"")</f>
        <v/>
      </c>
      <c r="I364" s="37">
        <f t="array" aca="1" ref="I36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4" s="37" t="str">
        <f ca="1">IFERROR(MAX(OFFSET(Tableau3[[#This Row],[NIVEAU]],1,,Tableau3[[#This Row],[EFFECTIF TOTAL]],))-Tableau3[[#This Row],[NIVEAU]],"")</f>
        <v/>
      </c>
      <c r="K364" s="37" t="str">
        <f ca="1">IFERROR(ROUND(Tableau3[[#This Row],[EFFECTIF TOTAL]]^(1/Tableau3[[#This Row],[NB DE NIVEAUX]]),1),"")</f>
        <v/>
      </c>
    </row>
    <row r="365" spans="2:11" outlineLevel="3" x14ac:dyDescent="0.35">
      <c r="B365" s="32">
        <v>413</v>
      </c>
      <c r="C365" s="33" t="s">
        <v>63</v>
      </c>
      <c r="D365" s="33" t="s">
        <v>292</v>
      </c>
      <c r="E365" s="33"/>
      <c r="F365" s="19">
        <v>3</v>
      </c>
      <c r="G365" s="8">
        <f>ROW()-ROW(Tableau3[[#Headers],[LIGNE]])</f>
        <v>361</v>
      </c>
      <c r="H365" s="37" t="str">
        <f ca="1">IFERROR(COUNTIF(OFFSET(Tableau3[[#This Row],[NIVEAU]],1,,Tableau3[[#This Row],[EFFECTIF TOTAL]]),Tableau3[[#This Row],[NIVEAU]]+1),"")</f>
        <v/>
      </c>
      <c r="I365" s="37">
        <f t="array" aca="1" ref="I36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5" s="37" t="str">
        <f ca="1">IFERROR(MAX(OFFSET(Tableau3[[#This Row],[NIVEAU]],1,,Tableau3[[#This Row],[EFFECTIF TOTAL]],))-Tableau3[[#This Row],[NIVEAU]],"")</f>
        <v/>
      </c>
      <c r="K365" s="37" t="str">
        <f ca="1">IFERROR(ROUND(Tableau3[[#This Row],[EFFECTIF TOTAL]]^(1/Tableau3[[#This Row],[NB DE NIVEAUX]]),1),"")</f>
        <v/>
      </c>
    </row>
    <row r="366" spans="2:11" outlineLevel="3" x14ac:dyDescent="0.35">
      <c r="B366" s="32">
        <v>515</v>
      </c>
      <c r="C366" s="33" t="s">
        <v>63</v>
      </c>
      <c r="D366" s="33" t="s">
        <v>179</v>
      </c>
      <c r="E366" s="33"/>
      <c r="F366" s="19">
        <v>3</v>
      </c>
      <c r="G366" s="8">
        <f>ROW()-ROW(Tableau3[[#Headers],[LIGNE]])</f>
        <v>362</v>
      </c>
      <c r="H366" s="37" t="str">
        <f ca="1">IFERROR(COUNTIF(OFFSET(Tableau3[[#This Row],[NIVEAU]],1,,Tableau3[[#This Row],[EFFECTIF TOTAL]]),Tableau3[[#This Row],[NIVEAU]]+1),"")</f>
        <v/>
      </c>
      <c r="I366" s="37">
        <f t="array" aca="1" ref="I36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6" s="37" t="str">
        <f ca="1">IFERROR(MAX(OFFSET(Tableau3[[#This Row],[NIVEAU]],1,,Tableau3[[#This Row],[EFFECTIF TOTAL]],))-Tableau3[[#This Row],[NIVEAU]],"")</f>
        <v/>
      </c>
      <c r="K366" s="37" t="str">
        <f ca="1">IFERROR(ROUND(Tableau3[[#This Row],[EFFECTIF TOTAL]]^(1/Tableau3[[#This Row],[NB DE NIVEAUX]]),1),"")</f>
        <v/>
      </c>
    </row>
    <row r="367" spans="2:11" outlineLevel="3" x14ac:dyDescent="0.35">
      <c r="B367" s="32">
        <v>955</v>
      </c>
      <c r="C367" s="33" t="s">
        <v>63</v>
      </c>
      <c r="D367" s="33" t="s">
        <v>139</v>
      </c>
      <c r="E367" s="33"/>
      <c r="F367" s="19">
        <v>3</v>
      </c>
      <c r="G367" s="8">
        <f>ROW()-ROW(Tableau3[[#Headers],[LIGNE]])</f>
        <v>363</v>
      </c>
      <c r="H367" s="37" t="str">
        <f ca="1">IFERROR(COUNTIF(OFFSET(Tableau3[[#This Row],[NIVEAU]],1,,Tableau3[[#This Row],[EFFECTIF TOTAL]]),Tableau3[[#This Row],[NIVEAU]]+1),"")</f>
        <v/>
      </c>
      <c r="I367" s="37">
        <f t="array" aca="1" ref="I36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7" s="37" t="str">
        <f ca="1">IFERROR(MAX(OFFSET(Tableau3[[#This Row],[NIVEAU]],1,,Tableau3[[#This Row],[EFFECTIF TOTAL]],))-Tableau3[[#This Row],[NIVEAU]],"")</f>
        <v/>
      </c>
      <c r="K367" s="37" t="str">
        <f ca="1">IFERROR(ROUND(Tableau3[[#This Row],[EFFECTIF TOTAL]]^(1/Tableau3[[#This Row],[NB DE NIVEAUX]]),1),"")</f>
        <v/>
      </c>
    </row>
    <row r="368" spans="2:11" outlineLevel="3" x14ac:dyDescent="0.35">
      <c r="B368" s="32">
        <v>628</v>
      </c>
      <c r="C368" s="33" t="s">
        <v>75</v>
      </c>
      <c r="D368" s="33" t="s">
        <v>293</v>
      </c>
      <c r="E368" s="33"/>
      <c r="F368" s="19">
        <v>3</v>
      </c>
      <c r="G368" s="8">
        <f>ROW()-ROW(Tableau3[[#Headers],[LIGNE]])</f>
        <v>364</v>
      </c>
      <c r="H368" s="37" t="str">
        <f ca="1">IFERROR(COUNTIF(OFFSET(Tableau3[[#This Row],[NIVEAU]],1,,Tableau3[[#This Row],[EFFECTIF TOTAL]]),Tableau3[[#This Row],[NIVEAU]]+1),"")</f>
        <v/>
      </c>
      <c r="I368" s="37">
        <f t="array" aca="1" ref="I36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8" s="37" t="str">
        <f ca="1">IFERROR(MAX(OFFSET(Tableau3[[#This Row],[NIVEAU]],1,,Tableau3[[#This Row],[EFFECTIF TOTAL]],))-Tableau3[[#This Row],[NIVEAU]],"")</f>
        <v/>
      </c>
      <c r="K368" s="37" t="str">
        <f ca="1">IFERROR(ROUND(Tableau3[[#This Row],[EFFECTIF TOTAL]]^(1/Tableau3[[#This Row],[NB DE NIVEAUX]]),1),"")</f>
        <v/>
      </c>
    </row>
    <row r="369" spans="2:11" outlineLevel="3" x14ac:dyDescent="0.35">
      <c r="B369" s="32">
        <v>74</v>
      </c>
      <c r="C369" s="33" t="s">
        <v>65</v>
      </c>
      <c r="D369" s="33" t="s">
        <v>294</v>
      </c>
      <c r="E369" s="33"/>
      <c r="F369" s="19">
        <v>3</v>
      </c>
      <c r="G369" s="8">
        <f>ROW()-ROW(Tableau3[[#Headers],[LIGNE]])</f>
        <v>365</v>
      </c>
      <c r="H369" s="37" t="str">
        <f ca="1">IFERROR(COUNTIF(OFFSET(Tableau3[[#This Row],[NIVEAU]],1,,Tableau3[[#This Row],[EFFECTIF TOTAL]]),Tableau3[[#This Row],[NIVEAU]]+1),"")</f>
        <v/>
      </c>
      <c r="I369" s="37">
        <f t="array" aca="1" ref="I36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69" s="37" t="str">
        <f ca="1">IFERROR(MAX(OFFSET(Tableau3[[#This Row],[NIVEAU]],1,,Tableau3[[#This Row],[EFFECTIF TOTAL]],))-Tableau3[[#This Row],[NIVEAU]],"")</f>
        <v/>
      </c>
      <c r="K369" s="37" t="str">
        <f ca="1">IFERROR(ROUND(Tableau3[[#This Row],[EFFECTIF TOTAL]]^(1/Tableau3[[#This Row],[NB DE NIVEAUX]]),1),"")</f>
        <v/>
      </c>
    </row>
    <row r="370" spans="2:11" outlineLevel="3" x14ac:dyDescent="0.35">
      <c r="B370" s="32">
        <v>839</v>
      </c>
      <c r="C370" s="33" t="s">
        <v>65</v>
      </c>
      <c r="D370" s="33" t="s">
        <v>264</v>
      </c>
      <c r="E370" s="33"/>
      <c r="F370" s="19">
        <v>3</v>
      </c>
      <c r="G370" s="8">
        <f>ROW()-ROW(Tableau3[[#Headers],[LIGNE]])</f>
        <v>366</v>
      </c>
      <c r="H370" s="37" t="str">
        <f ca="1">IFERROR(COUNTIF(OFFSET(Tableau3[[#This Row],[NIVEAU]],1,,Tableau3[[#This Row],[EFFECTIF TOTAL]]),Tableau3[[#This Row],[NIVEAU]]+1),"")</f>
        <v/>
      </c>
      <c r="I370" s="37">
        <f t="array" aca="1" ref="I37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0" s="37" t="str">
        <f ca="1">IFERROR(MAX(OFFSET(Tableau3[[#This Row],[NIVEAU]],1,,Tableau3[[#This Row],[EFFECTIF TOTAL]],))-Tableau3[[#This Row],[NIVEAU]],"")</f>
        <v/>
      </c>
      <c r="K370" s="37" t="str">
        <f ca="1">IFERROR(ROUND(Tableau3[[#This Row],[EFFECTIF TOTAL]]^(1/Tableau3[[#This Row],[NB DE NIVEAUX]]),1),"")</f>
        <v/>
      </c>
    </row>
    <row r="371" spans="2:11" outlineLevel="3" x14ac:dyDescent="0.35">
      <c r="B371" s="32">
        <v>64</v>
      </c>
      <c r="C371" s="33" t="s">
        <v>78</v>
      </c>
      <c r="D371" s="33" t="s">
        <v>153</v>
      </c>
      <c r="E371" s="33"/>
      <c r="F371" s="19">
        <v>3</v>
      </c>
      <c r="G371" s="8">
        <f>ROW()-ROW(Tableau3[[#Headers],[LIGNE]])</f>
        <v>367</v>
      </c>
      <c r="H371" s="37" t="str">
        <f ca="1">IFERROR(COUNTIF(OFFSET(Tableau3[[#This Row],[NIVEAU]],1,,Tableau3[[#This Row],[EFFECTIF TOTAL]]),Tableau3[[#This Row],[NIVEAU]]+1),"")</f>
        <v/>
      </c>
      <c r="I371" s="37">
        <f t="array" aca="1" ref="I37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1" s="37" t="str">
        <f ca="1">IFERROR(MAX(OFFSET(Tableau3[[#This Row],[NIVEAU]],1,,Tableau3[[#This Row],[EFFECTIF TOTAL]],))-Tableau3[[#This Row],[NIVEAU]],"")</f>
        <v/>
      </c>
      <c r="K371" s="37" t="str">
        <f ca="1">IFERROR(ROUND(Tableau3[[#This Row],[EFFECTIF TOTAL]]^(1/Tableau3[[#This Row],[NB DE NIVEAUX]]),1),"")</f>
        <v/>
      </c>
    </row>
    <row r="372" spans="2:11" outlineLevel="3" x14ac:dyDescent="0.35">
      <c r="B372" s="32">
        <v>232</v>
      </c>
      <c r="C372" s="33" t="s">
        <v>78</v>
      </c>
      <c r="D372" s="33" t="s">
        <v>213</v>
      </c>
      <c r="E372" s="33"/>
      <c r="F372" s="19">
        <v>3</v>
      </c>
      <c r="G372" s="8">
        <f>ROW()-ROW(Tableau3[[#Headers],[LIGNE]])</f>
        <v>368</v>
      </c>
      <c r="H372" s="37" t="str">
        <f ca="1">IFERROR(COUNTIF(OFFSET(Tableau3[[#This Row],[NIVEAU]],1,,Tableau3[[#This Row],[EFFECTIF TOTAL]]),Tableau3[[#This Row],[NIVEAU]]+1),"")</f>
        <v/>
      </c>
      <c r="I372" s="37">
        <f t="array" aca="1" ref="I37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2" s="37" t="str">
        <f ca="1">IFERROR(MAX(OFFSET(Tableau3[[#This Row],[NIVEAU]],1,,Tableau3[[#This Row],[EFFECTIF TOTAL]],))-Tableau3[[#This Row],[NIVEAU]],"")</f>
        <v/>
      </c>
      <c r="K372" s="37" t="str">
        <f ca="1">IFERROR(ROUND(Tableau3[[#This Row],[EFFECTIF TOTAL]]^(1/Tableau3[[#This Row],[NB DE NIVEAUX]]),1),"")</f>
        <v/>
      </c>
    </row>
    <row r="373" spans="2:11" outlineLevel="3" x14ac:dyDescent="0.35">
      <c r="B373" s="32">
        <v>113</v>
      </c>
      <c r="C373" s="33" t="s">
        <v>131</v>
      </c>
      <c r="D373" s="33" t="s">
        <v>125</v>
      </c>
      <c r="F373" s="19">
        <v>3</v>
      </c>
      <c r="G373" s="8">
        <f>ROW()-ROW(Tableau3[[#Headers],[LIGNE]])</f>
        <v>369</v>
      </c>
      <c r="H373" s="37" t="str">
        <f ca="1">IFERROR(COUNTIF(OFFSET(Tableau3[[#This Row],[NIVEAU]],1,,Tableau3[[#This Row],[EFFECTIF TOTAL]]),Tableau3[[#This Row],[NIVEAU]]+1),"")</f>
        <v/>
      </c>
      <c r="I373" s="37">
        <f t="array" aca="1" ref="I37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3" s="37" t="str">
        <f ca="1">IFERROR(MAX(OFFSET(Tableau3[[#This Row],[NIVEAU]],1,,Tableau3[[#This Row],[EFFECTIF TOTAL]],))-Tableau3[[#This Row],[NIVEAU]],"")</f>
        <v/>
      </c>
      <c r="K373" s="37" t="str">
        <f ca="1">IFERROR(ROUND(Tableau3[[#This Row],[EFFECTIF TOTAL]]^(1/Tableau3[[#This Row],[NB DE NIVEAUX]]),1),"")</f>
        <v/>
      </c>
    </row>
    <row r="374" spans="2:11" outlineLevel="3" x14ac:dyDescent="0.35">
      <c r="B374" s="32">
        <v>838</v>
      </c>
      <c r="C374" s="33" t="s">
        <v>131</v>
      </c>
      <c r="D374" s="33" t="s">
        <v>295</v>
      </c>
      <c r="E374" s="33"/>
      <c r="F374" s="19">
        <v>3</v>
      </c>
      <c r="G374" s="8">
        <f>ROW()-ROW(Tableau3[[#Headers],[LIGNE]])</f>
        <v>370</v>
      </c>
      <c r="H374" s="37" t="str">
        <f ca="1">IFERROR(COUNTIF(OFFSET(Tableau3[[#This Row],[NIVEAU]],1,,Tableau3[[#This Row],[EFFECTIF TOTAL]]),Tableau3[[#This Row],[NIVEAU]]+1),"")</f>
        <v/>
      </c>
      <c r="I374" s="37">
        <f t="array" aca="1" ref="I37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4" s="37" t="str">
        <f ca="1">IFERROR(MAX(OFFSET(Tableau3[[#This Row],[NIVEAU]],1,,Tableau3[[#This Row],[EFFECTIF TOTAL]],))-Tableau3[[#This Row],[NIVEAU]],"")</f>
        <v/>
      </c>
      <c r="K374" s="37" t="str">
        <f ca="1">IFERROR(ROUND(Tableau3[[#This Row],[EFFECTIF TOTAL]]^(1/Tableau3[[#This Row],[NB DE NIVEAUX]]),1),"")</f>
        <v/>
      </c>
    </row>
    <row r="375" spans="2:11" outlineLevel="3" x14ac:dyDescent="0.35">
      <c r="B375" s="32">
        <v>301</v>
      </c>
      <c r="C375" s="33" t="s">
        <v>134</v>
      </c>
      <c r="D375" s="33" t="s">
        <v>175</v>
      </c>
      <c r="E375" s="33"/>
      <c r="F375" s="19">
        <v>3</v>
      </c>
      <c r="G375" s="8">
        <f>ROW()-ROW(Tableau3[[#Headers],[LIGNE]])</f>
        <v>371</v>
      </c>
      <c r="H375" s="37" t="str">
        <f ca="1">IFERROR(COUNTIF(OFFSET(Tableau3[[#This Row],[NIVEAU]],1,,Tableau3[[#This Row],[EFFECTIF TOTAL]]),Tableau3[[#This Row],[NIVEAU]]+1),"")</f>
        <v/>
      </c>
      <c r="I375" s="37">
        <f t="array" aca="1" ref="I37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5" s="37" t="str">
        <f ca="1">IFERROR(MAX(OFFSET(Tableau3[[#This Row],[NIVEAU]],1,,Tableau3[[#This Row],[EFFECTIF TOTAL]],))-Tableau3[[#This Row],[NIVEAU]],"")</f>
        <v/>
      </c>
      <c r="K375" s="37" t="str">
        <f ca="1">IFERROR(ROUND(Tableau3[[#This Row],[EFFECTIF TOTAL]]^(1/Tableau3[[#This Row],[NB DE NIVEAUX]]),1),"")</f>
        <v/>
      </c>
    </row>
    <row r="376" spans="2:11" outlineLevel="2" x14ac:dyDescent="0.35">
      <c r="B376" s="32">
        <v>745</v>
      </c>
      <c r="C376" s="33" t="s">
        <v>80</v>
      </c>
      <c r="D376" s="33" t="s">
        <v>223</v>
      </c>
      <c r="E376" s="33"/>
      <c r="F376" s="19">
        <v>2</v>
      </c>
      <c r="G376" s="8">
        <f>ROW()-ROW(Tableau3[[#Headers],[LIGNE]])</f>
        <v>372</v>
      </c>
      <c r="H376" s="37">
        <f ca="1">IFERROR(COUNTIF(OFFSET(Tableau3[[#This Row],[NIVEAU]],1,,Tableau3[[#This Row],[EFFECTIF TOTAL]]),Tableau3[[#This Row],[NIVEAU]]+1),"")</f>
        <v>4</v>
      </c>
      <c r="I376" s="37">
        <f t="array" aca="1" ref="I376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376" s="37">
        <f ca="1">IFERROR(MAX(OFFSET(Tableau3[[#This Row],[NIVEAU]],1,,Tableau3[[#This Row],[EFFECTIF TOTAL]],))-Tableau3[[#This Row],[NIVEAU]],"")</f>
        <v>1</v>
      </c>
      <c r="K376" s="37">
        <f ca="1">IFERROR(ROUND(Tableau3[[#This Row],[EFFECTIF TOTAL]]^(1/Tableau3[[#This Row],[NB DE NIVEAUX]]),1),"")</f>
        <v>4</v>
      </c>
    </row>
    <row r="377" spans="2:11" outlineLevel="3" x14ac:dyDescent="0.35">
      <c r="B377" s="32">
        <v>608</v>
      </c>
      <c r="C377" s="33" t="s">
        <v>67</v>
      </c>
      <c r="D377" s="33" t="s">
        <v>130</v>
      </c>
      <c r="E377" s="33"/>
      <c r="F377" s="19">
        <v>3</v>
      </c>
      <c r="G377" s="8">
        <f>ROW()-ROW(Tableau3[[#Headers],[LIGNE]])</f>
        <v>373</v>
      </c>
      <c r="H377" s="37" t="str">
        <f ca="1">IFERROR(COUNTIF(OFFSET(Tableau3[[#This Row],[NIVEAU]],1,,Tableau3[[#This Row],[EFFECTIF TOTAL]]),Tableau3[[#This Row],[NIVEAU]]+1),"")</f>
        <v/>
      </c>
      <c r="I377" s="37">
        <f t="array" aca="1" ref="I37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7" s="37" t="str">
        <f ca="1">IFERROR(MAX(OFFSET(Tableau3[[#This Row],[NIVEAU]],1,,Tableau3[[#This Row],[EFFECTIF TOTAL]],))-Tableau3[[#This Row],[NIVEAU]],"")</f>
        <v/>
      </c>
      <c r="K377" s="37" t="str">
        <f ca="1">IFERROR(ROUND(Tableau3[[#This Row],[EFFECTIF TOTAL]]^(1/Tableau3[[#This Row],[NB DE NIVEAUX]]),1),"")</f>
        <v/>
      </c>
    </row>
    <row r="378" spans="2:11" outlineLevel="3" x14ac:dyDescent="0.35">
      <c r="B378" s="32">
        <v>623</v>
      </c>
      <c r="C378" s="33" t="s">
        <v>67</v>
      </c>
      <c r="D378" s="33" t="s">
        <v>149</v>
      </c>
      <c r="E378" s="33"/>
      <c r="F378" s="19">
        <v>3</v>
      </c>
      <c r="G378" s="8">
        <f>ROW()-ROW(Tableau3[[#Headers],[LIGNE]])</f>
        <v>374</v>
      </c>
      <c r="H378" s="37" t="str">
        <f ca="1">IFERROR(COUNTIF(OFFSET(Tableau3[[#This Row],[NIVEAU]],1,,Tableau3[[#This Row],[EFFECTIF TOTAL]]),Tableau3[[#This Row],[NIVEAU]]+1),"")</f>
        <v/>
      </c>
      <c r="I378" s="37">
        <f t="array" aca="1" ref="I37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8" s="37" t="str">
        <f ca="1">IFERROR(MAX(OFFSET(Tableau3[[#This Row],[NIVEAU]],1,,Tableau3[[#This Row],[EFFECTIF TOTAL]],))-Tableau3[[#This Row],[NIVEAU]],"")</f>
        <v/>
      </c>
      <c r="K378" s="37" t="str">
        <f ca="1">IFERROR(ROUND(Tableau3[[#This Row],[EFFECTIF TOTAL]]^(1/Tableau3[[#This Row],[NB DE NIVEAUX]]),1),"")</f>
        <v/>
      </c>
    </row>
    <row r="379" spans="2:11" outlineLevel="3" x14ac:dyDescent="0.35">
      <c r="B379" s="32">
        <v>661</v>
      </c>
      <c r="C379" s="33" t="s">
        <v>58</v>
      </c>
      <c r="D379" s="33" t="s">
        <v>289</v>
      </c>
      <c r="E379" s="33"/>
      <c r="F379" s="19">
        <v>3</v>
      </c>
      <c r="G379" s="8">
        <f>ROW()-ROW(Tableau3[[#Headers],[LIGNE]])</f>
        <v>375</v>
      </c>
      <c r="H379" s="37" t="str">
        <f ca="1">IFERROR(COUNTIF(OFFSET(Tableau3[[#This Row],[NIVEAU]],1,,Tableau3[[#This Row],[EFFECTIF TOTAL]]),Tableau3[[#This Row],[NIVEAU]]+1),"")</f>
        <v/>
      </c>
      <c r="I379" s="37">
        <f t="array" aca="1" ref="I37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79" s="37" t="str">
        <f ca="1">IFERROR(MAX(OFFSET(Tableau3[[#This Row],[NIVEAU]],1,,Tableau3[[#This Row],[EFFECTIF TOTAL]],))-Tableau3[[#This Row],[NIVEAU]],"")</f>
        <v/>
      </c>
      <c r="K379" s="37" t="str">
        <f ca="1">IFERROR(ROUND(Tableau3[[#This Row],[EFFECTIF TOTAL]]^(1/Tableau3[[#This Row],[NB DE NIVEAUX]]),1),"")</f>
        <v/>
      </c>
    </row>
    <row r="380" spans="2:11" outlineLevel="3" x14ac:dyDescent="0.35">
      <c r="B380" s="32">
        <v>458</v>
      </c>
      <c r="C380" s="33" t="s">
        <v>71</v>
      </c>
      <c r="D380" s="33" t="s">
        <v>296</v>
      </c>
      <c r="E380" s="33"/>
      <c r="F380" s="19">
        <v>3</v>
      </c>
      <c r="G380" s="8">
        <f>ROW()-ROW(Tableau3[[#Headers],[LIGNE]])</f>
        <v>376</v>
      </c>
      <c r="H380" s="37" t="str">
        <f ca="1">IFERROR(COUNTIF(OFFSET(Tableau3[[#This Row],[NIVEAU]],1,,Tableau3[[#This Row],[EFFECTIF TOTAL]]),Tableau3[[#This Row],[NIVEAU]]+1),"")</f>
        <v/>
      </c>
      <c r="I380" s="37">
        <f t="array" aca="1" ref="I38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0" s="37" t="str">
        <f ca="1">IFERROR(MAX(OFFSET(Tableau3[[#This Row],[NIVEAU]],1,,Tableau3[[#This Row],[EFFECTIF TOTAL]],))-Tableau3[[#This Row],[NIVEAU]],"")</f>
        <v/>
      </c>
      <c r="K380" s="37" t="str">
        <f ca="1">IFERROR(ROUND(Tableau3[[#This Row],[EFFECTIF TOTAL]]^(1/Tableau3[[#This Row],[NB DE NIVEAUX]]),1),"")</f>
        <v/>
      </c>
    </row>
    <row r="381" spans="2:11" outlineLevel="2" x14ac:dyDescent="0.35">
      <c r="B381" s="32">
        <v>20</v>
      </c>
      <c r="C381" s="33" t="s">
        <v>69</v>
      </c>
      <c r="D381" s="33" t="s">
        <v>297</v>
      </c>
      <c r="E381" s="33"/>
      <c r="F381" s="19">
        <v>2</v>
      </c>
      <c r="G381" s="8">
        <f>ROW()-ROW(Tableau3[[#Headers],[LIGNE]])</f>
        <v>377</v>
      </c>
      <c r="H381" s="37">
        <f ca="1">IFERROR(COUNTIF(OFFSET(Tableau3[[#This Row],[NIVEAU]],1,,Tableau3[[#This Row],[EFFECTIF TOTAL]]),Tableau3[[#This Row],[NIVEAU]]+1),"")</f>
        <v>6</v>
      </c>
      <c r="I381" s="37">
        <f t="array" aca="1" ref="I381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381" s="37">
        <f ca="1">IFERROR(MAX(OFFSET(Tableau3[[#This Row],[NIVEAU]],1,,Tableau3[[#This Row],[EFFECTIF TOTAL]],))-Tableau3[[#This Row],[NIVEAU]],"")</f>
        <v>1</v>
      </c>
      <c r="K381" s="37">
        <f ca="1">IFERROR(ROUND(Tableau3[[#This Row],[EFFECTIF TOTAL]]^(1/Tableau3[[#This Row],[NB DE NIVEAUX]]),1),"")</f>
        <v>6</v>
      </c>
    </row>
    <row r="382" spans="2:11" outlineLevel="3" x14ac:dyDescent="0.35">
      <c r="B382" s="32">
        <v>344</v>
      </c>
      <c r="C382" s="33" t="s">
        <v>67</v>
      </c>
      <c r="D382" s="33" t="s">
        <v>298</v>
      </c>
      <c r="E382" s="33"/>
      <c r="F382" s="19">
        <v>3</v>
      </c>
      <c r="G382" s="8">
        <f>ROW()-ROW(Tableau3[[#Headers],[LIGNE]])</f>
        <v>378</v>
      </c>
      <c r="H382" s="37" t="str">
        <f ca="1">IFERROR(COUNTIF(OFFSET(Tableau3[[#This Row],[NIVEAU]],1,,Tableau3[[#This Row],[EFFECTIF TOTAL]]),Tableau3[[#This Row],[NIVEAU]]+1),"")</f>
        <v/>
      </c>
      <c r="I382" s="37">
        <f t="array" aca="1" ref="I38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2" s="37" t="str">
        <f ca="1">IFERROR(MAX(OFFSET(Tableau3[[#This Row],[NIVEAU]],1,,Tableau3[[#This Row],[EFFECTIF TOTAL]],))-Tableau3[[#This Row],[NIVEAU]],"")</f>
        <v/>
      </c>
      <c r="K382" s="37" t="str">
        <f ca="1">IFERROR(ROUND(Tableau3[[#This Row],[EFFECTIF TOTAL]]^(1/Tableau3[[#This Row],[NB DE NIVEAUX]]),1),"")</f>
        <v/>
      </c>
    </row>
    <row r="383" spans="2:11" outlineLevel="3" x14ac:dyDescent="0.35">
      <c r="B383" s="32">
        <v>111</v>
      </c>
      <c r="C383" s="33" t="s">
        <v>80</v>
      </c>
      <c r="D383" s="33" t="s">
        <v>185</v>
      </c>
      <c r="E383" s="33"/>
      <c r="F383" s="19">
        <v>3</v>
      </c>
      <c r="G383" s="8">
        <f>ROW()-ROW(Tableau3[[#Headers],[LIGNE]])</f>
        <v>379</v>
      </c>
      <c r="H383" s="37" t="str">
        <f ca="1">IFERROR(COUNTIF(OFFSET(Tableau3[[#This Row],[NIVEAU]],1,,Tableau3[[#This Row],[EFFECTIF TOTAL]]),Tableau3[[#This Row],[NIVEAU]]+1),"")</f>
        <v/>
      </c>
      <c r="I383" s="37">
        <f t="array" aca="1" ref="I38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3" s="37" t="str">
        <f ca="1">IFERROR(MAX(OFFSET(Tableau3[[#This Row],[NIVEAU]],1,,Tableau3[[#This Row],[EFFECTIF TOTAL]],))-Tableau3[[#This Row],[NIVEAU]],"")</f>
        <v/>
      </c>
      <c r="K383" s="37" t="str">
        <f ca="1">IFERROR(ROUND(Tableau3[[#This Row],[EFFECTIF TOTAL]]^(1/Tableau3[[#This Row],[NB DE NIVEAUX]]),1),"")</f>
        <v/>
      </c>
    </row>
    <row r="384" spans="2:11" outlineLevel="3" x14ac:dyDescent="0.35">
      <c r="B384" s="32">
        <v>991</v>
      </c>
      <c r="C384" s="33" t="s">
        <v>105</v>
      </c>
      <c r="D384" s="33" t="s">
        <v>219</v>
      </c>
      <c r="E384" s="33"/>
      <c r="F384" s="19">
        <v>3</v>
      </c>
      <c r="G384" s="8">
        <f>ROW()-ROW(Tableau3[[#Headers],[LIGNE]])</f>
        <v>380</v>
      </c>
      <c r="H384" s="37" t="str">
        <f ca="1">IFERROR(COUNTIF(OFFSET(Tableau3[[#This Row],[NIVEAU]],1,,Tableau3[[#This Row],[EFFECTIF TOTAL]]),Tableau3[[#This Row],[NIVEAU]]+1),"")</f>
        <v/>
      </c>
      <c r="I384" s="37">
        <f t="array" aca="1" ref="I38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4" s="37" t="str">
        <f ca="1">IFERROR(MAX(OFFSET(Tableau3[[#This Row],[NIVEAU]],1,,Tableau3[[#This Row],[EFFECTIF TOTAL]],))-Tableau3[[#This Row],[NIVEAU]],"")</f>
        <v/>
      </c>
      <c r="K384" s="37" t="str">
        <f ca="1">IFERROR(ROUND(Tableau3[[#This Row],[EFFECTIF TOTAL]]^(1/Tableau3[[#This Row],[NB DE NIVEAUX]]),1),"")</f>
        <v/>
      </c>
    </row>
    <row r="385" spans="2:11" outlineLevel="3" x14ac:dyDescent="0.35">
      <c r="B385" s="32">
        <v>843</v>
      </c>
      <c r="C385" s="33" t="s">
        <v>63</v>
      </c>
      <c r="D385" s="33" t="s">
        <v>299</v>
      </c>
      <c r="E385" s="33"/>
      <c r="F385" s="19">
        <v>3</v>
      </c>
      <c r="G385" s="8">
        <f>ROW()-ROW(Tableau3[[#Headers],[LIGNE]])</f>
        <v>381</v>
      </c>
      <c r="H385" s="37" t="str">
        <f ca="1">IFERROR(COUNTIF(OFFSET(Tableau3[[#This Row],[NIVEAU]],1,,Tableau3[[#This Row],[EFFECTIF TOTAL]]),Tableau3[[#This Row],[NIVEAU]]+1),"")</f>
        <v/>
      </c>
      <c r="I385" s="37">
        <f t="array" aca="1" ref="I38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5" s="37" t="str">
        <f ca="1">IFERROR(MAX(OFFSET(Tableau3[[#This Row],[NIVEAU]],1,,Tableau3[[#This Row],[EFFECTIF TOTAL]],))-Tableau3[[#This Row],[NIVEAU]],"")</f>
        <v/>
      </c>
      <c r="K385" s="37" t="str">
        <f ca="1">IFERROR(ROUND(Tableau3[[#This Row],[EFFECTIF TOTAL]]^(1/Tableau3[[#This Row],[NB DE NIVEAUX]]),1),"")</f>
        <v/>
      </c>
    </row>
    <row r="386" spans="2:11" outlineLevel="3" x14ac:dyDescent="0.35">
      <c r="B386" s="32">
        <v>286</v>
      </c>
      <c r="C386" s="33" t="s">
        <v>65</v>
      </c>
      <c r="D386" s="33" t="s">
        <v>300</v>
      </c>
      <c r="E386" s="33"/>
      <c r="F386" s="19">
        <v>3</v>
      </c>
      <c r="G386" s="8">
        <f>ROW()-ROW(Tableau3[[#Headers],[LIGNE]])</f>
        <v>382</v>
      </c>
      <c r="H386" s="37" t="str">
        <f ca="1">IFERROR(COUNTIF(OFFSET(Tableau3[[#This Row],[NIVEAU]],1,,Tableau3[[#This Row],[EFFECTIF TOTAL]]),Tableau3[[#This Row],[NIVEAU]]+1),"")</f>
        <v/>
      </c>
      <c r="I386" s="37">
        <f t="array" aca="1" ref="I38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6" s="37" t="str">
        <f ca="1">IFERROR(MAX(OFFSET(Tableau3[[#This Row],[NIVEAU]],1,,Tableau3[[#This Row],[EFFECTIF TOTAL]],))-Tableau3[[#This Row],[NIVEAU]],"")</f>
        <v/>
      </c>
      <c r="K386" s="37" t="str">
        <f ca="1">IFERROR(ROUND(Tableau3[[#This Row],[EFFECTIF TOTAL]]^(1/Tableau3[[#This Row],[NB DE NIVEAUX]]),1),"")</f>
        <v/>
      </c>
    </row>
    <row r="387" spans="2:11" outlineLevel="3" x14ac:dyDescent="0.35">
      <c r="B387" s="32">
        <v>797</v>
      </c>
      <c r="C387" s="33" t="s">
        <v>65</v>
      </c>
      <c r="D387" s="33" t="s">
        <v>137</v>
      </c>
      <c r="E387" s="33"/>
      <c r="F387" s="19">
        <v>3</v>
      </c>
      <c r="G387" s="8">
        <f>ROW()-ROW(Tableau3[[#Headers],[LIGNE]])</f>
        <v>383</v>
      </c>
      <c r="H387" s="37" t="str">
        <f ca="1">IFERROR(COUNTIF(OFFSET(Tableau3[[#This Row],[NIVEAU]],1,,Tableau3[[#This Row],[EFFECTIF TOTAL]]),Tableau3[[#This Row],[NIVEAU]]+1),"")</f>
        <v/>
      </c>
      <c r="I387" s="37">
        <f t="array" aca="1" ref="I38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7" s="37" t="str">
        <f ca="1">IFERROR(MAX(OFFSET(Tableau3[[#This Row],[NIVEAU]],1,,Tableau3[[#This Row],[EFFECTIF TOTAL]],))-Tableau3[[#This Row],[NIVEAU]],"")</f>
        <v/>
      </c>
      <c r="K387" s="37" t="str">
        <f ca="1">IFERROR(ROUND(Tableau3[[#This Row],[EFFECTIF TOTAL]]^(1/Tableau3[[#This Row],[NB DE NIVEAUX]]),1),"")</f>
        <v/>
      </c>
    </row>
    <row r="388" spans="2:11" outlineLevel="2" x14ac:dyDescent="0.35">
      <c r="B388" s="32">
        <v>889</v>
      </c>
      <c r="C388" s="33" t="s">
        <v>82</v>
      </c>
      <c r="D388" s="33" t="s">
        <v>64</v>
      </c>
      <c r="E388" s="33"/>
      <c r="F388" s="19">
        <v>2</v>
      </c>
      <c r="G388" s="8">
        <f>ROW()-ROW(Tableau3[[#Headers],[LIGNE]])</f>
        <v>384</v>
      </c>
      <c r="H388" s="37" t="str">
        <f ca="1">IFERROR(COUNTIF(OFFSET(Tableau3[[#This Row],[NIVEAU]],1,,Tableau3[[#This Row],[EFFECTIF TOTAL]]),Tableau3[[#This Row],[NIVEAU]]+1),"")</f>
        <v/>
      </c>
      <c r="I388" s="37">
        <f t="array" aca="1" ref="I38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88" s="37" t="str">
        <f ca="1">IFERROR(MAX(OFFSET(Tableau3[[#This Row],[NIVEAU]],1,,Tableau3[[#This Row],[EFFECTIF TOTAL]],))-Tableau3[[#This Row],[NIVEAU]],"")</f>
        <v/>
      </c>
      <c r="K388" s="37" t="str">
        <f ca="1">IFERROR(ROUND(Tableau3[[#This Row],[EFFECTIF TOTAL]]^(1/Tableau3[[#This Row],[NB DE NIVEAUX]]),1),"")</f>
        <v/>
      </c>
    </row>
    <row r="389" spans="2:11" outlineLevel="2" x14ac:dyDescent="0.35">
      <c r="B389" s="32">
        <v>39</v>
      </c>
      <c r="C389" s="33" t="s">
        <v>58</v>
      </c>
      <c r="D389" s="33" t="s">
        <v>179</v>
      </c>
      <c r="E389" s="33"/>
      <c r="F389" s="19">
        <v>2</v>
      </c>
      <c r="G389" s="8">
        <f>ROW()-ROW(Tableau3[[#Headers],[LIGNE]])</f>
        <v>385</v>
      </c>
      <c r="H389" s="37">
        <f ca="1">IFERROR(COUNTIF(OFFSET(Tableau3[[#This Row],[NIVEAU]],1,,Tableau3[[#This Row],[EFFECTIF TOTAL]]),Tableau3[[#This Row],[NIVEAU]]+1),"")</f>
        <v>6</v>
      </c>
      <c r="I389" s="37">
        <f t="array" aca="1" ref="I389" ca="1">MIN(IFERROR(IF(Tableau3[[#This Row],[NIVEAU]]-{0;1;2;3;4;5;6;7}&gt;=0,MATCH(Tableau3[[#This Row],[NIVEAU]]-{0;1;2;3;4;5;6;7},OFFSET(Tableau3[[#This Row],[NIVEAU]],1,,MAX(Tableau3[LIGNE])-Tableau3[[#This Row],[LIGNE]]),0)-1,""),""))</f>
        <v>6</v>
      </c>
      <c r="J389" s="37">
        <f ca="1">IFERROR(MAX(OFFSET(Tableau3[[#This Row],[NIVEAU]],1,,Tableau3[[#This Row],[EFFECTIF TOTAL]],))-Tableau3[[#This Row],[NIVEAU]],"")</f>
        <v>1</v>
      </c>
      <c r="K389" s="37">
        <f ca="1">IFERROR(ROUND(Tableau3[[#This Row],[EFFECTIF TOTAL]]^(1/Tableau3[[#This Row],[NB DE NIVEAUX]]),1),"")</f>
        <v>6</v>
      </c>
    </row>
    <row r="390" spans="2:11" outlineLevel="3" x14ac:dyDescent="0.35">
      <c r="B390" s="32">
        <v>110</v>
      </c>
      <c r="C390" s="33" t="s">
        <v>67</v>
      </c>
      <c r="D390" s="33" t="s">
        <v>239</v>
      </c>
      <c r="F390" s="19">
        <v>3</v>
      </c>
      <c r="G390" s="8">
        <f>ROW()-ROW(Tableau3[[#Headers],[LIGNE]])</f>
        <v>386</v>
      </c>
      <c r="H390" s="37" t="str">
        <f ca="1">IFERROR(COUNTIF(OFFSET(Tableau3[[#This Row],[NIVEAU]],1,,Tableau3[[#This Row],[EFFECTIF TOTAL]]),Tableau3[[#This Row],[NIVEAU]]+1),"")</f>
        <v/>
      </c>
      <c r="I390" s="37">
        <f t="array" aca="1" ref="I39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0" s="37" t="str">
        <f ca="1">IFERROR(MAX(OFFSET(Tableau3[[#This Row],[NIVEAU]],1,,Tableau3[[#This Row],[EFFECTIF TOTAL]],))-Tableau3[[#This Row],[NIVEAU]],"")</f>
        <v/>
      </c>
      <c r="K390" s="37" t="str">
        <f ca="1">IFERROR(ROUND(Tableau3[[#This Row],[EFFECTIF TOTAL]]^(1/Tableau3[[#This Row],[NB DE NIVEAUX]]),1),"")</f>
        <v/>
      </c>
    </row>
    <row r="391" spans="2:11" outlineLevel="3" x14ac:dyDescent="0.35">
      <c r="B391" s="32">
        <v>714</v>
      </c>
      <c r="C391" s="33" t="s">
        <v>67</v>
      </c>
      <c r="D391" s="33" t="s">
        <v>301</v>
      </c>
      <c r="E391" s="33"/>
      <c r="F391" s="19">
        <v>3</v>
      </c>
      <c r="G391" s="8">
        <f>ROW()-ROW(Tableau3[[#Headers],[LIGNE]])</f>
        <v>387</v>
      </c>
      <c r="H391" s="37" t="str">
        <f ca="1">IFERROR(COUNTIF(OFFSET(Tableau3[[#This Row],[NIVEAU]],1,,Tableau3[[#This Row],[EFFECTIF TOTAL]]),Tableau3[[#This Row],[NIVEAU]]+1),"")</f>
        <v/>
      </c>
      <c r="I391" s="37">
        <f t="array" aca="1" ref="I39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1" s="37" t="str">
        <f ca="1">IFERROR(MAX(OFFSET(Tableau3[[#This Row],[NIVEAU]],1,,Tableau3[[#This Row],[EFFECTIF TOTAL]],))-Tableau3[[#This Row],[NIVEAU]],"")</f>
        <v/>
      </c>
      <c r="K391" s="37" t="str">
        <f ca="1">IFERROR(ROUND(Tableau3[[#This Row],[EFFECTIF TOTAL]]^(1/Tableau3[[#This Row],[NB DE NIVEAUX]]),1),"")</f>
        <v/>
      </c>
    </row>
    <row r="392" spans="2:11" outlineLevel="3" x14ac:dyDescent="0.35">
      <c r="B392" s="32">
        <v>902</v>
      </c>
      <c r="C392" s="33" t="s">
        <v>67</v>
      </c>
      <c r="D392" s="33" t="s">
        <v>190</v>
      </c>
      <c r="E392" s="33"/>
      <c r="F392" s="19">
        <v>3</v>
      </c>
      <c r="G392" s="8">
        <f>ROW()-ROW(Tableau3[[#Headers],[LIGNE]])</f>
        <v>388</v>
      </c>
      <c r="H392" s="37" t="str">
        <f ca="1">IFERROR(COUNTIF(OFFSET(Tableau3[[#This Row],[NIVEAU]],1,,Tableau3[[#This Row],[EFFECTIF TOTAL]]),Tableau3[[#This Row],[NIVEAU]]+1),"")</f>
        <v/>
      </c>
      <c r="I392" s="37">
        <f t="array" aca="1" ref="I39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2" s="37" t="str">
        <f ca="1">IFERROR(MAX(OFFSET(Tableau3[[#This Row],[NIVEAU]],1,,Tableau3[[#This Row],[EFFECTIF TOTAL]],))-Tableau3[[#This Row],[NIVEAU]],"")</f>
        <v/>
      </c>
      <c r="K392" s="37" t="str">
        <f ca="1">IFERROR(ROUND(Tableau3[[#This Row],[EFFECTIF TOTAL]]^(1/Tableau3[[#This Row],[NB DE NIVEAUX]]),1),"")</f>
        <v/>
      </c>
    </row>
    <row r="393" spans="2:11" outlineLevel="3" x14ac:dyDescent="0.35">
      <c r="B393" s="32">
        <v>245</v>
      </c>
      <c r="C393" s="33" t="s">
        <v>69</v>
      </c>
      <c r="D393" s="33" t="s">
        <v>193</v>
      </c>
      <c r="E393" s="33"/>
      <c r="F393" s="19">
        <v>3</v>
      </c>
      <c r="G393" s="8">
        <f>ROW()-ROW(Tableau3[[#Headers],[LIGNE]])</f>
        <v>389</v>
      </c>
      <c r="H393" s="37" t="str">
        <f ca="1">IFERROR(COUNTIF(OFFSET(Tableau3[[#This Row],[NIVEAU]],1,,Tableau3[[#This Row],[EFFECTIF TOTAL]]),Tableau3[[#This Row],[NIVEAU]]+1),"")</f>
        <v/>
      </c>
      <c r="I393" s="37">
        <f t="array" aca="1" ref="I39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3" s="37" t="str">
        <f ca="1">IFERROR(MAX(OFFSET(Tableau3[[#This Row],[NIVEAU]],1,,Tableau3[[#This Row],[EFFECTIF TOTAL]],))-Tableau3[[#This Row],[NIVEAU]],"")</f>
        <v/>
      </c>
      <c r="K393" s="37" t="str">
        <f ca="1">IFERROR(ROUND(Tableau3[[#This Row],[EFFECTIF TOTAL]]^(1/Tableau3[[#This Row],[NB DE NIVEAUX]]),1),"")</f>
        <v/>
      </c>
    </row>
    <row r="394" spans="2:11" outlineLevel="3" x14ac:dyDescent="0.35">
      <c r="B394" s="32">
        <v>853</v>
      </c>
      <c r="C394" s="33" t="s">
        <v>73</v>
      </c>
      <c r="D394" s="33" t="s">
        <v>161</v>
      </c>
      <c r="E394" s="33"/>
      <c r="F394" s="19">
        <v>3</v>
      </c>
      <c r="G394" s="8">
        <f>ROW()-ROW(Tableau3[[#Headers],[LIGNE]])</f>
        <v>390</v>
      </c>
      <c r="H394" s="37" t="str">
        <f ca="1">IFERROR(COUNTIF(OFFSET(Tableau3[[#This Row],[NIVEAU]],1,,Tableau3[[#This Row],[EFFECTIF TOTAL]]),Tableau3[[#This Row],[NIVEAU]]+1),"")</f>
        <v/>
      </c>
      <c r="I394" s="37">
        <f t="array" aca="1" ref="I39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4" s="37" t="str">
        <f ca="1">IFERROR(MAX(OFFSET(Tableau3[[#This Row],[NIVEAU]],1,,Tableau3[[#This Row],[EFFECTIF TOTAL]],))-Tableau3[[#This Row],[NIVEAU]],"")</f>
        <v/>
      </c>
      <c r="K394" s="37" t="str">
        <f ca="1">IFERROR(ROUND(Tableau3[[#This Row],[EFFECTIF TOTAL]]^(1/Tableau3[[#This Row],[NB DE NIVEAUX]]),1),"")</f>
        <v/>
      </c>
    </row>
    <row r="395" spans="2:11" outlineLevel="3" x14ac:dyDescent="0.35">
      <c r="B395" s="32">
        <v>765</v>
      </c>
      <c r="C395" s="33" t="s">
        <v>78</v>
      </c>
      <c r="D395" s="33" t="s">
        <v>259</v>
      </c>
      <c r="E395" s="33"/>
      <c r="F395" s="19">
        <v>3</v>
      </c>
      <c r="G395" s="8">
        <f>ROW()-ROW(Tableau3[[#Headers],[LIGNE]])</f>
        <v>391</v>
      </c>
      <c r="H395" s="37" t="str">
        <f ca="1">IFERROR(COUNTIF(OFFSET(Tableau3[[#This Row],[NIVEAU]],1,,Tableau3[[#This Row],[EFFECTIF TOTAL]]),Tableau3[[#This Row],[NIVEAU]]+1),"")</f>
        <v/>
      </c>
      <c r="I395" s="37">
        <f t="array" aca="1" ref="I39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5" s="37" t="str">
        <f ca="1">IFERROR(MAX(OFFSET(Tableau3[[#This Row],[NIVEAU]],1,,Tableau3[[#This Row],[EFFECTIF TOTAL]],))-Tableau3[[#This Row],[NIVEAU]],"")</f>
        <v/>
      </c>
      <c r="K395" s="37" t="str">
        <f ca="1">IFERROR(ROUND(Tableau3[[#This Row],[EFFECTIF TOTAL]]^(1/Tableau3[[#This Row],[NB DE NIVEAUX]]),1),"")</f>
        <v/>
      </c>
    </row>
    <row r="396" spans="2:11" outlineLevel="2" x14ac:dyDescent="0.35">
      <c r="B396" s="32">
        <v>423</v>
      </c>
      <c r="C396" s="33" t="s">
        <v>58</v>
      </c>
      <c r="D396" s="33" t="s">
        <v>169</v>
      </c>
      <c r="E396" s="33"/>
      <c r="F396" s="19">
        <v>2</v>
      </c>
      <c r="G396" s="8">
        <f>ROW()-ROW(Tableau3[[#Headers],[LIGNE]])</f>
        <v>392</v>
      </c>
      <c r="H396" s="37">
        <f ca="1">IFERROR(COUNTIF(OFFSET(Tableau3[[#This Row],[NIVEAU]],1,,Tableau3[[#This Row],[EFFECTIF TOTAL]]),Tableau3[[#This Row],[NIVEAU]]+1),"")</f>
        <v>5</v>
      </c>
      <c r="I396" s="37">
        <f t="array" aca="1" ref="I396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396" s="37">
        <f ca="1">IFERROR(MAX(OFFSET(Tableau3[[#This Row],[NIVEAU]],1,,Tableau3[[#This Row],[EFFECTIF TOTAL]],))-Tableau3[[#This Row],[NIVEAU]],"")</f>
        <v>1</v>
      </c>
      <c r="K396" s="37">
        <f ca="1">IFERROR(ROUND(Tableau3[[#This Row],[EFFECTIF TOTAL]]^(1/Tableau3[[#This Row],[NB DE NIVEAUX]]),1),"")</f>
        <v>5</v>
      </c>
    </row>
    <row r="397" spans="2:11" outlineLevel="3" x14ac:dyDescent="0.35">
      <c r="B397" s="32">
        <v>821</v>
      </c>
      <c r="C397" s="33" t="s">
        <v>60</v>
      </c>
      <c r="D397" s="33" t="s">
        <v>302</v>
      </c>
      <c r="E397" s="33"/>
      <c r="F397" s="19">
        <v>3</v>
      </c>
      <c r="G397" s="8">
        <f>ROW()-ROW(Tableau3[[#Headers],[LIGNE]])</f>
        <v>393</v>
      </c>
      <c r="H397" s="37" t="str">
        <f ca="1">IFERROR(COUNTIF(OFFSET(Tableau3[[#This Row],[NIVEAU]],1,,Tableau3[[#This Row],[EFFECTIF TOTAL]]),Tableau3[[#This Row],[NIVEAU]]+1),"")</f>
        <v/>
      </c>
      <c r="I397" s="37">
        <f t="array" aca="1" ref="I39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7" s="37" t="str">
        <f ca="1">IFERROR(MAX(OFFSET(Tableau3[[#This Row],[NIVEAU]],1,,Tableau3[[#This Row],[EFFECTIF TOTAL]],))-Tableau3[[#This Row],[NIVEAU]],"")</f>
        <v/>
      </c>
      <c r="K397" s="37" t="str">
        <f ca="1">IFERROR(ROUND(Tableau3[[#This Row],[EFFECTIF TOTAL]]^(1/Tableau3[[#This Row],[NB DE NIVEAUX]]),1),"")</f>
        <v/>
      </c>
    </row>
    <row r="398" spans="2:11" outlineLevel="3" x14ac:dyDescent="0.35">
      <c r="B398" s="32">
        <v>193</v>
      </c>
      <c r="C398" s="33" t="s">
        <v>105</v>
      </c>
      <c r="D398" s="33" t="s">
        <v>120</v>
      </c>
      <c r="E398" s="33"/>
      <c r="F398" s="19">
        <v>3</v>
      </c>
      <c r="G398" s="8">
        <f>ROW()-ROW(Tableau3[[#Headers],[LIGNE]])</f>
        <v>394</v>
      </c>
      <c r="H398" s="37" t="str">
        <f ca="1">IFERROR(COUNTIF(OFFSET(Tableau3[[#This Row],[NIVEAU]],1,,Tableau3[[#This Row],[EFFECTIF TOTAL]]),Tableau3[[#This Row],[NIVEAU]]+1),"")</f>
        <v/>
      </c>
      <c r="I398" s="37">
        <f t="array" aca="1" ref="I39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8" s="37" t="str">
        <f ca="1">IFERROR(MAX(OFFSET(Tableau3[[#This Row],[NIVEAU]],1,,Tableau3[[#This Row],[EFFECTIF TOTAL]],))-Tableau3[[#This Row],[NIVEAU]],"")</f>
        <v/>
      </c>
      <c r="K398" s="37" t="str">
        <f ca="1">IFERROR(ROUND(Tableau3[[#This Row],[EFFECTIF TOTAL]]^(1/Tableau3[[#This Row],[NB DE NIVEAUX]]),1),"")</f>
        <v/>
      </c>
    </row>
    <row r="399" spans="2:11" outlineLevel="3" x14ac:dyDescent="0.35">
      <c r="B399" s="32">
        <v>24</v>
      </c>
      <c r="C399" s="33" t="s">
        <v>58</v>
      </c>
      <c r="D399" s="33" t="s">
        <v>202</v>
      </c>
      <c r="E399" s="33"/>
      <c r="F399" s="19">
        <v>3</v>
      </c>
      <c r="G399" s="8">
        <f>ROW()-ROW(Tableau3[[#Headers],[LIGNE]])</f>
        <v>395</v>
      </c>
      <c r="H399" s="37" t="str">
        <f ca="1">IFERROR(COUNTIF(OFFSET(Tableau3[[#This Row],[NIVEAU]],1,,Tableau3[[#This Row],[EFFECTIF TOTAL]]),Tableau3[[#This Row],[NIVEAU]]+1),"")</f>
        <v/>
      </c>
      <c r="I399" s="37">
        <f t="array" aca="1" ref="I39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399" s="37" t="str">
        <f ca="1">IFERROR(MAX(OFFSET(Tableau3[[#This Row],[NIVEAU]],1,,Tableau3[[#This Row],[EFFECTIF TOTAL]],))-Tableau3[[#This Row],[NIVEAU]],"")</f>
        <v/>
      </c>
      <c r="K399" s="37" t="str">
        <f ca="1">IFERROR(ROUND(Tableau3[[#This Row],[EFFECTIF TOTAL]]^(1/Tableau3[[#This Row],[NB DE NIVEAUX]]),1),"")</f>
        <v/>
      </c>
    </row>
    <row r="400" spans="2:11" outlineLevel="3" x14ac:dyDescent="0.35">
      <c r="B400" s="32">
        <v>576</v>
      </c>
      <c r="C400" s="33" t="s">
        <v>132</v>
      </c>
      <c r="D400" s="33" t="s">
        <v>286</v>
      </c>
      <c r="E400" s="33"/>
      <c r="F400" s="19">
        <v>3</v>
      </c>
      <c r="G400" s="8">
        <f>ROW()-ROW(Tableau3[[#Headers],[LIGNE]])</f>
        <v>396</v>
      </c>
      <c r="H400" s="37" t="str">
        <f ca="1">IFERROR(COUNTIF(OFFSET(Tableau3[[#This Row],[NIVEAU]],1,,Tableau3[[#This Row],[EFFECTIF TOTAL]]),Tableau3[[#This Row],[NIVEAU]]+1),"")</f>
        <v/>
      </c>
      <c r="I400" s="37">
        <f t="array" aca="1" ref="I40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0" s="37" t="str">
        <f ca="1">IFERROR(MAX(OFFSET(Tableau3[[#This Row],[NIVEAU]],1,,Tableau3[[#This Row],[EFFECTIF TOTAL]],))-Tableau3[[#This Row],[NIVEAU]],"")</f>
        <v/>
      </c>
      <c r="K400" s="37" t="str">
        <f ca="1">IFERROR(ROUND(Tableau3[[#This Row],[EFFECTIF TOTAL]]^(1/Tableau3[[#This Row],[NB DE NIVEAUX]]),1),"")</f>
        <v/>
      </c>
    </row>
    <row r="401" spans="2:11" outlineLevel="3" x14ac:dyDescent="0.35">
      <c r="B401" s="32">
        <v>805</v>
      </c>
      <c r="C401" s="33" t="s">
        <v>89</v>
      </c>
      <c r="D401" s="33" t="s">
        <v>107</v>
      </c>
      <c r="E401" s="33"/>
      <c r="F401" s="19">
        <v>3</v>
      </c>
      <c r="G401" s="8">
        <f>ROW()-ROW(Tableau3[[#Headers],[LIGNE]])</f>
        <v>397</v>
      </c>
      <c r="H401" s="37" t="str">
        <f ca="1">IFERROR(COUNTIF(OFFSET(Tableau3[[#This Row],[NIVEAU]],1,,Tableau3[[#This Row],[EFFECTIF TOTAL]]),Tableau3[[#This Row],[NIVEAU]]+1),"")</f>
        <v/>
      </c>
      <c r="I401" s="37">
        <f t="array" aca="1" ref="I40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1" s="37" t="str">
        <f ca="1">IFERROR(MAX(OFFSET(Tableau3[[#This Row],[NIVEAU]],1,,Tableau3[[#This Row],[EFFECTIF TOTAL]],))-Tableau3[[#This Row],[NIVEAU]],"")</f>
        <v/>
      </c>
      <c r="K401" s="37" t="str">
        <f ca="1">IFERROR(ROUND(Tableau3[[#This Row],[EFFECTIF TOTAL]]^(1/Tableau3[[#This Row],[NB DE NIVEAUX]]),1),"")</f>
        <v/>
      </c>
    </row>
    <row r="402" spans="2:11" outlineLevel="2" x14ac:dyDescent="0.35">
      <c r="B402" s="32">
        <v>327</v>
      </c>
      <c r="C402" s="33" t="s">
        <v>71</v>
      </c>
      <c r="D402" s="33" t="s">
        <v>153</v>
      </c>
      <c r="E402" s="33"/>
      <c r="F402" s="19">
        <v>2</v>
      </c>
      <c r="G402" s="8">
        <f>ROW()-ROW(Tableau3[[#Headers],[LIGNE]])</f>
        <v>398</v>
      </c>
      <c r="H402" s="37">
        <f ca="1">IFERROR(COUNTIF(OFFSET(Tableau3[[#This Row],[NIVEAU]],1,,Tableau3[[#This Row],[EFFECTIF TOTAL]]),Tableau3[[#This Row],[NIVEAU]]+1),"")</f>
        <v>4</v>
      </c>
      <c r="I402" s="37">
        <f t="array" aca="1" ref="I402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402" s="37">
        <f ca="1">IFERROR(MAX(OFFSET(Tableau3[[#This Row],[NIVEAU]],1,,Tableau3[[#This Row],[EFFECTIF TOTAL]],))-Tableau3[[#This Row],[NIVEAU]],"")</f>
        <v>1</v>
      </c>
      <c r="K402" s="37">
        <f ca="1">IFERROR(ROUND(Tableau3[[#This Row],[EFFECTIF TOTAL]]^(1/Tableau3[[#This Row],[NB DE NIVEAUX]]),1),"")</f>
        <v>4</v>
      </c>
    </row>
    <row r="403" spans="2:11" outlineLevel="3" x14ac:dyDescent="0.35">
      <c r="B403" s="32">
        <v>9</v>
      </c>
      <c r="C403" s="33" t="s">
        <v>67</v>
      </c>
      <c r="D403" s="33" t="s">
        <v>286</v>
      </c>
      <c r="E403" s="33"/>
      <c r="F403" s="19">
        <v>3</v>
      </c>
      <c r="G403" s="8">
        <f>ROW()-ROW(Tableau3[[#Headers],[LIGNE]])</f>
        <v>399</v>
      </c>
      <c r="H403" s="37" t="str">
        <f ca="1">IFERROR(COUNTIF(OFFSET(Tableau3[[#This Row],[NIVEAU]],1,,Tableau3[[#This Row],[EFFECTIF TOTAL]]),Tableau3[[#This Row],[NIVEAU]]+1),"")</f>
        <v/>
      </c>
      <c r="I403" s="37">
        <f t="array" aca="1" ref="I40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3" s="37" t="str">
        <f ca="1">IFERROR(MAX(OFFSET(Tableau3[[#This Row],[NIVEAU]],1,,Tableau3[[#This Row],[EFFECTIF TOTAL]],))-Tableau3[[#This Row],[NIVEAU]],"")</f>
        <v/>
      </c>
      <c r="K403" s="37" t="str">
        <f ca="1">IFERROR(ROUND(Tableau3[[#This Row],[EFFECTIF TOTAL]]^(1/Tableau3[[#This Row],[NB DE NIVEAUX]]),1),"")</f>
        <v/>
      </c>
    </row>
    <row r="404" spans="2:11" outlineLevel="3" x14ac:dyDescent="0.35">
      <c r="B404" s="32">
        <v>632</v>
      </c>
      <c r="C404" s="33" t="s">
        <v>67</v>
      </c>
      <c r="D404" s="33" t="s">
        <v>303</v>
      </c>
      <c r="E404" s="33"/>
      <c r="F404" s="19">
        <v>3</v>
      </c>
      <c r="G404" s="8">
        <f>ROW()-ROW(Tableau3[[#Headers],[LIGNE]])</f>
        <v>400</v>
      </c>
      <c r="H404" s="37" t="str">
        <f ca="1">IFERROR(COUNTIF(OFFSET(Tableau3[[#This Row],[NIVEAU]],1,,Tableau3[[#This Row],[EFFECTIF TOTAL]]),Tableau3[[#This Row],[NIVEAU]]+1),"")</f>
        <v/>
      </c>
      <c r="I404" s="37">
        <f t="array" aca="1" ref="I40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4" s="37" t="str">
        <f ca="1">IFERROR(MAX(OFFSET(Tableau3[[#This Row],[NIVEAU]],1,,Tableau3[[#This Row],[EFFECTIF TOTAL]],))-Tableau3[[#This Row],[NIVEAU]],"")</f>
        <v/>
      </c>
      <c r="K404" s="37" t="str">
        <f ca="1">IFERROR(ROUND(Tableau3[[#This Row],[EFFECTIF TOTAL]]^(1/Tableau3[[#This Row],[NB DE NIVEAUX]]),1),"")</f>
        <v/>
      </c>
    </row>
    <row r="405" spans="2:11" outlineLevel="3" x14ac:dyDescent="0.35">
      <c r="B405" s="32">
        <v>18</v>
      </c>
      <c r="C405" s="33" t="s">
        <v>63</v>
      </c>
      <c r="D405" s="33" t="s">
        <v>304</v>
      </c>
      <c r="E405" s="33"/>
      <c r="F405" s="19">
        <v>3</v>
      </c>
      <c r="G405" s="8">
        <f>ROW()-ROW(Tableau3[[#Headers],[LIGNE]])</f>
        <v>401</v>
      </c>
      <c r="H405" s="37" t="str">
        <f ca="1">IFERROR(COUNTIF(OFFSET(Tableau3[[#This Row],[NIVEAU]],1,,Tableau3[[#This Row],[EFFECTIF TOTAL]]),Tableau3[[#This Row],[NIVEAU]]+1),"")</f>
        <v/>
      </c>
      <c r="I405" s="37">
        <f t="array" aca="1" ref="I40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5" s="37" t="str">
        <f ca="1">IFERROR(MAX(OFFSET(Tableau3[[#This Row],[NIVEAU]],1,,Tableau3[[#This Row],[EFFECTIF TOTAL]],))-Tableau3[[#This Row],[NIVEAU]],"")</f>
        <v/>
      </c>
      <c r="K405" s="37" t="str">
        <f ca="1">IFERROR(ROUND(Tableau3[[#This Row],[EFFECTIF TOTAL]]^(1/Tableau3[[#This Row],[NB DE NIVEAUX]]),1),"")</f>
        <v/>
      </c>
    </row>
    <row r="406" spans="2:11" outlineLevel="3" x14ac:dyDescent="0.35">
      <c r="B406" s="32">
        <v>618</v>
      </c>
      <c r="C406" s="33" t="s">
        <v>178</v>
      </c>
      <c r="D406" s="33" t="s">
        <v>120</v>
      </c>
      <c r="E406" s="33"/>
      <c r="F406" s="19">
        <v>3</v>
      </c>
      <c r="G406" s="8">
        <f>ROW()-ROW(Tableau3[[#Headers],[LIGNE]])</f>
        <v>402</v>
      </c>
      <c r="H406" s="37" t="str">
        <f ca="1">IFERROR(COUNTIF(OFFSET(Tableau3[[#This Row],[NIVEAU]],1,,Tableau3[[#This Row],[EFFECTIF TOTAL]]),Tableau3[[#This Row],[NIVEAU]]+1),"")</f>
        <v/>
      </c>
      <c r="I406" s="37">
        <f t="array" aca="1" ref="I40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6" s="37" t="str">
        <f ca="1">IFERROR(MAX(OFFSET(Tableau3[[#This Row],[NIVEAU]],1,,Tableau3[[#This Row],[EFFECTIF TOTAL]],))-Tableau3[[#This Row],[NIVEAU]],"")</f>
        <v/>
      </c>
      <c r="K406" s="37" t="str">
        <f ca="1">IFERROR(ROUND(Tableau3[[#This Row],[EFFECTIF TOTAL]]^(1/Tableau3[[#This Row],[NB DE NIVEAUX]]),1),"")</f>
        <v/>
      </c>
    </row>
    <row r="407" spans="2:11" outlineLevel="2" x14ac:dyDescent="0.35">
      <c r="B407" s="32">
        <v>69</v>
      </c>
      <c r="C407" s="33" t="s">
        <v>63</v>
      </c>
      <c r="D407" s="33" t="s">
        <v>94</v>
      </c>
      <c r="E407" s="33"/>
      <c r="F407" s="19">
        <v>2</v>
      </c>
      <c r="G407" s="8">
        <f>ROW()-ROW(Tableau3[[#Headers],[LIGNE]])</f>
        <v>403</v>
      </c>
      <c r="H407" s="37">
        <f ca="1">IFERROR(COUNTIF(OFFSET(Tableau3[[#This Row],[NIVEAU]],1,,Tableau3[[#This Row],[EFFECTIF TOTAL]]),Tableau3[[#This Row],[NIVEAU]]+1),"")</f>
        <v>3</v>
      </c>
      <c r="I407" s="37">
        <f t="array" aca="1" ref="I407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407" s="37">
        <f ca="1">IFERROR(MAX(OFFSET(Tableau3[[#This Row],[NIVEAU]],1,,Tableau3[[#This Row],[EFFECTIF TOTAL]],))-Tableau3[[#This Row],[NIVEAU]],"")</f>
        <v>1</v>
      </c>
      <c r="K407" s="37">
        <f ca="1">IFERROR(ROUND(Tableau3[[#This Row],[EFFECTIF TOTAL]]^(1/Tableau3[[#This Row],[NB DE NIVEAUX]]),1),"")</f>
        <v>3</v>
      </c>
    </row>
    <row r="408" spans="2:11" outlineLevel="3" x14ac:dyDescent="0.35">
      <c r="B408" s="32">
        <v>305</v>
      </c>
      <c r="C408" s="33" t="s">
        <v>58</v>
      </c>
      <c r="D408" s="33" t="s">
        <v>100</v>
      </c>
      <c r="E408" s="33"/>
      <c r="F408" s="19">
        <v>3</v>
      </c>
      <c r="G408" s="8">
        <f>ROW()-ROW(Tableau3[[#Headers],[LIGNE]])</f>
        <v>404</v>
      </c>
      <c r="H408" s="37" t="str">
        <f ca="1">IFERROR(COUNTIF(OFFSET(Tableau3[[#This Row],[NIVEAU]],1,,Tableau3[[#This Row],[EFFECTIF TOTAL]]),Tableau3[[#This Row],[NIVEAU]]+1),"")</f>
        <v/>
      </c>
      <c r="I408" s="37">
        <f t="array" aca="1" ref="I40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8" s="37" t="str">
        <f ca="1">IFERROR(MAX(OFFSET(Tableau3[[#This Row],[NIVEAU]],1,,Tableau3[[#This Row],[EFFECTIF TOTAL]],))-Tableau3[[#This Row],[NIVEAU]],"")</f>
        <v/>
      </c>
      <c r="K408" s="37" t="str">
        <f ca="1">IFERROR(ROUND(Tableau3[[#This Row],[EFFECTIF TOTAL]]^(1/Tableau3[[#This Row],[NB DE NIVEAUX]]),1),"")</f>
        <v/>
      </c>
    </row>
    <row r="409" spans="2:11" outlineLevel="3" x14ac:dyDescent="0.35">
      <c r="B409" s="32">
        <v>787</v>
      </c>
      <c r="C409" s="33" t="s">
        <v>73</v>
      </c>
      <c r="D409" s="33" t="s">
        <v>81</v>
      </c>
      <c r="E409" s="33"/>
      <c r="F409" s="19">
        <v>3</v>
      </c>
      <c r="G409" s="8">
        <f>ROW()-ROW(Tableau3[[#Headers],[LIGNE]])</f>
        <v>405</v>
      </c>
      <c r="H409" s="37" t="str">
        <f ca="1">IFERROR(COUNTIF(OFFSET(Tableau3[[#This Row],[NIVEAU]],1,,Tableau3[[#This Row],[EFFECTIF TOTAL]]),Tableau3[[#This Row],[NIVEAU]]+1),"")</f>
        <v/>
      </c>
      <c r="I409" s="37">
        <f t="array" aca="1" ref="I40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09" s="37" t="str">
        <f ca="1">IFERROR(MAX(OFFSET(Tableau3[[#This Row],[NIVEAU]],1,,Tableau3[[#This Row],[EFFECTIF TOTAL]],))-Tableau3[[#This Row],[NIVEAU]],"")</f>
        <v/>
      </c>
      <c r="K409" s="37" t="str">
        <f ca="1">IFERROR(ROUND(Tableau3[[#This Row],[EFFECTIF TOTAL]]^(1/Tableau3[[#This Row],[NB DE NIVEAUX]]),1),"")</f>
        <v/>
      </c>
    </row>
    <row r="410" spans="2:11" outlineLevel="3" x14ac:dyDescent="0.35">
      <c r="B410" s="32">
        <v>260</v>
      </c>
      <c r="C410" s="33" t="s">
        <v>78</v>
      </c>
      <c r="D410" s="33" t="s">
        <v>305</v>
      </c>
      <c r="E410" s="33"/>
      <c r="F410" s="19">
        <v>3</v>
      </c>
      <c r="G410" s="8">
        <f>ROW()-ROW(Tableau3[[#Headers],[LIGNE]])</f>
        <v>406</v>
      </c>
      <c r="H410" s="37" t="str">
        <f ca="1">IFERROR(COUNTIF(OFFSET(Tableau3[[#This Row],[NIVEAU]],1,,Tableau3[[#This Row],[EFFECTIF TOTAL]]),Tableau3[[#This Row],[NIVEAU]]+1),"")</f>
        <v/>
      </c>
      <c r="I410" s="37">
        <f t="array" aca="1" ref="I41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0" s="37" t="str">
        <f ca="1">IFERROR(MAX(OFFSET(Tableau3[[#This Row],[NIVEAU]],1,,Tableau3[[#This Row],[EFFECTIF TOTAL]],))-Tableau3[[#This Row],[NIVEAU]],"")</f>
        <v/>
      </c>
      <c r="K410" s="37" t="str">
        <f ca="1">IFERROR(ROUND(Tableau3[[#This Row],[EFFECTIF TOTAL]]^(1/Tableau3[[#This Row],[NB DE NIVEAUX]]),1),"")</f>
        <v/>
      </c>
    </row>
    <row r="411" spans="2:11" outlineLevel="2" x14ac:dyDescent="0.35">
      <c r="B411" s="32">
        <v>675</v>
      </c>
      <c r="C411" s="33" t="s">
        <v>65</v>
      </c>
      <c r="D411" s="33" t="s">
        <v>223</v>
      </c>
      <c r="E411" s="33"/>
      <c r="F411" s="19">
        <v>2</v>
      </c>
      <c r="G411" s="8">
        <f>ROW()-ROW(Tableau3[[#Headers],[LIGNE]])</f>
        <v>407</v>
      </c>
      <c r="H411" s="37">
        <f ca="1">IFERROR(COUNTIF(OFFSET(Tableau3[[#This Row],[NIVEAU]],1,,Tableau3[[#This Row],[EFFECTIF TOTAL]]),Tableau3[[#This Row],[NIVEAU]]+1),"")</f>
        <v>4</v>
      </c>
      <c r="I411" s="37">
        <f t="array" aca="1" ref="I411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411" s="37">
        <f ca="1">IFERROR(MAX(OFFSET(Tableau3[[#This Row],[NIVEAU]],1,,Tableau3[[#This Row],[EFFECTIF TOTAL]],))-Tableau3[[#This Row],[NIVEAU]],"")</f>
        <v>1</v>
      </c>
      <c r="K411" s="37">
        <f ca="1">IFERROR(ROUND(Tableau3[[#This Row],[EFFECTIF TOTAL]]^(1/Tableau3[[#This Row],[NB DE NIVEAUX]]),1),"")</f>
        <v>4</v>
      </c>
    </row>
    <row r="412" spans="2:11" outlineLevel="3" x14ac:dyDescent="0.35">
      <c r="B412" s="32">
        <v>780</v>
      </c>
      <c r="C412" s="33" t="s">
        <v>80</v>
      </c>
      <c r="D412" s="33" t="s">
        <v>306</v>
      </c>
      <c r="E412" s="33"/>
      <c r="F412" s="19">
        <v>3</v>
      </c>
      <c r="G412" s="8">
        <f>ROW()-ROW(Tableau3[[#Headers],[LIGNE]])</f>
        <v>408</v>
      </c>
      <c r="H412" s="37" t="str">
        <f ca="1">IFERROR(COUNTIF(OFFSET(Tableau3[[#This Row],[NIVEAU]],1,,Tableau3[[#This Row],[EFFECTIF TOTAL]]),Tableau3[[#This Row],[NIVEAU]]+1),"")</f>
        <v/>
      </c>
      <c r="I412" s="37">
        <f t="array" aca="1" ref="I41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2" s="37" t="str">
        <f ca="1">IFERROR(MAX(OFFSET(Tableau3[[#This Row],[NIVEAU]],1,,Tableau3[[#This Row],[EFFECTIF TOTAL]],))-Tableau3[[#This Row],[NIVEAU]],"")</f>
        <v/>
      </c>
      <c r="K412" s="37" t="str">
        <f ca="1">IFERROR(ROUND(Tableau3[[#This Row],[EFFECTIF TOTAL]]^(1/Tableau3[[#This Row],[NB DE NIVEAUX]]),1),"")</f>
        <v/>
      </c>
    </row>
    <row r="413" spans="2:11" outlineLevel="3" x14ac:dyDescent="0.35">
      <c r="B413" s="32">
        <v>935</v>
      </c>
      <c r="C413" s="33" t="s">
        <v>69</v>
      </c>
      <c r="D413" s="33" t="s">
        <v>72</v>
      </c>
      <c r="E413" s="33"/>
      <c r="F413" s="19">
        <v>3</v>
      </c>
      <c r="G413" s="8">
        <f>ROW()-ROW(Tableau3[[#Headers],[LIGNE]])</f>
        <v>409</v>
      </c>
      <c r="H413" s="37" t="str">
        <f ca="1">IFERROR(COUNTIF(OFFSET(Tableau3[[#This Row],[NIVEAU]],1,,Tableau3[[#This Row],[EFFECTIF TOTAL]]),Tableau3[[#This Row],[NIVEAU]]+1),"")</f>
        <v/>
      </c>
      <c r="I413" s="37">
        <f t="array" aca="1" ref="I41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3" s="37" t="str">
        <f ca="1">IFERROR(MAX(OFFSET(Tableau3[[#This Row],[NIVEAU]],1,,Tableau3[[#This Row],[EFFECTIF TOTAL]],))-Tableau3[[#This Row],[NIVEAU]],"")</f>
        <v/>
      </c>
      <c r="K413" s="37" t="str">
        <f ca="1">IFERROR(ROUND(Tableau3[[#This Row],[EFFECTIF TOTAL]]^(1/Tableau3[[#This Row],[NB DE NIVEAUX]]),1),"")</f>
        <v/>
      </c>
    </row>
    <row r="414" spans="2:11" outlineLevel="3" x14ac:dyDescent="0.35">
      <c r="B414" s="32">
        <v>231</v>
      </c>
      <c r="C414" s="33" t="s">
        <v>105</v>
      </c>
      <c r="D414" s="33" t="s">
        <v>125</v>
      </c>
      <c r="E414" s="33"/>
      <c r="F414" s="19">
        <v>3</v>
      </c>
      <c r="G414" s="8">
        <f>ROW()-ROW(Tableau3[[#Headers],[LIGNE]])</f>
        <v>410</v>
      </c>
      <c r="H414" s="37" t="str">
        <f ca="1">IFERROR(COUNTIF(OFFSET(Tableau3[[#This Row],[NIVEAU]],1,,Tableau3[[#This Row],[EFFECTIF TOTAL]]),Tableau3[[#This Row],[NIVEAU]]+1),"")</f>
        <v/>
      </c>
      <c r="I414" s="37">
        <f t="array" aca="1" ref="I41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4" s="37" t="str">
        <f ca="1">IFERROR(MAX(OFFSET(Tableau3[[#This Row],[NIVEAU]],1,,Tableau3[[#This Row],[EFFECTIF TOTAL]],))-Tableau3[[#This Row],[NIVEAU]],"")</f>
        <v/>
      </c>
      <c r="K414" s="37" t="str">
        <f ca="1">IFERROR(ROUND(Tableau3[[#This Row],[EFFECTIF TOTAL]]^(1/Tableau3[[#This Row],[NB DE NIVEAUX]]),1),"")</f>
        <v/>
      </c>
    </row>
    <row r="415" spans="2:11" outlineLevel="3" x14ac:dyDescent="0.35">
      <c r="B415" s="32">
        <v>356</v>
      </c>
      <c r="C415" s="33" t="s">
        <v>177</v>
      </c>
      <c r="D415" s="33" t="s">
        <v>148</v>
      </c>
      <c r="E415" s="33"/>
      <c r="F415" s="19">
        <v>3</v>
      </c>
      <c r="G415" s="8">
        <f>ROW()-ROW(Tableau3[[#Headers],[LIGNE]])</f>
        <v>411</v>
      </c>
      <c r="H415" s="37" t="str">
        <f ca="1">IFERROR(COUNTIF(OFFSET(Tableau3[[#This Row],[NIVEAU]],1,,Tableau3[[#This Row],[EFFECTIF TOTAL]]),Tableau3[[#This Row],[NIVEAU]]+1),"")</f>
        <v/>
      </c>
      <c r="I415" s="37">
        <f t="array" aca="1" ref="I41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5" s="37" t="str">
        <f ca="1">IFERROR(MAX(OFFSET(Tableau3[[#This Row],[NIVEAU]],1,,Tableau3[[#This Row],[EFFECTIF TOTAL]],))-Tableau3[[#This Row],[NIVEAU]],"")</f>
        <v/>
      </c>
      <c r="K415" s="37" t="str">
        <f ca="1">IFERROR(ROUND(Tableau3[[#This Row],[EFFECTIF TOTAL]]^(1/Tableau3[[#This Row],[NB DE NIVEAUX]]),1),"")</f>
        <v/>
      </c>
    </row>
    <row r="416" spans="2:11" outlineLevel="1" x14ac:dyDescent="0.35">
      <c r="B416" s="32">
        <v>791</v>
      </c>
      <c r="C416" s="33" t="s">
        <v>134</v>
      </c>
      <c r="D416" s="33" t="s">
        <v>107</v>
      </c>
      <c r="E416" s="33"/>
      <c r="F416" s="19">
        <v>1</v>
      </c>
      <c r="G416" s="8">
        <f>ROW()-ROW(Tableau3[[#Headers],[LIGNE]])</f>
        <v>412</v>
      </c>
      <c r="H416" s="37">
        <f ca="1">IFERROR(COUNTIF(OFFSET(Tableau3[[#This Row],[NIVEAU]],1,,Tableau3[[#This Row],[EFFECTIF TOTAL]]),Tableau3[[#This Row],[NIVEAU]]+1),"")</f>
        <v>6</v>
      </c>
      <c r="I416" s="37">
        <f t="array" aca="1" ref="I416" ca="1">MIN(IFERROR(IF(Tableau3[[#This Row],[NIVEAU]]-{0;1;2;3;4;5;6;7}&gt;=0,MATCH(Tableau3[[#This Row],[NIVEAU]]-{0;1;2;3;4;5;6;7},OFFSET(Tableau3[[#This Row],[NIVEAU]],1,,MAX(Tableau3[LIGNE])-Tableau3[[#This Row],[LIGNE]]),0)-1,""),""))</f>
        <v>34</v>
      </c>
      <c r="J416" s="37">
        <f ca="1">IFERROR(MAX(OFFSET(Tableau3[[#This Row],[NIVEAU]],1,,Tableau3[[#This Row],[EFFECTIF TOTAL]],))-Tableau3[[#This Row],[NIVEAU]],"")</f>
        <v>3</v>
      </c>
      <c r="K416" s="37">
        <f ca="1">IFERROR(ROUND(Tableau3[[#This Row],[EFFECTIF TOTAL]]^(1/Tableau3[[#This Row],[NB DE NIVEAUX]]),1),"")</f>
        <v>3.2</v>
      </c>
    </row>
    <row r="417" spans="2:11" outlineLevel="2" x14ac:dyDescent="0.35">
      <c r="B417" s="32">
        <v>704</v>
      </c>
      <c r="C417" s="33" t="s">
        <v>80</v>
      </c>
      <c r="D417" s="33" t="s">
        <v>121</v>
      </c>
      <c r="E417" s="33"/>
      <c r="F417" s="19">
        <v>2</v>
      </c>
      <c r="G417" s="8">
        <f>ROW()-ROW(Tableau3[[#Headers],[LIGNE]])</f>
        <v>413</v>
      </c>
      <c r="H417" s="37">
        <f ca="1">IFERROR(COUNTIF(OFFSET(Tableau3[[#This Row],[NIVEAU]],1,,Tableau3[[#This Row],[EFFECTIF TOTAL]]),Tableau3[[#This Row],[NIVEAU]]+1),"")</f>
        <v>2</v>
      </c>
      <c r="I417" s="37">
        <f t="array" aca="1" ref="I417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417" s="37">
        <f ca="1">IFERROR(MAX(OFFSET(Tableau3[[#This Row],[NIVEAU]],1,,Tableau3[[#This Row],[EFFECTIF TOTAL]],))-Tableau3[[#This Row],[NIVEAU]],"")</f>
        <v>1</v>
      </c>
      <c r="K417" s="37">
        <f ca="1">IFERROR(ROUND(Tableau3[[#This Row],[EFFECTIF TOTAL]]^(1/Tableau3[[#This Row],[NB DE NIVEAUX]]),1),"")</f>
        <v>2</v>
      </c>
    </row>
    <row r="418" spans="2:11" outlineLevel="3" x14ac:dyDescent="0.35">
      <c r="B418" s="32">
        <v>895</v>
      </c>
      <c r="C418" s="33" t="s">
        <v>60</v>
      </c>
      <c r="D418" s="33" t="s">
        <v>106</v>
      </c>
      <c r="E418" s="33"/>
      <c r="F418" s="19">
        <v>3</v>
      </c>
      <c r="G418" s="8">
        <f>ROW()-ROW(Tableau3[[#Headers],[LIGNE]])</f>
        <v>414</v>
      </c>
      <c r="H418" s="37" t="str">
        <f ca="1">IFERROR(COUNTIF(OFFSET(Tableau3[[#This Row],[NIVEAU]],1,,Tableau3[[#This Row],[EFFECTIF TOTAL]]),Tableau3[[#This Row],[NIVEAU]]+1),"")</f>
        <v/>
      </c>
      <c r="I418" s="37">
        <f t="array" aca="1" ref="I41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8" s="37" t="str">
        <f ca="1">IFERROR(MAX(OFFSET(Tableau3[[#This Row],[NIVEAU]],1,,Tableau3[[#This Row],[EFFECTIF TOTAL]],))-Tableau3[[#This Row],[NIVEAU]],"")</f>
        <v/>
      </c>
      <c r="K418" s="37" t="str">
        <f ca="1">IFERROR(ROUND(Tableau3[[#This Row],[EFFECTIF TOTAL]]^(1/Tableau3[[#This Row],[NB DE NIVEAUX]]),1),"")</f>
        <v/>
      </c>
    </row>
    <row r="419" spans="2:11" outlineLevel="3" x14ac:dyDescent="0.35">
      <c r="B419" s="32">
        <v>639</v>
      </c>
      <c r="C419" s="33" t="s">
        <v>78</v>
      </c>
      <c r="D419" s="33" t="s">
        <v>137</v>
      </c>
      <c r="E419" s="33"/>
      <c r="F419" s="19">
        <v>3</v>
      </c>
      <c r="G419" s="8">
        <f>ROW()-ROW(Tableau3[[#Headers],[LIGNE]])</f>
        <v>415</v>
      </c>
      <c r="H419" s="37" t="str">
        <f ca="1">IFERROR(COUNTIF(OFFSET(Tableau3[[#This Row],[NIVEAU]],1,,Tableau3[[#This Row],[EFFECTIF TOTAL]]),Tableau3[[#This Row],[NIVEAU]]+1),"")</f>
        <v/>
      </c>
      <c r="I419" s="37">
        <f t="array" aca="1" ref="I41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19" s="37" t="str">
        <f ca="1">IFERROR(MAX(OFFSET(Tableau3[[#This Row],[NIVEAU]],1,,Tableau3[[#This Row],[EFFECTIF TOTAL]],))-Tableau3[[#This Row],[NIVEAU]],"")</f>
        <v/>
      </c>
      <c r="K419" s="37" t="str">
        <f ca="1">IFERROR(ROUND(Tableau3[[#This Row],[EFFECTIF TOTAL]]^(1/Tableau3[[#This Row],[NB DE NIVEAUX]]),1),"")</f>
        <v/>
      </c>
    </row>
    <row r="420" spans="2:11" outlineLevel="2" x14ac:dyDescent="0.35">
      <c r="B420" s="32">
        <v>289</v>
      </c>
      <c r="C420" s="33" t="s">
        <v>69</v>
      </c>
      <c r="D420" s="33" t="s">
        <v>201</v>
      </c>
      <c r="E420" s="33"/>
      <c r="F420" s="19">
        <v>2</v>
      </c>
      <c r="G420" s="8">
        <f>ROW()-ROW(Tableau3[[#Headers],[LIGNE]])</f>
        <v>416</v>
      </c>
      <c r="H420" s="37">
        <f ca="1">IFERROR(COUNTIF(OFFSET(Tableau3[[#This Row],[NIVEAU]],1,,Tableau3[[#This Row],[EFFECTIF TOTAL]]),Tableau3[[#This Row],[NIVEAU]]+1),"")</f>
        <v>1</v>
      </c>
      <c r="I420" s="37">
        <f t="array" aca="1" ref="I420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420" s="37">
        <f ca="1">IFERROR(MAX(OFFSET(Tableau3[[#This Row],[NIVEAU]],1,,Tableau3[[#This Row],[EFFECTIF TOTAL]],))-Tableau3[[#This Row],[NIVEAU]],"")</f>
        <v>1</v>
      </c>
      <c r="K420" s="37">
        <f ca="1">IFERROR(ROUND(Tableau3[[#This Row],[EFFECTIF TOTAL]]^(1/Tableau3[[#This Row],[NB DE NIVEAUX]]),1),"")</f>
        <v>1</v>
      </c>
    </row>
    <row r="421" spans="2:11" outlineLevel="3" x14ac:dyDescent="0.35">
      <c r="B421" s="32">
        <v>748</v>
      </c>
      <c r="C421" s="33" t="s">
        <v>65</v>
      </c>
      <c r="D421" s="33" t="s">
        <v>286</v>
      </c>
      <c r="E421" s="33"/>
      <c r="F421" s="19">
        <v>3</v>
      </c>
      <c r="G421" s="8">
        <f>ROW()-ROW(Tableau3[[#Headers],[LIGNE]])</f>
        <v>417</v>
      </c>
      <c r="H421" s="37" t="str">
        <f ca="1">IFERROR(COUNTIF(OFFSET(Tableau3[[#This Row],[NIVEAU]],1,,Tableau3[[#This Row],[EFFECTIF TOTAL]]),Tableau3[[#This Row],[NIVEAU]]+1),"")</f>
        <v/>
      </c>
      <c r="I421" s="37">
        <f t="array" aca="1" ref="I42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1" s="37" t="str">
        <f ca="1">IFERROR(MAX(OFFSET(Tableau3[[#This Row],[NIVEAU]],1,,Tableau3[[#This Row],[EFFECTIF TOTAL]],))-Tableau3[[#This Row],[NIVEAU]],"")</f>
        <v/>
      </c>
      <c r="K421" s="37" t="str">
        <f ca="1">IFERROR(ROUND(Tableau3[[#This Row],[EFFECTIF TOTAL]]^(1/Tableau3[[#This Row],[NB DE NIVEAUX]]),1),"")</f>
        <v/>
      </c>
    </row>
    <row r="422" spans="2:11" outlineLevel="2" x14ac:dyDescent="0.35">
      <c r="B422" s="32">
        <v>428</v>
      </c>
      <c r="C422" s="33" t="s">
        <v>105</v>
      </c>
      <c r="D422" s="33" t="s">
        <v>234</v>
      </c>
      <c r="E422" s="33"/>
      <c r="F422" s="19">
        <v>2</v>
      </c>
      <c r="G422" s="8">
        <f>ROW()-ROW(Tableau3[[#Headers],[LIGNE]])</f>
        <v>418</v>
      </c>
      <c r="H422" s="37">
        <f ca="1">IFERROR(COUNTIF(OFFSET(Tableau3[[#This Row],[NIVEAU]],1,,Tableau3[[#This Row],[EFFECTIF TOTAL]]),Tableau3[[#This Row],[NIVEAU]]+1),"")</f>
        <v>2</v>
      </c>
      <c r="I422" s="37">
        <f t="array" aca="1" ref="I422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422" s="37">
        <f ca="1">IFERROR(MAX(OFFSET(Tableau3[[#This Row],[NIVEAU]],1,,Tableau3[[#This Row],[EFFECTIF TOTAL]],))-Tableau3[[#This Row],[NIVEAU]],"")</f>
        <v>1</v>
      </c>
      <c r="K422" s="37">
        <f ca="1">IFERROR(ROUND(Tableau3[[#This Row],[EFFECTIF TOTAL]]^(1/Tableau3[[#This Row],[NB DE NIVEAUX]]),1),"")</f>
        <v>2</v>
      </c>
    </row>
    <row r="423" spans="2:11" outlineLevel="3" x14ac:dyDescent="0.35">
      <c r="B423" s="32">
        <v>446</v>
      </c>
      <c r="C423" s="33" t="s">
        <v>80</v>
      </c>
      <c r="D423" s="33" t="s">
        <v>307</v>
      </c>
      <c r="E423" s="33"/>
      <c r="F423" s="19">
        <v>3</v>
      </c>
      <c r="G423" s="8">
        <f>ROW()-ROW(Tableau3[[#Headers],[LIGNE]])</f>
        <v>419</v>
      </c>
      <c r="H423" s="37" t="str">
        <f ca="1">IFERROR(COUNTIF(OFFSET(Tableau3[[#This Row],[NIVEAU]],1,,Tableau3[[#This Row],[EFFECTIF TOTAL]]),Tableau3[[#This Row],[NIVEAU]]+1),"")</f>
        <v/>
      </c>
      <c r="I423" s="37">
        <f t="array" aca="1" ref="I42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3" s="37" t="str">
        <f ca="1">IFERROR(MAX(OFFSET(Tableau3[[#This Row],[NIVEAU]],1,,Tableau3[[#This Row],[EFFECTIF TOTAL]],))-Tableau3[[#This Row],[NIVEAU]],"")</f>
        <v/>
      </c>
      <c r="K423" s="37" t="str">
        <f ca="1">IFERROR(ROUND(Tableau3[[#This Row],[EFFECTIF TOTAL]]^(1/Tableau3[[#This Row],[NB DE NIVEAUX]]),1),"")</f>
        <v/>
      </c>
    </row>
    <row r="424" spans="2:11" outlineLevel="3" x14ac:dyDescent="0.35">
      <c r="B424" s="32">
        <v>22</v>
      </c>
      <c r="C424" s="33" t="s">
        <v>58</v>
      </c>
      <c r="D424" s="33" t="s">
        <v>139</v>
      </c>
      <c r="E424" s="33"/>
      <c r="F424" s="19">
        <v>3</v>
      </c>
      <c r="G424" s="8">
        <f>ROW()-ROW(Tableau3[[#Headers],[LIGNE]])</f>
        <v>420</v>
      </c>
      <c r="H424" s="37" t="str">
        <f ca="1">IFERROR(COUNTIF(OFFSET(Tableau3[[#This Row],[NIVEAU]],1,,Tableau3[[#This Row],[EFFECTIF TOTAL]]),Tableau3[[#This Row],[NIVEAU]]+1),"")</f>
        <v/>
      </c>
      <c r="I424" s="37">
        <f t="array" aca="1" ref="I42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4" s="37" t="str">
        <f ca="1">IFERROR(MAX(OFFSET(Tableau3[[#This Row],[NIVEAU]],1,,Tableau3[[#This Row],[EFFECTIF TOTAL]],))-Tableau3[[#This Row],[NIVEAU]],"")</f>
        <v/>
      </c>
      <c r="K424" s="37" t="str">
        <f ca="1">IFERROR(ROUND(Tableau3[[#This Row],[EFFECTIF TOTAL]]^(1/Tableau3[[#This Row],[NB DE NIVEAUX]]),1),"")</f>
        <v/>
      </c>
    </row>
    <row r="425" spans="2:11" outlineLevel="2" x14ac:dyDescent="0.35">
      <c r="B425" s="32">
        <v>600</v>
      </c>
      <c r="C425" s="33" t="s">
        <v>58</v>
      </c>
      <c r="D425" s="33" t="s">
        <v>223</v>
      </c>
      <c r="E425" s="33"/>
      <c r="F425" s="19">
        <v>2</v>
      </c>
      <c r="G425" s="8">
        <f>ROW()-ROW(Tableau3[[#Headers],[LIGNE]])</f>
        <v>421</v>
      </c>
      <c r="H425" s="37">
        <f ca="1">IFERROR(COUNTIF(OFFSET(Tableau3[[#This Row],[NIVEAU]],1,,Tableau3[[#This Row],[EFFECTIF TOTAL]]),Tableau3[[#This Row],[NIVEAU]]+1),"")</f>
        <v>8</v>
      </c>
      <c r="I425" s="37">
        <f t="array" aca="1" ref="I425" ca="1">MIN(IFERROR(IF(Tableau3[[#This Row],[NIVEAU]]-{0;1;2;3;4;5;6;7}&gt;=0,MATCH(Tableau3[[#This Row],[NIVEAU]]-{0;1;2;3;4;5;6;7},OFFSET(Tableau3[[#This Row],[NIVEAU]],1,,MAX(Tableau3[LIGNE])-Tableau3[[#This Row],[LIGNE]]),0)-1,""),""))</f>
        <v>22</v>
      </c>
      <c r="J425" s="37">
        <f ca="1">IFERROR(MAX(OFFSET(Tableau3[[#This Row],[NIVEAU]],1,,Tableau3[[#This Row],[EFFECTIF TOTAL]],))-Tableau3[[#This Row],[NIVEAU]],"")</f>
        <v>2</v>
      </c>
      <c r="K425" s="37">
        <f ca="1">IFERROR(ROUND(Tableau3[[#This Row],[EFFECTIF TOTAL]]^(1/Tableau3[[#This Row],[NB DE NIVEAUX]]),1),"")</f>
        <v>4.7</v>
      </c>
    </row>
    <row r="426" spans="2:11" outlineLevel="3" x14ac:dyDescent="0.35">
      <c r="B426" s="32">
        <v>180</v>
      </c>
      <c r="C426" s="33" t="s">
        <v>67</v>
      </c>
      <c r="D426" s="33" t="s">
        <v>223</v>
      </c>
      <c r="E426" s="33"/>
      <c r="F426" s="19">
        <v>3</v>
      </c>
      <c r="G426" s="8">
        <f>ROW()-ROW(Tableau3[[#Headers],[LIGNE]])</f>
        <v>422</v>
      </c>
      <c r="H426" s="37">
        <f ca="1">IFERROR(COUNTIF(OFFSET(Tableau3[[#This Row],[NIVEAU]],1,,Tableau3[[#This Row],[EFFECTIF TOTAL]]),Tableau3[[#This Row],[NIVEAU]]+1),"")</f>
        <v>2</v>
      </c>
      <c r="I426" s="37">
        <f t="array" aca="1" ref="I426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426" s="37">
        <f ca="1">IFERROR(MAX(OFFSET(Tableau3[[#This Row],[NIVEAU]],1,,Tableau3[[#This Row],[EFFECTIF TOTAL]],))-Tableau3[[#This Row],[NIVEAU]],"")</f>
        <v>1</v>
      </c>
      <c r="K426" s="37">
        <f ca="1">IFERROR(ROUND(Tableau3[[#This Row],[EFFECTIF TOTAL]]^(1/Tableau3[[#This Row],[NB DE NIVEAUX]]),1),"")</f>
        <v>2</v>
      </c>
    </row>
    <row r="427" spans="2:11" outlineLevel="4" x14ac:dyDescent="0.35">
      <c r="B427" s="32">
        <v>479</v>
      </c>
      <c r="C427" s="33" t="s">
        <v>67</v>
      </c>
      <c r="D427" s="33" t="s">
        <v>215</v>
      </c>
      <c r="E427" s="33"/>
      <c r="F427" s="19">
        <v>4</v>
      </c>
      <c r="G427" s="8">
        <f>ROW()-ROW(Tableau3[[#Headers],[LIGNE]])</f>
        <v>423</v>
      </c>
      <c r="H427" s="37" t="str">
        <f ca="1">IFERROR(COUNTIF(OFFSET(Tableau3[[#This Row],[NIVEAU]],1,,Tableau3[[#This Row],[EFFECTIF TOTAL]]),Tableau3[[#This Row],[NIVEAU]]+1),"")</f>
        <v/>
      </c>
      <c r="I427" s="37">
        <f t="array" aca="1" ref="I42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7" s="37" t="str">
        <f ca="1">IFERROR(MAX(OFFSET(Tableau3[[#This Row],[NIVEAU]],1,,Tableau3[[#This Row],[EFFECTIF TOTAL]],))-Tableau3[[#This Row],[NIVEAU]],"")</f>
        <v/>
      </c>
      <c r="K427" s="37" t="str">
        <f ca="1">IFERROR(ROUND(Tableau3[[#This Row],[EFFECTIF TOTAL]]^(1/Tableau3[[#This Row],[NB DE NIVEAUX]]),1),"")</f>
        <v/>
      </c>
    </row>
    <row r="428" spans="2:11" outlineLevel="4" x14ac:dyDescent="0.35">
      <c r="B428" s="32">
        <v>631</v>
      </c>
      <c r="C428" s="33" t="s">
        <v>65</v>
      </c>
      <c r="D428" s="33" t="s">
        <v>308</v>
      </c>
      <c r="E428" s="33"/>
      <c r="F428" s="19">
        <v>4</v>
      </c>
      <c r="G428" s="8">
        <f>ROW()-ROW(Tableau3[[#Headers],[LIGNE]])</f>
        <v>424</v>
      </c>
      <c r="H428" s="37" t="str">
        <f ca="1">IFERROR(COUNTIF(OFFSET(Tableau3[[#This Row],[NIVEAU]],1,,Tableau3[[#This Row],[EFFECTIF TOTAL]]),Tableau3[[#This Row],[NIVEAU]]+1),"")</f>
        <v/>
      </c>
      <c r="I428" s="37">
        <f t="array" aca="1" ref="I42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28" s="37" t="str">
        <f ca="1">IFERROR(MAX(OFFSET(Tableau3[[#This Row],[NIVEAU]],1,,Tableau3[[#This Row],[EFFECTIF TOTAL]],))-Tableau3[[#This Row],[NIVEAU]],"")</f>
        <v/>
      </c>
      <c r="K428" s="37" t="str">
        <f ca="1">IFERROR(ROUND(Tableau3[[#This Row],[EFFECTIF TOTAL]]^(1/Tableau3[[#This Row],[NB DE NIVEAUX]]),1),"")</f>
        <v/>
      </c>
    </row>
    <row r="429" spans="2:11" outlineLevel="3" x14ac:dyDescent="0.35">
      <c r="B429" s="32">
        <v>303</v>
      </c>
      <c r="C429" s="33" t="s">
        <v>67</v>
      </c>
      <c r="D429" s="33" t="s">
        <v>244</v>
      </c>
      <c r="E429" s="33"/>
      <c r="F429" s="19">
        <v>3</v>
      </c>
      <c r="G429" s="8">
        <f>ROW()-ROW(Tableau3[[#Headers],[LIGNE]])</f>
        <v>425</v>
      </c>
      <c r="H429" s="37">
        <f ca="1">IFERROR(COUNTIF(OFFSET(Tableau3[[#This Row],[NIVEAU]],1,,Tableau3[[#This Row],[EFFECTIF TOTAL]]),Tableau3[[#This Row],[NIVEAU]]+1),"")</f>
        <v>2</v>
      </c>
      <c r="I429" s="37">
        <f t="array" aca="1" ref="I429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429" s="37">
        <f ca="1">IFERROR(MAX(OFFSET(Tableau3[[#This Row],[NIVEAU]],1,,Tableau3[[#This Row],[EFFECTIF TOTAL]],))-Tableau3[[#This Row],[NIVEAU]],"")</f>
        <v>1</v>
      </c>
      <c r="K429" s="37">
        <f ca="1">IFERROR(ROUND(Tableau3[[#This Row],[EFFECTIF TOTAL]]^(1/Tableau3[[#This Row],[NB DE NIVEAUX]]),1),"")</f>
        <v>2</v>
      </c>
    </row>
    <row r="430" spans="2:11" outlineLevel="4" x14ac:dyDescent="0.35">
      <c r="B430" s="32">
        <v>278</v>
      </c>
      <c r="C430" s="33" t="s">
        <v>67</v>
      </c>
      <c r="D430" s="33" t="s">
        <v>153</v>
      </c>
      <c r="E430" s="33"/>
      <c r="F430" s="19">
        <v>4</v>
      </c>
      <c r="G430" s="8">
        <f>ROW()-ROW(Tableau3[[#Headers],[LIGNE]])</f>
        <v>426</v>
      </c>
      <c r="H430" s="37" t="str">
        <f ca="1">IFERROR(COUNTIF(OFFSET(Tableau3[[#This Row],[NIVEAU]],1,,Tableau3[[#This Row],[EFFECTIF TOTAL]]),Tableau3[[#This Row],[NIVEAU]]+1),"")</f>
        <v/>
      </c>
      <c r="I430" s="37">
        <f t="array" aca="1" ref="I43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0" s="37" t="str">
        <f ca="1">IFERROR(MAX(OFFSET(Tableau3[[#This Row],[NIVEAU]],1,,Tableau3[[#This Row],[EFFECTIF TOTAL]],))-Tableau3[[#This Row],[NIVEAU]],"")</f>
        <v/>
      </c>
      <c r="K430" s="37" t="str">
        <f ca="1">IFERROR(ROUND(Tableau3[[#This Row],[EFFECTIF TOTAL]]^(1/Tableau3[[#This Row],[NB DE NIVEAUX]]),1),"")</f>
        <v/>
      </c>
    </row>
    <row r="431" spans="2:11" outlineLevel="4" x14ac:dyDescent="0.35">
      <c r="B431" s="32">
        <v>534</v>
      </c>
      <c r="C431" s="33" t="s">
        <v>75</v>
      </c>
      <c r="D431" s="33" t="s">
        <v>203</v>
      </c>
      <c r="E431" s="33"/>
      <c r="F431" s="19">
        <v>4</v>
      </c>
      <c r="G431" s="8">
        <f>ROW()-ROW(Tableau3[[#Headers],[LIGNE]])</f>
        <v>427</v>
      </c>
      <c r="H431" s="37" t="str">
        <f ca="1">IFERROR(COUNTIF(OFFSET(Tableau3[[#This Row],[NIVEAU]],1,,Tableau3[[#This Row],[EFFECTIF TOTAL]]),Tableau3[[#This Row],[NIVEAU]]+1),"")</f>
        <v/>
      </c>
      <c r="I431" s="37">
        <f t="array" aca="1" ref="I43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1" s="37" t="str">
        <f ca="1">IFERROR(MAX(OFFSET(Tableau3[[#This Row],[NIVEAU]],1,,Tableau3[[#This Row],[EFFECTIF TOTAL]],))-Tableau3[[#This Row],[NIVEAU]],"")</f>
        <v/>
      </c>
      <c r="K431" s="37" t="str">
        <f ca="1">IFERROR(ROUND(Tableau3[[#This Row],[EFFECTIF TOTAL]]^(1/Tableau3[[#This Row],[NB DE NIVEAUX]]),1),"")</f>
        <v/>
      </c>
    </row>
    <row r="432" spans="2:11" outlineLevel="3" x14ac:dyDescent="0.35">
      <c r="B432" s="32">
        <v>995</v>
      </c>
      <c r="C432" s="33" t="s">
        <v>67</v>
      </c>
      <c r="D432" s="33" t="s">
        <v>94</v>
      </c>
      <c r="E432" s="33"/>
      <c r="F432" s="19">
        <v>3</v>
      </c>
      <c r="G432" s="8">
        <f>ROW()-ROW(Tableau3[[#Headers],[LIGNE]])</f>
        <v>428</v>
      </c>
      <c r="H432" s="37" t="str">
        <f ca="1">IFERROR(COUNTIF(OFFSET(Tableau3[[#This Row],[NIVEAU]],1,,Tableau3[[#This Row],[EFFECTIF TOTAL]]),Tableau3[[#This Row],[NIVEAU]]+1),"")</f>
        <v/>
      </c>
      <c r="I432" s="37">
        <f t="array" aca="1" ref="I43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2" s="37" t="str">
        <f ca="1">IFERROR(MAX(OFFSET(Tableau3[[#This Row],[NIVEAU]],1,,Tableau3[[#This Row],[EFFECTIF TOTAL]],))-Tableau3[[#This Row],[NIVEAU]],"")</f>
        <v/>
      </c>
      <c r="K432" s="37" t="str">
        <f ca="1">IFERROR(ROUND(Tableau3[[#This Row],[EFFECTIF TOTAL]]^(1/Tableau3[[#This Row],[NB DE NIVEAUX]]),1),"")</f>
        <v/>
      </c>
    </row>
    <row r="433" spans="2:11" outlineLevel="3" x14ac:dyDescent="0.35">
      <c r="B433" s="32">
        <v>130</v>
      </c>
      <c r="C433" s="33" t="s">
        <v>73</v>
      </c>
      <c r="D433" s="33" t="s">
        <v>59</v>
      </c>
      <c r="E433" s="33"/>
      <c r="F433" s="19">
        <v>3</v>
      </c>
      <c r="G433" s="8">
        <f>ROW()-ROW(Tableau3[[#Headers],[LIGNE]])</f>
        <v>429</v>
      </c>
      <c r="H433" s="37">
        <f ca="1">IFERROR(COUNTIF(OFFSET(Tableau3[[#This Row],[NIVEAU]],1,,Tableau3[[#This Row],[EFFECTIF TOTAL]]),Tableau3[[#This Row],[NIVEAU]]+1),"")</f>
        <v>9</v>
      </c>
      <c r="I433" s="37">
        <f t="array" aca="1" ref="I433" ca="1">MIN(IFERROR(IF(Tableau3[[#This Row],[NIVEAU]]-{0;1;2;3;4;5;6;7}&gt;=0,MATCH(Tableau3[[#This Row],[NIVEAU]]-{0;1;2;3;4;5;6;7},OFFSET(Tableau3[[#This Row],[NIVEAU]],1,,MAX(Tableau3[LIGNE])-Tableau3[[#This Row],[LIGNE]]),0)-1,""),""))</f>
        <v>9</v>
      </c>
      <c r="J433" s="37">
        <f ca="1">IFERROR(MAX(OFFSET(Tableau3[[#This Row],[NIVEAU]],1,,Tableau3[[#This Row],[EFFECTIF TOTAL]],))-Tableau3[[#This Row],[NIVEAU]],"")</f>
        <v>1</v>
      </c>
      <c r="K433" s="37">
        <f ca="1">IFERROR(ROUND(Tableau3[[#This Row],[EFFECTIF TOTAL]]^(1/Tableau3[[#This Row],[NB DE NIVEAUX]]),1),"")</f>
        <v>9</v>
      </c>
    </row>
    <row r="434" spans="2:11" outlineLevel="4" x14ac:dyDescent="0.35">
      <c r="B434" s="32">
        <v>806</v>
      </c>
      <c r="C434" s="33" t="s">
        <v>60</v>
      </c>
      <c r="D434" s="33" t="s">
        <v>139</v>
      </c>
      <c r="E434" s="33"/>
      <c r="F434" s="19">
        <v>4</v>
      </c>
      <c r="G434" s="8">
        <f>ROW()-ROW(Tableau3[[#Headers],[LIGNE]])</f>
        <v>430</v>
      </c>
      <c r="H434" s="37" t="str">
        <f ca="1">IFERROR(COUNTIF(OFFSET(Tableau3[[#This Row],[NIVEAU]],1,,Tableau3[[#This Row],[EFFECTIF TOTAL]]),Tableau3[[#This Row],[NIVEAU]]+1),"")</f>
        <v/>
      </c>
      <c r="I434" s="37">
        <f t="array" aca="1" ref="I43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4" s="37" t="str">
        <f ca="1">IFERROR(MAX(OFFSET(Tableau3[[#This Row],[NIVEAU]],1,,Tableau3[[#This Row],[EFFECTIF TOTAL]],))-Tableau3[[#This Row],[NIVEAU]],"")</f>
        <v/>
      </c>
      <c r="K434" s="37" t="str">
        <f ca="1">IFERROR(ROUND(Tableau3[[#This Row],[EFFECTIF TOTAL]]^(1/Tableau3[[#This Row],[NB DE NIVEAUX]]),1),"")</f>
        <v/>
      </c>
    </row>
    <row r="435" spans="2:11" outlineLevel="4" x14ac:dyDescent="0.35">
      <c r="B435" s="32">
        <v>154</v>
      </c>
      <c r="C435" s="33" t="s">
        <v>67</v>
      </c>
      <c r="D435" s="33" t="s">
        <v>121</v>
      </c>
      <c r="E435" s="33"/>
      <c r="F435" s="19">
        <v>4</v>
      </c>
      <c r="G435" s="8">
        <f>ROW()-ROW(Tableau3[[#Headers],[LIGNE]])</f>
        <v>431</v>
      </c>
      <c r="H435" s="37" t="str">
        <f ca="1">IFERROR(COUNTIF(OFFSET(Tableau3[[#This Row],[NIVEAU]],1,,Tableau3[[#This Row],[EFFECTIF TOTAL]]),Tableau3[[#This Row],[NIVEAU]]+1),"")</f>
        <v/>
      </c>
      <c r="I435" s="37">
        <f t="array" aca="1" ref="I43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5" s="37" t="str">
        <f ca="1">IFERROR(MAX(OFFSET(Tableau3[[#This Row],[NIVEAU]],1,,Tableau3[[#This Row],[EFFECTIF TOTAL]],))-Tableau3[[#This Row],[NIVEAU]],"")</f>
        <v/>
      </c>
      <c r="K435" s="37" t="str">
        <f ca="1">IFERROR(ROUND(Tableau3[[#This Row],[EFFECTIF TOTAL]]^(1/Tableau3[[#This Row],[NB DE NIVEAUX]]),1),"")</f>
        <v/>
      </c>
    </row>
    <row r="436" spans="2:11" outlineLevel="4" x14ac:dyDescent="0.35">
      <c r="B436" s="32">
        <v>324</v>
      </c>
      <c r="C436" s="33" t="s">
        <v>80</v>
      </c>
      <c r="D436" s="33" t="s">
        <v>91</v>
      </c>
      <c r="E436" s="33"/>
      <c r="F436" s="19">
        <v>4</v>
      </c>
      <c r="G436" s="8">
        <f>ROW()-ROW(Tableau3[[#Headers],[LIGNE]])</f>
        <v>432</v>
      </c>
      <c r="H436" s="37" t="str">
        <f ca="1">IFERROR(COUNTIF(OFFSET(Tableau3[[#This Row],[NIVEAU]],1,,Tableau3[[#This Row],[EFFECTIF TOTAL]]),Tableau3[[#This Row],[NIVEAU]]+1),"")</f>
        <v/>
      </c>
      <c r="I436" s="37">
        <f t="array" aca="1" ref="I43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6" s="37" t="str">
        <f ca="1">IFERROR(MAX(OFFSET(Tableau3[[#This Row],[NIVEAU]],1,,Tableau3[[#This Row],[EFFECTIF TOTAL]],))-Tableau3[[#This Row],[NIVEAU]],"")</f>
        <v/>
      </c>
      <c r="K436" s="37" t="str">
        <f ca="1">IFERROR(ROUND(Tableau3[[#This Row],[EFFECTIF TOTAL]]^(1/Tableau3[[#This Row],[NB DE NIVEAUX]]),1),"")</f>
        <v/>
      </c>
    </row>
    <row r="437" spans="2:11" outlineLevel="4" x14ac:dyDescent="0.35">
      <c r="B437" s="32">
        <v>886</v>
      </c>
      <c r="C437" s="33" t="s">
        <v>82</v>
      </c>
      <c r="D437" s="33" t="s">
        <v>309</v>
      </c>
      <c r="E437" s="33"/>
      <c r="F437" s="19">
        <v>4</v>
      </c>
      <c r="G437" s="8">
        <f>ROW()-ROW(Tableau3[[#Headers],[LIGNE]])</f>
        <v>433</v>
      </c>
      <c r="H437" s="37" t="str">
        <f ca="1">IFERROR(COUNTIF(OFFSET(Tableau3[[#This Row],[NIVEAU]],1,,Tableau3[[#This Row],[EFFECTIF TOTAL]]),Tableau3[[#This Row],[NIVEAU]]+1),"")</f>
        <v/>
      </c>
      <c r="I437" s="37">
        <f t="array" aca="1" ref="I43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7" s="37" t="str">
        <f ca="1">IFERROR(MAX(OFFSET(Tableau3[[#This Row],[NIVEAU]],1,,Tableau3[[#This Row],[EFFECTIF TOTAL]],))-Tableau3[[#This Row],[NIVEAU]],"")</f>
        <v/>
      </c>
      <c r="K437" s="37" t="str">
        <f ca="1">IFERROR(ROUND(Tableau3[[#This Row],[EFFECTIF TOTAL]]^(1/Tableau3[[#This Row],[NB DE NIVEAUX]]),1),"")</f>
        <v/>
      </c>
    </row>
    <row r="438" spans="2:11" outlineLevel="4" x14ac:dyDescent="0.35">
      <c r="B438" s="32">
        <v>769</v>
      </c>
      <c r="C438" s="33" t="s">
        <v>71</v>
      </c>
      <c r="D438" s="33" t="s">
        <v>152</v>
      </c>
      <c r="E438" s="33"/>
      <c r="F438" s="19">
        <v>4</v>
      </c>
      <c r="G438" s="8">
        <f>ROW()-ROW(Tableau3[[#Headers],[LIGNE]])</f>
        <v>434</v>
      </c>
      <c r="H438" s="37" t="str">
        <f ca="1">IFERROR(COUNTIF(OFFSET(Tableau3[[#This Row],[NIVEAU]],1,,Tableau3[[#This Row],[EFFECTIF TOTAL]]),Tableau3[[#This Row],[NIVEAU]]+1),"")</f>
        <v/>
      </c>
      <c r="I438" s="37">
        <f t="array" aca="1" ref="I43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8" s="37" t="str">
        <f ca="1">IFERROR(MAX(OFFSET(Tableau3[[#This Row],[NIVEAU]],1,,Tableau3[[#This Row],[EFFECTIF TOTAL]],))-Tableau3[[#This Row],[NIVEAU]],"")</f>
        <v/>
      </c>
      <c r="K438" s="37" t="str">
        <f ca="1">IFERROR(ROUND(Tableau3[[#This Row],[EFFECTIF TOTAL]]^(1/Tableau3[[#This Row],[NB DE NIVEAUX]]),1),"")</f>
        <v/>
      </c>
    </row>
    <row r="439" spans="2:11" outlineLevel="4" x14ac:dyDescent="0.35">
      <c r="B439" s="32">
        <v>939</v>
      </c>
      <c r="C439" s="33" t="s">
        <v>73</v>
      </c>
      <c r="D439" s="33" t="s">
        <v>153</v>
      </c>
      <c r="E439" s="33"/>
      <c r="F439" s="19">
        <v>4</v>
      </c>
      <c r="G439" s="8">
        <f>ROW()-ROW(Tableau3[[#Headers],[LIGNE]])</f>
        <v>435</v>
      </c>
      <c r="H439" s="37" t="str">
        <f ca="1">IFERROR(COUNTIF(OFFSET(Tableau3[[#This Row],[NIVEAU]],1,,Tableau3[[#This Row],[EFFECTIF TOTAL]]),Tableau3[[#This Row],[NIVEAU]]+1),"")</f>
        <v/>
      </c>
      <c r="I439" s="37">
        <f t="array" aca="1" ref="I43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39" s="37" t="str">
        <f ca="1">IFERROR(MAX(OFFSET(Tableau3[[#This Row],[NIVEAU]],1,,Tableau3[[#This Row],[EFFECTIF TOTAL]],))-Tableau3[[#This Row],[NIVEAU]],"")</f>
        <v/>
      </c>
      <c r="K439" s="37" t="str">
        <f ca="1">IFERROR(ROUND(Tableau3[[#This Row],[EFFECTIF TOTAL]]^(1/Tableau3[[#This Row],[NB DE NIVEAUX]]),1),"")</f>
        <v/>
      </c>
    </row>
    <row r="440" spans="2:11" outlineLevel="4" x14ac:dyDescent="0.35">
      <c r="B440" s="32">
        <v>292</v>
      </c>
      <c r="C440" s="33" t="s">
        <v>63</v>
      </c>
      <c r="D440" s="33" t="s">
        <v>277</v>
      </c>
      <c r="E440" s="33"/>
      <c r="F440" s="19">
        <v>4</v>
      </c>
      <c r="G440" s="8">
        <f>ROW()-ROW(Tableau3[[#Headers],[LIGNE]])</f>
        <v>436</v>
      </c>
      <c r="H440" s="37" t="str">
        <f ca="1">IFERROR(COUNTIF(OFFSET(Tableau3[[#This Row],[NIVEAU]],1,,Tableau3[[#This Row],[EFFECTIF TOTAL]]),Tableau3[[#This Row],[NIVEAU]]+1),"")</f>
        <v/>
      </c>
      <c r="I440" s="37">
        <f t="array" aca="1" ref="I44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0" s="37" t="str">
        <f ca="1">IFERROR(MAX(OFFSET(Tableau3[[#This Row],[NIVEAU]],1,,Tableau3[[#This Row],[EFFECTIF TOTAL]],))-Tableau3[[#This Row],[NIVEAU]],"")</f>
        <v/>
      </c>
      <c r="K440" s="37" t="str">
        <f ca="1">IFERROR(ROUND(Tableau3[[#This Row],[EFFECTIF TOTAL]]^(1/Tableau3[[#This Row],[NB DE NIVEAUX]]),1),"")</f>
        <v/>
      </c>
    </row>
    <row r="441" spans="2:11" outlineLevel="4" x14ac:dyDescent="0.35">
      <c r="B441" s="32">
        <v>962</v>
      </c>
      <c r="C441" s="33" t="s">
        <v>78</v>
      </c>
      <c r="D441" s="33" t="s">
        <v>310</v>
      </c>
      <c r="E441" s="33"/>
      <c r="F441" s="19">
        <v>4</v>
      </c>
      <c r="G441" s="8">
        <f>ROW()-ROW(Tableau3[[#Headers],[LIGNE]])</f>
        <v>437</v>
      </c>
      <c r="H441" s="37" t="str">
        <f ca="1">IFERROR(COUNTIF(OFFSET(Tableau3[[#This Row],[NIVEAU]],1,,Tableau3[[#This Row],[EFFECTIF TOTAL]]),Tableau3[[#This Row],[NIVEAU]]+1),"")</f>
        <v/>
      </c>
      <c r="I441" s="37">
        <f t="array" aca="1" ref="I44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1" s="37" t="str">
        <f ca="1">IFERROR(MAX(OFFSET(Tableau3[[#This Row],[NIVEAU]],1,,Tableau3[[#This Row],[EFFECTIF TOTAL]],))-Tableau3[[#This Row],[NIVEAU]],"")</f>
        <v/>
      </c>
      <c r="K441" s="37" t="str">
        <f ca="1">IFERROR(ROUND(Tableau3[[#This Row],[EFFECTIF TOTAL]]^(1/Tableau3[[#This Row],[NB DE NIVEAUX]]),1),"")</f>
        <v/>
      </c>
    </row>
    <row r="442" spans="2:11" outlineLevel="4" x14ac:dyDescent="0.35">
      <c r="B442" s="32">
        <v>830</v>
      </c>
      <c r="C442" s="33" t="s">
        <v>134</v>
      </c>
      <c r="D442" s="33" t="s">
        <v>311</v>
      </c>
      <c r="E442" s="33"/>
      <c r="F442" s="19">
        <v>4</v>
      </c>
      <c r="G442" s="8">
        <f>ROW()-ROW(Tableau3[[#Headers],[LIGNE]])</f>
        <v>438</v>
      </c>
      <c r="H442" s="37" t="str">
        <f ca="1">IFERROR(COUNTIF(OFFSET(Tableau3[[#This Row],[NIVEAU]],1,,Tableau3[[#This Row],[EFFECTIF TOTAL]]),Tableau3[[#This Row],[NIVEAU]]+1),"")</f>
        <v/>
      </c>
      <c r="I442" s="37">
        <f t="array" aca="1" ref="I44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2" s="37" t="str">
        <f ca="1">IFERROR(MAX(OFFSET(Tableau3[[#This Row],[NIVEAU]],1,,Tableau3[[#This Row],[EFFECTIF TOTAL]],))-Tableau3[[#This Row],[NIVEAU]],"")</f>
        <v/>
      </c>
      <c r="K442" s="37" t="str">
        <f ca="1">IFERROR(ROUND(Tableau3[[#This Row],[EFFECTIF TOTAL]]^(1/Tableau3[[#This Row],[NB DE NIVEAUX]]),1),"")</f>
        <v/>
      </c>
    </row>
    <row r="443" spans="2:11" outlineLevel="3" x14ac:dyDescent="0.35">
      <c r="B443" s="32">
        <v>409</v>
      </c>
      <c r="C443" s="33" t="s">
        <v>73</v>
      </c>
      <c r="D443" s="33" t="s">
        <v>307</v>
      </c>
      <c r="E443" s="33"/>
      <c r="F443" s="19">
        <v>3</v>
      </c>
      <c r="G443" s="8">
        <f>ROW()-ROW(Tableau3[[#Headers],[LIGNE]])</f>
        <v>439</v>
      </c>
      <c r="H443" s="37">
        <f ca="1">IFERROR(COUNTIF(OFFSET(Tableau3[[#This Row],[NIVEAU]],1,,Tableau3[[#This Row],[EFFECTIF TOTAL]]),Tableau3[[#This Row],[NIVEAU]]+1),"")</f>
        <v>1</v>
      </c>
      <c r="I443" s="37">
        <f t="array" aca="1" ref="I443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443" s="37">
        <f ca="1">IFERROR(MAX(OFFSET(Tableau3[[#This Row],[NIVEAU]],1,,Tableau3[[#This Row],[EFFECTIF TOTAL]],))-Tableau3[[#This Row],[NIVEAU]],"")</f>
        <v>1</v>
      </c>
      <c r="K443" s="37">
        <f ca="1">IFERROR(ROUND(Tableau3[[#This Row],[EFFECTIF TOTAL]]^(1/Tableau3[[#This Row],[NB DE NIVEAUX]]),1),"")</f>
        <v>1</v>
      </c>
    </row>
    <row r="444" spans="2:11" outlineLevel="4" x14ac:dyDescent="0.35">
      <c r="B444" s="32">
        <v>19</v>
      </c>
      <c r="C444" s="33" t="s">
        <v>105</v>
      </c>
      <c r="D444" s="33" t="s">
        <v>312</v>
      </c>
      <c r="E444" s="33"/>
      <c r="F444" s="19">
        <v>4</v>
      </c>
      <c r="G444" s="8">
        <f>ROW()-ROW(Tableau3[[#Headers],[LIGNE]])</f>
        <v>440</v>
      </c>
      <c r="H444" s="37" t="str">
        <f ca="1">IFERROR(COUNTIF(OFFSET(Tableau3[[#This Row],[NIVEAU]],1,,Tableau3[[#This Row],[EFFECTIF TOTAL]]),Tableau3[[#This Row],[NIVEAU]]+1),"")</f>
        <v/>
      </c>
      <c r="I444" s="37">
        <f t="array" aca="1" ref="I44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4" s="37" t="str">
        <f ca="1">IFERROR(MAX(OFFSET(Tableau3[[#This Row],[NIVEAU]],1,,Tableau3[[#This Row],[EFFECTIF TOTAL]],))-Tableau3[[#This Row],[NIVEAU]],"")</f>
        <v/>
      </c>
      <c r="K444" s="37" t="str">
        <f ca="1">IFERROR(ROUND(Tableau3[[#This Row],[EFFECTIF TOTAL]]^(1/Tableau3[[#This Row],[NB DE NIVEAUX]]),1),"")</f>
        <v/>
      </c>
    </row>
    <row r="445" spans="2:11" outlineLevel="3" x14ac:dyDescent="0.35">
      <c r="B445" s="32">
        <v>384</v>
      </c>
      <c r="C445" s="33" t="s">
        <v>63</v>
      </c>
      <c r="D445" s="33" t="s">
        <v>83</v>
      </c>
      <c r="E445" s="33"/>
      <c r="F445" s="19">
        <v>3</v>
      </c>
      <c r="G445" s="8">
        <f>ROW()-ROW(Tableau3[[#Headers],[LIGNE]])</f>
        <v>441</v>
      </c>
      <c r="H445" s="37" t="str">
        <f ca="1">IFERROR(COUNTIF(OFFSET(Tableau3[[#This Row],[NIVEAU]],1,,Tableau3[[#This Row],[EFFECTIF TOTAL]]),Tableau3[[#This Row],[NIVEAU]]+1),"")</f>
        <v/>
      </c>
      <c r="I445" s="37">
        <f t="array" aca="1" ref="I44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5" s="37" t="str">
        <f ca="1">IFERROR(MAX(OFFSET(Tableau3[[#This Row],[NIVEAU]],1,,Tableau3[[#This Row],[EFFECTIF TOTAL]],))-Tableau3[[#This Row],[NIVEAU]],"")</f>
        <v/>
      </c>
      <c r="K445" s="37" t="str">
        <f ca="1">IFERROR(ROUND(Tableau3[[#This Row],[EFFECTIF TOTAL]]^(1/Tableau3[[#This Row],[NB DE NIVEAUX]]),1),"")</f>
        <v/>
      </c>
    </row>
    <row r="446" spans="2:11" outlineLevel="3" x14ac:dyDescent="0.35">
      <c r="B446" s="32">
        <v>990</v>
      </c>
      <c r="C446" s="33" t="s">
        <v>75</v>
      </c>
      <c r="D446" s="33" t="s">
        <v>120</v>
      </c>
      <c r="E446" s="33"/>
      <c r="F446" s="19">
        <v>3</v>
      </c>
      <c r="G446" s="8">
        <f>ROW()-ROW(Tableau3[[#Headers],[LIGNE]])</f>
        <v>442</v>
      </c>
      <c r="H446" s="37" t="str">
        <f ca="1">IFERROR(COUNTIF(OFFSET(Tableau3[[#This Row],[NIVEAU]],1,,Tableau3[[#This Row],[EFFECTIF TOTAL]]),Tableau3[[#This Row],[NIVEAU]]+1),"")</f>
        <v/>
      </c>
      <c r="I446" s="37">
        <f t="array" aca="1" ref="I44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6" s="37" t="str">
        <f ca="1">IFERROR(MAX(OFFSET(Tableau3[[#This Row],[NIVEAU]],1,,Tableau3[[#This Row],[EFFECTIF TOTAL]],))-Tableau3[[#This Row],[NIVEAU]],"")</f>
        <v/>
      </c>
      <c r="K446" s="37" t="str">
        <f ca="1">IFERROR(ROUND(Tableau3[[#This Row],[EFFECTIF TOTAL]]^(1/Tableau3[[#This Row],[NB DE NIVEAUX]]),1),"")</f>
        <v/>
      </c>
    </row>
    <row r="447" spans="2:11" outlineLevel="3" x14ac:dyDescent="0.35">
      <c r="B447" s="32">
        <v>965</v>
      </c>
      <c r="C447" s="33" t="s">
        <v>177</v>
      </c>
      <c r="D447" s="33" t="s">
        <v>238</v>
      </c>
      <c r="E447" s="33"/>
      <c r="F447" s="19">
        <v>3</v>
      </c>
      <c r="G447" s="8">
        <f>ROW()-ROW(Tableau3[[#Headers],[LIGNE]])</f>
        <v>443</v>
      </c>
      <c r="H447" s="37" t="str">
        <f ca="1">IFERROR(COUNTIF(OFFSET(Tableau3[[#This Row],[NIVEAU]],1,,Tableau3[[#This Row],[EFFECTIF TOTAL]]),Tableau3[[#This Row],[NIVEAU]]+1),"")</f>
        <v/>
      </c>
      <c r="I447" s="37">
        <f t="array" aca="1" ref="I44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7" s="37" t="str">
        <f ca="1">IFERROR(MAX(OFFSET(Tableau3[[#This Row],[NIVEAU]],1,,Tableau3[[#This Row],[EFFECTIF TOTAL]],))-Tableau3[[#This Row],[NIVEAU]],"")</f>
        <v/>
      </c>
      <c r="K447" s="37" t="str">
        <f ca="1">IFERROR(ROUND(Tableau3[[#This Row],[EFFECTIF TOTAL]]^(1/Tableau3[[#This Row],[NB DE NIVEAUX]]),1),"")</f>
        <v/>
      </c>
    </row>
    <row r="448" spans="2:11" outlineLevel="2" x14ac:dyDescent="0.35">
      <c r="B448" s="32">
        <v>321</v>
      </c>
      <c r="C448" s="33" t="s">
        <v>63</v>
      </c>
      <c r="D448" s="33" t="s">
        <v>169</v>
      </c>
      <c r="E448" s="33"/>
      <c r="F448" s="19">
        <v>2</v>
      </c>
      <c r="G448" s="8">
        <f>ROW()-ROW(Tableau3[[#Headers],[LIGNE]])</f>
        <v>444</v>
      </c>
      <c r="H448" s="37" t="str">
        <f ca="1">IFERROR(COUNTIF(OFFSET(Tableau3[[#This Row],[NIVEAU]],1,,Tableau3[[#This Row],[EFFECTIF TOTAL]]),Tableau3[[#This Row],[NIVEAU]]+1),"")</f>
        <v/>
      </c>
      <c r="I448" s="37">
        <f t="array" aca="1" ref="I44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48" s="37" t="str">
        <f ca="1">IFERROR(MAX(OFFSET(Tableau3[[#This Row],[NIVEAU]],1,,Tableau3[[#This Row],[EFFECTIF TOTAL]],))-Tableau3[[#This Row],[NIVEAU]],"")</f>
        <v/>
      </c>
      <c r="K448" s="37" t="str">
        <f ca="1">IFERROR(ROUND(Tableau3[[#This Row],[EFFECTIF TOTAL]]^(1/Tableau3[[#This Row],[NB DE NIVEAUX]]),1),"")</f>
        <v/>
      </c>
    </row>
    <row r="449" spans="2:11" outlineLevel="2" x14ac:dyDescent="0.35">
      <c r="B449" s="32">
        <v>660</v>
      </c>
      <c r="C449" s="33" t="s">
        <v>63</v>
      </c>
      <c r="D449" s="33" t="s">
        <v>313</v>
      </c>
      <c r="E449" s="33"/>
      <c r="F449" s="19">
        <v>2</v>
      </c>
      <c r="G449" s="8">
        <f>ROW()-ROW(Tableau3[[#Headers],[LIGNE]])</f>
        <v>445</v>
      </c>
      <c r="H449" s="37">
        <f ca="1">IFERROR(COUNTIF(OFFSET(Tableau3[[#This Row],[NIVEAU]],1,,Tableau3[[#This Row],[EFFECTIF TOTAL]]),Tableau3[[#This Row],[NIVEAU]]+1),"")</f>
        <v>1</v>
      </c>
      <c r="I449" s="37">
        <f t="array" aca="1" ref="I449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449" s="37">
        <f ca="1">IFERROR(MAX(OFFSET(Tableau3[[#This Row],[NIVEAU]],1,,Tableau3[[#This Row],[EFFECTIF TOTAL]],))-Tableau3[[#This Row],[NIVEAU]],"")</f>
        <v>1</v>
      </c>
      <c r="K449" s="37">
        <f ca="1">IFERROR(ROUND(Tableau3[[#This Row],[EFFECTIF TOTAL]]^(1/Tableau3[[#This Row],[NB DE NIVEAUX]]),1),"")</f>
        <v>1</v>
      </c>
    </row>
    <row r="450" spans="2:11" outlineLevel="3" x14ac:dyDescent="0.35">
      <c r="B450" s="32">
        <v>938</v>
      </c>
      <c r="C450" s="33" t="s">
        <v>69</v>
      </c>
      <c r="D450" s="33" t="s">
        <v>241</v>
      </c>
      <c r="E450" s="33"/>
      <c r="F450" s="19">
        <v>3</v>
      </c>
      <c r="G450" s="8">
        <f>ROW()-ROW(Tableau3[[#Headers],[LIGNE]])</f>
        <v>446</v>
      </c>
      <c r="H450" s="37" t="str">
        <f ca="1">IFERROR(COUNTIF(OFFSET(Tableau3[[#This Row],[NIVEAU]],1,,Tableau3[[#This Row],[EFFECTIF TOTAL]]),Tableau3[[#This Row],[NIVEAU]]+1),"")</f>
        <v/>
      </c>
      <c r="I450" s="37">
        <f t="array" aca="1" ref="I45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0" s="37" t="str">
        <f ca="1">IFERROR(MAX(OFFSET(Tableau3[[#This Row],[NIVEAU]],1,,Tableau3[[#This Row],[EFFECTIF TOTAL]],))-Tableau3[[#This Row],[NIVEAU]],"")</f>
        <v/>
      </c>
      <c r="K450" s="37" t="str">
        <f ca="1">IFERROR(ROUND(Tableau3[[#This Row],[EFFECTIF TOTAL]]^(1/Tableau3[[#This Row],[NB DE NIVEAUX]]),1),"")</f>
        <v/>
      </c>
    </row>
    <row r="451" spans="2:11" outlineLevel="1" x14ac:dyDescent="0.35">
      <c r="B451" s="32">
        <v>858</v>
      </c>
      <c r="C451" s="33" t="s">
        <v>134</v>
      </c>
      <c r="D451" s="33" t="s">
        <v>201</v>
      </c>
      <c r="E451" s="33"/>
      <c r="F451" s="19">
        <v>1</v>
      </c>
      <c r="G451" s="8">
        <f>ROW()-ROW(Tableau3[[#Headers],[LIGNE]])</f>
        <v>447</v>
      </c>
      <c r="H451" s="37">
        <f ca="1">IFERROR(COUNTIF(OFFSET(Tableau3[[#This Row],[NIVEAU]],1,,Tableau3[[#This Row],[EFFECTIF TOTAL]]),Tableau3[[#This Row],[NIVEAU]]+1),"")</f>
        <v>9</v>
      </c>
      <c r="I451" s="37">
        <f t="array" aca="1" ref="I451" ca="1">MIN(IFERROR(IF(Tableau3[[#This Row],[NIVEAU]]-{0;1;2;3;4;5;6;7}&gt;=0,MATCH(Tableau3[[#This Row],[NIVEAU]]-{0;1;2;3;4;5;6;7},OFFSET(Tableau3[[#This Row],[NIVEAU]],1,,MAX(Tableau3[LIGNE])-Tableau3[[#This Row],[LIGNE]]),0)-1,""),""))</f>
        <v>57</v>
      </c>
      <c r="J451" s="37">
        <f ca="1">IFERROR(MAX(OFFSET(Tableau3[[#This Row],[NIVEAU]],1,,Tableau3[[#This Row],[EFFECTIF TOTAL]],))-Tableau3[[#This Row],[NIVEAU]],"")</f>
        <v>3</v>
      </c>
      <c r="K451" s="37">
        <f ca="1">IFERROR(ROUND(Tableau3[[#This Row],[EFFECTIF TOTAL]]^(1/Tableau3[[#This Row],[NB DE NIVEAUX]]),1),"")</f>
        <v>3.8</v>
      </c>
    </row>
    <row r="452" spans="2:11" outlineLevel="2" x14ac:dyDescent="0.35">
      <c r="B452" s="32">
        <v>575</v>
      </c>
      <c r="C452" s="33" t="s">
        <v>60</v>
      </c>
      <c r="D452" s="33" t="s">
        <v>153</v>
      </c>
      <c r="E452" s="33"/>
      <c r="F452" s="19">
        <v>2</v>
      </c>
      <c r="G452" s="8">
        <f>ROW()-ROW(Tableau3[[#Headers],[LIGNE]])</f>
        <v>448</v>
      </c>
      <c r="H452" s="37">
        <f ca="1">IFERROR(COUNTIF(OFFSET(Tableau3[[#This Row],[NIVEAU]],1,,Tableau3[[#This Row],[EFFECTIF TOTAL]]),Tableau3[[#This Row],[NIVEAU]]+1),"")</f>
        <v>7</v>
      </c>
      <c r="I452" s="37">
        <f t="array" aca="1" ref="I452" ca="1">MIN(IFERROR(IF(Tableau3[[#This Row],[NIVEAU]]-{0;1;2;3;4;5;6;7}&gt;=0,MATCH(Tableau3[[#This Row],[NIVEAU]]-{0;1;2;3;4;5;6;7},OFFSET(Tableau3[[#This Row],[NIVEAU]],1,,MAX(Tableau3[LIGNE])-Tableau3[[#This Row],[LIGNE]]),0)-1,""),""))</f>
        <v>16</v>
      </c>
      <c r="J452" s="37">
        <f ca="1">IFERROR(MAX(OFFSET(Tableau3[[#This Row],[NIVEAU]],1,,Tableau3[[#This Row],[EFFECTIF TOTAL]],))-Tableau3[[#This Row],[NIVEAU]],"")</f>
        <v>2</v>
      </c>
      <c r="K452" s="37">
        <f ca="1">IFERROR(ROUND(Tableau3[[#This Row],[EFFECTIF TOTAL]]^(1/Tableau3[[#This Row],[NB DE NIVEAUX]]),1),"")</f>
        <v>4</v>
      </c>
    </row>
    <row r="453" spans="2:11" outlineLevel="3" x14ac:dyDescent="0.35">
      <c r="B453" s="32">
        <v>998</v>
      </c>
      <c r="C453" s="33" t="s">
        <v>69</v>
      </c>
      <c r="D453" s="33" t="s">
        <v>149</v>
      </c>
      <c r="E453" s="33"/>
      <c r="F453" s="19">
        <v>3</v>
      </c>
      <c r="G453" s="8">
        <f>ROW()-ROW(Tableau3[[#Headers],[LIGNE]])</f>
        <v>449</v>
      </c>
      <c r="H453" s="37" t="str">
        <f ca="1">IFERROR(COUNTIF(OFFSET(Tableau3[[#This Row],[NIVEAU]],1,,Tableau3[[#This Row],[EFFECTIF TOTAL]]),Tableau3[[#This Row],[NIVEAU]]+1),"")</f>
        <v/>
      </c>
      <c r="I453" s="37">
        <f t="array" aca="1" ref="I45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3" s="37" t="str">
        <f ca="1">IFERROR(MAX(OFFSET(Tableau3[[#This Row],[NIVEAU]],1,,Tableau3[[#This Row],[EFFECTIF TOTAL]],))-Tableau3[[#This Row],[NIVEAU]],"")</f>
        <v/>
      </c>
      <c r="K453" s="37" t="str">
        <f ca="1">IFERROR(ROUND(Tableau3[[#This Row],[EFFECTIF TOTAL]]^(1/Tableau3[[#This Row],[NB DE NIVEAUX]]),1),"")</f>
        <v/>
      </c>
    </row>
    <row r="454" spans="2:11" outlineLevel="3" x14ac:dyDescent="0.35">
      <c r="B454" s="32">
        <v>183</v>
      </c>
      <c r="C454" s="33" t="s">
        <v>82</v>
      </c>
      <c r="D454" s="33" t="s">
        <v>148</v>
      </c>
      <c r="E454" s="33"/>
      <c r="F454" s="19">
        <v>3</v>
      </c>
      <c r="G454" s="8">
        <f>ROW()-ROW(Tableau3[[#Headers],[LIGNE]])</f>
        <v>450</v>
      </c>
      <c r="H454" s="37" t="str">
        <f ca="1">IFERROR(COUNTIF(OFFSET(Tableau3[[#This Row],[NIVEAU]],1,,Tableau3[[#This Row],[EFFECTIF TOTAL]]),Tableau3[[#This Row],[NIVEAU]]+1),"")</f>
        <v/>
      </c>
      <c r="I454" s="37">
        <f t="array" aca="1" ref="I45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4" s="37" t="str">
        <f ca="1">IFERROR(MAX(OFFSET(Tableau3[[#This Row],[NIVEAU]],1,,Tableau3[[#This Row],[EFFECTIF TOTAL]],))-Tableau3[[#This Row],[NIVEAU]],"")</f>
        <v/>
      </c>
      <c r="K454" s="37" t="str">
        <f ca="1">IFERROR(ROUND(Tableau3[[#This Row],[EFFECTIF TOTAL]]^(1/Tableau3[[#This Row],[NB DE NIVEAUX]]),1),"")</f>
        <v/>
      </c>
    </row>
    <row r="455" spans="2:11" outlineLevel="3" x14ac:dyDescent="0.35">
      <c r="B455" s="32">
        <v>989</v>
      </c>
      <c r="C455" s="33" t="s">
        <v>96</v>
      </c>
      <c r="D455" s="33" t="s">
        <v>120</v>
      </c>
      <c r="E455" s="33"/>
      <c r="F455" s="19">
        <v>3</v>
      </c>
      <c r="G455" s="8">
        <f>ROW()-ROW(Tableau3[[#Headers],[LIGNE]])</f>
        <v>451</v>
      </c>
      <c r="H455" s="37">
        <f ca="1">IFERROR(COUNTIF(OFFSET(Tableau3[[#This Row],[NIVEAU]],1,,Tableau3[[#This Row],[EFFECTIF TOTAL]]),Tableau3[[#This Row],[NIVEAU]]+1),"")</f>
        <v>1</v>
      </c>
      <c r="I455" s="37">
        <f t="array" aca="1" ref="I455" ca="1">MIN(IFERROR(IF(Tableau3[[#This Row],[NIVEAU]]-{0;1;2;3;4;5;6;7}&gt;=0,MATCH(Tableau3[[#This Row],[NIVEAU]]-{0;1;2;3;4;5;6;7},OFFSET(Tableau3[[#This Row],[NIVEAU]],1,,MAX(Tableau3[LIGNE])-Tableau3[[#This Row],[LIGNE]]),0)-1,""),""))</f>
        <v>1</v>
      </c>
      <c r="J455" s="37">
        <f ca="1">IFERROR(MAX(OFFSET(Tableau3[[#This Row],[NIVEAU]],1,,Tableau3[[#This Row],[EFFECTIF TOTAL]],))-Tableau3[[#This Row],[NIVEAU]],"")</f>
        <v>1</v>
      </c>
      <c r="K455" s="37">
        <f ca="1">IFERROR(ROUND(Tableau3[[#This Row],[EFFECTIF TOTAL]]^(1/Tableau3[[#This Row],[NB DE NIVEAUX]]),1),"")</f>
        <v>1</v>
      </c>
    </row>
    <row r="456" spans="2:11" outlineLevel="4" x14ac:dyDescent="0.35">
      <c r="B456" s="32">
        <v>883</v>
      </c>
      <c r="C456" s="33" t="s">
        <v>67</v>
      </c>
      <c r="D456" s="33" t="s">
        <v>68</v>
      </c>
      <c r="E456" s="33"/>
      <c r="F456" s="19">
        <v>4</v>
      </c>
      <c r="G456" s="8">
        <f>ROW()-ROW(Tableau3[[#Headers],[LIGNE]])</f>
        <v>452</v>
      </c>
      <c r="H456" s="37" t="str">
        <f ca="1">IFERROR(COUNTIF(OFFSET(Tableau3[[#This Row],[NIVEAU]],1,,Tableau3[[#This Row],[EFFECTIF TOTAL]]),Tableau3[[#This Row],[NIVEAU]]+1),"")</f>
        <v/>
      </c>
      <c r="I456" s="37">
        <f t="array" aca="1" ref="I45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6" s="37" t="str">
        <f ca="1">IFERROR(MAX(OFFSET(Tableau3[[#This Row],[NIVEAU]],1,,Tableau3[[#This Row],[EFFECTIF TOTAL]],))-Tableau3[[#This Row],[NIVEAU]],"")</f>
        <v/>
      </c>
      <c r="K456" s="37" t="str">
        <f ca="1">IFERROR(ROUND(Tableau3[[#This Row],[EFFECTIF TOTAL]]^(1/Tableau3[[#This Row],[NB DE NIVEAUX]]),1),"")</f>
        <v/>
      </c>
    </row>
    <row r="457" spans="2:11" outlineLevel="3" x14ac:dyDescent="0.35">
      <c r="B457" s="32">
        <v>322</v>
      </c>
      <c r="C457" s="33" t="s">
        <v>73</v>
      </c>
      <c r="D457" s="33" t="s">
        <v>129</v>
      </c>
      <c r="E457" s="33"/>
      <c r="F457" s="19">
        <v>3</v>
      </c>
      <c r="G457" s="8">
        <f>ROW()-ROW(Tableau3[[#Headers],[LIGNE]])</f>
        <v>453</v>
      </c>
      <c r="H457" s="37" t="str">
        <f ca="1">IFERROR(COUNTIF(OFFSET(Tableau3[[#This Row],[NIVEAU]],1,,Tableau3[[#This Row],[EFFECTIF TOTAL]]),Tableau3[[#This Row],[NIVEAU]]+1),"")</f>
        <v/>
      </c>
      <c r="I457" s="37">
        <f t="array" aca="1" ref="I45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7" s="37" t="str">
        <f ca="1">IFERROR(MAX(OFFSET(Tableau3[[#This Row],[NIVEAU]],1,,Tableau3[[#This Row],[EFFECTIF TOTAL]],))-Tableau3[[#This Row],[NIVEAU]],"")</f>
        <v/>
      </c>
      <c r="K457" s="37" t="str">
        <f ca="1">IFERROR(ROUND(Tableau3[[#This Row],[EFFECTIF TOTAL]]^(1/Tableau3[[#This Row],[NB DE NIVEAUX]]),1),"")</f>
        <v/>
      </c>
    </row>
    <row r="458" spans="2:11" outlineLevel="3" x14ac:dyDescent="0.35">
      <c r="B458" s="32">
        <v>947</v>
      </c>
      <c r="C458" s="33" t="s">
        <v>73</v>
      </c>
      <c r="D458" s="33" t="s">
        <v>297</v>
      </c>
      <c r="E458" s="33"/>
      <c r="F458" s="19">
        <v>3</v>
      </c>
      <c r="G458" s="8">
        <f>ROW()-ROW(Tableau3[[#Headers],[LIGNE]])</f>
        <v>454</v>
      </c>
      <c r="H458" s="37">
        <f ca="1">IFERROR(COUNTIF(OFFSET(Tableau3[[#This Row],[NIVEAU]],1,,Tableau3[[#This Row],[EFFECTIF TOTAL]]),Tableau3[[#This Row],[NIVEAU]]+1),"")</f>
        <v>3</v>
      </c>
      <c r="I458" s="37">
        <f t="array" aca="1" ref="I458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458" s="37">
        <f ca="1">IFERROR(MAX(OFFSET(Tableau3[[#This Row],[NIVEAU]],1,,Tableau3[[#This Row],[EFFECTIF TOTAL]],))-Tableau3[[#This Row],[NIVEAU]],"")</f>
        <v>1</v>
      </c>
      <c r="K458" s="37">
        <f ca="1">IFERROR(ROUND(Tableau3[[#This Row],[EFFECTIF TOTAL]]^(1/Tableau3[[#This Row],[NB DE NIVEAUX]]),1),"")</f>
        <v>3</v>
      </c>
    </row>
    <row r="459" spans="2:11" outlineLevel="4" x14ac:dyDescent="0.35">
      <c r="B459" s="32">
        <v>803</v>
      </c>
      <c r="C459" s="33" t="s">
        <v>71</v>
      </c>
      <c r="D459" s="33" t="s">
        <v>219</v>
      </c>
      <c r="E459" s="33"/>
      <c r="F459" s="19">
        <v>4</v>
      </c>
      <c r="G459" s="8">
        <f>ROW()-ROW(Tableau3[[#Headers],[LIGNE]])</f>
        <v>455</v>
      </c>
      <c r="H459" s="37" t="str">
        <f ca="1">IFERROR(COUNTIF(OFFSET(Tableau3[[#This Row],[NIVEAU]],1,,Tableau3[[#This Row],[EFFECTIF TOTAL]]),Tableau3[[#This Row],[NIVEAU]]+1),"")</f>
        <v/>
      </c>
      <c r="I459" s="37">
        <f t="array" aca="1" ref="I45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59" s="37" t="str">
        <f ca="1">IFERROR(MAX(OFFSET(Tableau3[[#This Row],[NIVEAU]],1,,Tableau3[[#This Row],[EFFECTIF TOTAL]],))-Tableau3[[#This Row],[NIVEAU]],"")</f>
        <v/>
      </c>
      <c r="K459" s="37" t="str">
        <f ca="1">IFERROR(ROUND(Tableau3[[#This Row],[EFFECTIF TOTAL]]^(1/Tableau3[[#This Row],[NB DE NIVEAUX]]),1),"")</f>
        <v/>
      </c>
    </row>
    <row r="460" spans="2:11" outlineLevel="4" x14ac:dyDescent="0.35">
      <c r="B460" s="32">
        <v>417</v>
      </c>
      <c r="C460" s="33" t="s">
        <v>78</v>
      </c>
      <c r="D460" s="33" t="s">
        <v>116</v>
      </c>
      <c r="E460" s="33"/>
      <c r="F460" s="19">
        <v>4</v>
      </c>
      <c r="G460" s="8">
        <f>ROW()-ROW(Tableau3[[#Headers],[LIGNE]])</f>
        <v>456</v>
      </c>
      <c r="H460" s="37" t="str">
        <f ca="1">IFERROR(COUNTIF(OFFSET(Tableau3[[#This Row],[NIVEAU]],1,,Tableau3[[#This Row],[EFFECTIF TOTAL]]),Tableau3[[#This Row],[NIVEAU]]+1),"")</f>
        <v/>
      </c>
      <c r="I460" s="37">
        <f t="array" aca="1" ref="I46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0" s="37" t="str">
        <f ca="1">IFERROR(MAX(OFFSET(Tableau3[[#This Row],[NIVEAU]],1,,Tableau3[[#This Row],[EFFECTIF TOTAL]],))-Tableau3[[#This Row],[NIVEAU]],"")</f>
        <v/>
      </c>
      <c r="K460" s="37" t="str">
        <f ca="1">IFERROR(ROUND(Tableau3[[#This Row],[EFFECTIF TOTAL]]^(1/Tableau3[[#This Row],[NB DE NIVEAUX]]),1),"")</f>
        <v/>
      </c>
    </row>
    <row r="461" spans="2:11" outlineLevel="4" x14ac:dyDescent="0.35">
      <c r="B461" s="32">
        <v>139</v>
      </c>
      <c r="C461" s="33" t="s">
        <v>132</v>
      </c>
      <c r="D461" s="33" t="s">
        <v>156</v>
      </c>
      <c r="E461" s="33"/>
      <c r="F461" s="19">
        <v>4</v>
      </c>
      <c r="G461" s="8">
        <f>ROW()-ROW(Tableau3[[#Headers],[LIGNE]])</f>
        <v>457</v>
      </c>
      <c r="H461" s="37" t="str">
        <f ca="1">IFERROR(COUNTIF(OFFSET(Tableau3[[#This Row],[NIVEAU]],1,,Tableau3[[#This Row],[EFFECTIF TOTAL]]),Tableau3[[#This Row],[NIVEAU]]+1),"")</f>
        <v/>
      </c>
      <c r="I461" s="37">
        <f t="array" aca="1" ref="I46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1" s="37" t="str">
        <f ca="1">IFERROR(MAX(OFFSET(Tableau3[[#This Row],[NIVEAU]],1,,Tableau3[[#This Row],[EFFECTIF TOTAL]],))-Tableau3[[#This Row],[NIVEAU]],"")</f>
        <v/>
      </c>
      <c r="K461" s="37" t="str">
        <f ca="1">IFERROR(ROUND(Tableau3[[#This Row],[EFFECTIF TOTAL]]^(1/Tableau3[[#This Row],[NB DE NIVEAUX]]),1),"")</f>
        <v/>
      </c>
    </row>
    <row r="462" spans="2:11" outlineLevel="3" x14ac:dyDescent="0.35">
      <c r="B462" s="32">
        <v>981</v>
      </c>
      <c r="C462" s="33" t="s">
        <v>63</v>
      </c>
      <c r="D462" s="33" t="s">
        <v>307</v>
      </c>
      <c r="E462" s="33"/>
      <c r="F462" s="19">
        <v>3</v>
      </c>
      <c r="G462" s="8">
        <f>ROW()-ROW(Tableau3[[#Headers],[LIGNE]])</f>
        <v>458</v>
      </c>
      <c r="H462" s="37">
        <f ca="1">IFERROR(COUNTIF(OFFSET(Tableau3[[#This Row],[NIVEAU]],1,,Tableau3[[#This Row],[EFFECTIF TOTAL]]),Tableau3[[#This Row],[NIVEAU]]+1),"")</f>
        <v>5</v>
      </c>
      <c r="I462" s="37">
        <f t="array" aca="1" ref="I462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462" s="37">
        <f ca="1">IFERROR(MAX(OFFSET(Tableau3[[#This Row],[NIVEAU]],1,,Tableau3[[#This Row],[EFFECTIF TOTAL]],))-Tableau3[[#This Row],[NIVEAU]],"")</f>
        <v>1</v>
      </c>
      <c r="K462" s="37">
        <f ca="1">IFERROR(ROUND(Tableau3[[#This Row],[EFFECTIF TOTAL]]^(1/Tableau3[[#This Row],[NB DE NIVEAUX]]),1),"")</f>
        <v>5</v>
      </c>
    </row>
    <row r="463" spans="2:11" outlineLevel="4" x14ac:dyDescent="0.35">
      <c r="B463" s="32">
        <v>811</v>
      </c>
      <c r="C463" s="33" t="s">
        <v>67</v>
      </c>
      <c r="D463" s="33" t="s">
        <v>120</v>
      </c>
      <c r="E463" s="33"/>
      <c r="F463" s="19">
        <v>4</v>
      </c>
      <c r="G463" s="8">
        <f>ROW()-ROW(Tableau3[[#Headers],[LIGNE]])</f>
        <v>459</v>
      </c>
      <c r="H463" s="37" t="str">
        <f ca="1">IFERROR(COUNTIF(OFFSET(Tableau3[[#This Row],[NIVEAU]],1,,Tableau3[[#This Row],[EFFECTIF TOTAL]]),Tableau3[[#This Row],[NIVEAU]]+1),"")</f>
        <v/>
      </c>
      <c r="I463" s="37">
        <f t="array" aca="1" ref="I46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3" s="37" t="str">
        <f ca="1">IFERROR(MAX(OFFSET(Tableau3[[#This Row],[NIVEAU]],1,,Tableau3[[#This Row],[EFFECTIF TOTAL]],))-Tableau3[[#This Row],[NIVEAU]],"")</f>
        <v/>
      </c>
      <c r="K463" s="37" t="str">
        <f ca="1">IFERROR(ROUND(Tableau3[[#This Row],[EFFECTIF TOTAL]]^(1/Tableau3[[#This Row],[NB DE NIVEAUX]]),1),"")</f>
        <v/>
      </c>
    </row>
    <row r="464" spans="2:11" outlineLevel="4" x14ac:dyDescent="0.35">
      <c r="B464" s="32">
        <v>867</v>
      </c>
      <c r="C464" s="33" t="s">
        <v>105</v>
      </c>
      <c r="D464" s="33" t="s">
        <v>94</v>
      </c>
      <c r="E464" s="33"/>
      <c r="F464" s="19">
        <v>4</v>
      </c>
      <c r="G464" s="8">
        <f>ROW()-ROW(Tableau3[[#Headers],[LIGNE]])</f>
        <v>460</v>
      </c>
      <c r="H464" s="37" t="str">
        <f ca="1">IFERROR(COUNTIF(OFFSET(Tableau3[[#This Row],[NIVEAU]],1,,Tableau3[[#This Row],[EFFECTIF TOTAL]]),Tableau3[[#This Row],[NIVEAU]]+1),"")</f>
        <v/>
      </c>
      <c r="I464" s="37">
        <f t="array" aca="1" ref="I46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4" s="37" t="str">
        <f ca="1">IFERROR(MAX(OFFSET(Tableau3[[#This Row],[NIVEAU]],1,,Tableau3[[#This Row],[EFFECTIF TOTAL]],))-Tableau3[[#This Row],[NIVEAU]],"")</f>
        <v/>
      </c>
      <c r="K464" s="37" t="str">
        <f ca="1">IFERROR(ROUND(Tableau3[[#This Row],[EFFECTIF TOTAL]]^(1/Tableau3[[#This Row],[NB DE NIVEAUX]]),1),"")</f>
        <v/>
      </c>
    </row>
    <row r="465" spans="2:11" outlineLevel="4" x14ac:dyDescent="0.35">
      <c r="B465" s="32">
        <v>788</v>
      </c>
      <c r="C465" s="33" t="s">
        <v>73</v>
      </c>
      <c r="D465" s="33" t="s">
        <v>81</v>
      </c>
      <c r="E465" s="33"/>
      <c r="F465" s="19">
        <v>4</v>
      </c>
      <c r="G465" s="8">
        <f>ROW()-ROW(Tableau3[[#Headers],[LIGNE]])</f>
        <v>461</v>
      </c>
      <c r="H465" s="37" t="str">
        <f ca="1">IFERROR(COUNTIF(OFFSET(Tableau3[[#This Row],[NIVEAU]],1,,Tableau3[[#This Row],[EFFECTIF TOTAL]]),Tableau3[[#This Row],[NIVEAU]]+1),"")</f>
        <v/>
      </c>
      <c r="I465" s="37">
        <f t="array" aca="1" ref="I46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5" s="37" t="str">
        <f ca="1">IFERROR(MAX(OFFSET(Tableau3[[#This Row],[NIVEAU]],1,,Tableau3[[#This Row],[EFFECTIF TOTAL]],))-Tableau3[[#This Row],[NIVEAU]],"")</f>
        <v/>
      </c>
      <c r="K465" s="37" t="str">
        <f ca="1">IFERROR(ROUND(Tableau3[[#This Row],[EFFECTIF TOTAL]]^(1/Tableau3[[#This Row],[NB DE NIVEAUX]]),1),"")</f>
        <v/>
      </c>
    </row>
    <row r="466" spans="2:11" outlineLevel="4" x14ac:dyDescent="0.35">
      <c r="B466" s="32">
        <v>383</v>
      </c>
      <c r="C466" s="33" t="s">
        <v>63</v>
      </c>
      <c r="D466" s="33" t="s">
        <v>169</v>
      </c>
      <c r="E466" s="33"/>
      <c r="F466" s="19">
        <v>4</v>
      </c>
      <c r="G466" s="8">
        <f>ROW()-ROW(Tableau3[[#Headers],[LIGNE]])</f>
        <v>462</v>
      </c>
      <c r="H466" s="37" t="str">
        <f ca="1">IFERROR(COUNTIF(OFFSET(Tableau3[[#This Row],[NIVEAU]],1,,Tableau3[[#This Row],[EFFECTIF TOTAL]]),Tableau3[[#This Row],[NIVEAU]]+1),"")</f>
        <v/>
      </c>
      <c r="I466" s="37">
        <f t="array" aca="1" ref="I46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6" s="37" t="str">
        <f ca="1">IFERROR(MAX(OFFSET(Tableau3[[#This Row],[NIVEAU]],1,,Tableau3[[#This Row],[EFFECTIF TOTAL]],))-Tableau3[[#This Row],[NIVEAU]],"")</f>
        <v/>
      </c>
      <c r="K466" s="37" t="str">
        <f ca="1">IFERROR(ROUND(Tableau3[[#This Row],[EFFECTIF TOTAL]]^(1/Tableau3[[#This Row],[NB DE NIVEAUX]]),1),"")</f>
        <v/>
      </c>
    </row>
    <row r="467" spans="2:11" outlineLevel="4" x14ac:dyDescent="0.35">
      <c r="B467" s="32">
        <v>740</v>
      </c>
      <c r="C467" s="33" t="s">
        <v>65</v>
      </c>
      <c r="D467" s="33" t="s">
        <v>198</v>
      </c>
      <c r="E467" s="33"/>
      <c r="F467" s="19">
        <v>4</v>
      </c>
      <c r="G467" s="8">
        <f>ROW()-ROW(Tableau3[[#Headers],[LIGNE]])</f>
        <v>463</v>
      </c>
      <c r="H467" s="37" t="str">
        <f ca="1">IFERROR(COUNTIF(OFFSET(Tableau3[[#This Row],[NIVEAU]],1,,Tableau3[[#This Row],[EFFECTIF TOTAL]]),Tableau3[[#This Row],[NIVEAU]]+1),"")</f>
        <v/>
      </c>
      <c r="I467" s="37">
        <f t="array" aca="1" ref="I46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7" s="37" t="str">
        <f ca="1">IFERROR(MAX(OFFSET(Tableau3[[#This Row],[NIVEAU]],1,,Tableau3[[#This Row],[EFFECTIF TOTAL]],))-Tableau3[[#This Row],[NIVEAU]],"")</f>
        <v/>
      </c>
      <c r="K467" s="37" t="str">
        <f ca="1">IFERROR(ROUND(Tableau3[[#This Row],[EFFECTIF TOTAL]]^(1/Tableau3[[#This Row],[NB DE NIVEAUX]]),1),"")</f>
        <v/>
      </c>
    </row>
    <row r="468" spans="2:11" outlineLevel="3" x14ac:dyDescent="0.35">
      <c r="B468" s="32">
        <v>134</v>
      </c>
      <c r="C468" s="33" t="s">
        <v>65</v>
      </c>
      <c r="D468" s="33" t="s">
        <v>231</v>
      </c>
      <c r="E468" s="33"/>
      <c r="F468" s="19">
        <v>3</v>
      </c>
      <c r="G468" s="8">
        <f>ROW()-ROW(Tableau3[[#Headers],[LIGNE]])</f>
        <v>464</v>
      </c>
      <c r="H468" s="37" t="str">
        <f ca="1">IFERROR(COUNTIF(OFFSET(Tableau3[[#This Row],[NIVEAU]],1,,Tableau3[[#This Row],[EFFECTIF TOTAL]]),Tableau3[[#This Row],[NIVEAU]]+1),"")</f>
        <v/>
      </c>
      <c r="I468" s="37">
        <f t="array" aca="1" ref="I46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68" s="37" t="str">
        <f ca="1">IFERROR(MAX(OFFSET(Tableau3[[#This Row],[NIVEAU]],1,,Tableau3[[#This Row],[EFFECTIF TOTAL]],))-Tableau3[[#This Row],[NIVEAU]],"")</f>
        <v/>
      </c>
      <c r="K468" s="37" t="str">
        <f ca="1">IFERROR(ROUND(Tableau3[[#This Row],[EFFECTIF TOTAL]]^(1/Tableau3[[#This Row],[NB DE NIVEAUX]]),1),"")</f>
        <v/>
      </c>
    </row>
    <row r="469" spans="2:11" outlineLevel="2" x14ac:dyDescent="0.35">
      <c r="B469" s="32">
        <v>66</v>
      </c>
      <c r="C469" s="33" t="s">
        <v>80</v>
      </c>
      <c r="D469" s="33" t="s">
        <v>314</v>
      </c>
      <c r="E469" s="33"/>
      <c r="F469" s="19">
        <v>2</v>
      </c>
      <c r="G469" s="8">
        <f>ROW()-ROW(Tableau3[[#Headers],[LIGNE]])</f>
        <v>465</v>
      </c>
      <c r="H469" s="37">
        <f ca="1">IFERROR(COUNTIF(OFFSET(Tableau3[[#This Row],[NIVEAU]],1,,Tableau3[[#This Row],[EFFECTIF TOTAL]]),Tableau3[[#This Row],[NIVEAU]]+1),"")</f>
        <v>8</v>
      </c>
      <c r="I469" s="37">
        <f t="array" aca="1" ref="I469" ca="1">MIN(IFERROR(IF(Tableau3[[#This Row],[NIVEAU]]-{0;1;2;3;4;5;6;7}&gt;=0,MATCH(Tableau3[[#This Row],[NIVEAU]]-{0;1;2;3;4;5;6;7},OFFSET(Tableau3[[#This Row],[NIVEAU]],1,,MAX(Tableau3[LIGNE])-Tableau3[[#This Row],[LIGNE]]),0)-1,""),""))</f>
        <v>8</v>
      </c>
      <c r="J469" s="37">
        <f ca="1">IFERROR(MAX(OFFSET(Tableau3[[#This Row],[NIVEAU]],1,,Tableau3[[#This Row],[EFFECTIF TOTAL]],))-Tableau3[[#This Row],[NIVEAU]],"")</f>
        <v>1</v>
      </c>
      <c r="K469" s="37">
        <f ca="1">IFERROR(ROUND(Tableau3[[#This Row],[EFFECTIF TOTAL]]^(1/Tableau3[[#This Row],[NB DE NIVEAUX]]),1),"")</f>
        <v>8</v>
      </c>
    </row>
    <row r="470" spans="2:11" outlineLevel="3" x14ac:dyDescent="0.35">
      <c r="B470" s="32">
        <v>738</v>
      </c>
      <c r="C470" s="33" t="s">
        <v>67</v>
      </c>
      <c r="D470" s="33" t="s">
        <v>315</v>
      </c>
      <c r="E470" s="33"/>
      <c r="F470" s="19">
        <v>3</v>
      </c>
      <c r="G470" s="8">
        <f>ROW()-ROW(Tableau3[[#Headers],[LIGNE]])</f>
        <v>466</v>
      </c>
      <c r="H470" s="37" t="str">
        <f ca="1">IFERROR(COUNTIF(OFFSET(Tableau3[[#This Row],[NIVEAU]],1,,Tableau3[[#This Row],[EFFECTIF TOTAL]]),Tableau3[[#This Row],[NIVEAU]]+1),"")</f>
        <v/>
      </c>
      <c r="I470" s="37">
        <f t="array" aca="1" ref="I47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0" s="37" t="str">
        <f ca="1">IFERROR(MAX(OFFSET(Tableau3[[#This Row],[NIVEAU]],1,,Tableau3[[#This Row],[EFFECTIF TOTAL]],))-Tableau3[[#This Row],[NIVEAU]],"")</f>
        <v/>
      </c>
      <c r="K470" s="37" t="str">
        <f ca="1">IFERROR(ROUND(Tableau3[[#This Row],[EFFECTIF TOTAL]]^(1/Tableau3[[#This Row],[NB DE NIVEAUX]]),1),"")</f>
        <v/>
      </c>
    </row>
    <row r="471" spans="2:11" outlineLevel="3" x14ac:dyDescent="0.35">
      <c r="B471" s="32">
        <v>147</v>
      </c>
      <c r="C471" s="33" t="s">
        <v>82</v>
      </c>
      <c r="D471" s="33" t="s">
        <v>153</v>
      </c>
      <c r="E471" s="33"/>
      <c r="F471" s="19">
        <v>3</v>
      </c>
      <c r="G471" s="8">
        <f>ROW()-ROW(Tableau3[[#Headers],[LIGNE]])</f>
        <v>467</v>
      </c>
      <c r="H471" s="37" t="str">
        <f ca="1">IFERROR(COUNTIF(OFFSET(Tableau3[[#This Row],[NIVEAU]],1,,Tableau3[[#This Row],[EFFECTIF TOTAL]]),Tableau3[[#This Row],[NIVEAU]]+1),"")</f>
        <v/>
      </c>
      <c r="I471" s="37">
        <f t="array" aca="1" ref="I47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1" s="37" t="str">
        <f ca="1">IFERROR(MAX(OFFSET(Tableau3[[#This Row],[NIVEAU]],1,,Tableau3[[#This Row],[EFFECTIF TOTAL]],))-Tableau3[[#This Row],[NIVEAU]],"")</f>
        <v/>
      </c>
      <c r="K471" s="37" t="str">
        <f ca="1">IFERROR(ROUND(Tableau3[[#This Row],[EFFECTIF TOTAL]]^(1/Tableau3[[#This Row],[NB DE NIVEAUX]]),1),"")</f>
        <v/>
      </c>
    </row>
    <row r="472" spans="2:11" outlineLevel="3" x14ac:dyDescent="0.35">
      <c r="B472" s="32">
        <v>140</v>
      </c>
      <c r="C472" s="33" t="s">
        <v>105</v>
      </c>
      <c r="D472" s="33" t="s">
        <v>120</v>
      </c>
      <c r="E472" s="33"/>
      <c r="F472" s="19">
        <v>3</v>
      </c>
      <c r="G472" s="8">
        <f>ROW()-ROW(Tableau3[[#Headers],[LIGNE]])</f>
        <v>468</v>
      </c>
      <c r="H472" s="37" t="str">
        <f ca="1">IFERROR(COUNTIF(OFFSET(Tableau3[[#This Row],[NIVEAU]],1,,Tableau3[[#This Row],[EFFECTIF TOTAL]]),Tableau3[[#This Row],[NIVEAU]]+1),"")</f>
        <v/>
      </c>
      <c r="I472" s="37">
        <f t="array" aca="1" ref="I47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2" s="37" t="str">
        <f ca="1">IFERROR(MAX(OFFSET(Tableau3[[#This Row],[NIVEAU]],1,,Tableau3[[#This Row],[EFFECTIF TOTAL]],))-Tableau3[[#This Row],[NIVEAU]],"")</f>
        <v/>
      </c>
      <c r="K472" s="37" t="str">
        <f ca="1">IFERROR(ROUND(Tableau3[[#This Row],[EFFECTIF TOTAL]]^(1/Tableau3[[#This Row],[NB DE NIVEAUX]]),1),"")</f>
        <v/>
      </c>
    </row>
    <row r="473" spans="2:11" outlineLevel="3" x14ac:dyDescent="0.35">
      <c r="B473" s="32">
        <v>865</v>
      </c>
      <c r="C473" s="33" t="s">
        <v>96</v>
      </c>
      <c r="D473" s="33" t="s">
        <v>233</v>
      </c>
      <c r="E473" s="33"/>
      <c r="F473" s="19">
        <v>3</v>
      </c>
      <c r="G473" s="8">
        <f>ROW()-ROW(Tableau3[[#Headers],[LIGNE]])</f>
        <v>469</v>
      </c>
      <c r="H473" s="37" t="str">
        <f ca="1">IFERROR(COUNTIF(OFFSET(Tableau3[[#This Row],[NIVEAU]],1,,Tableau3[[#This Row],[EFFECTIF TOTAL]]),Tableau3[[#This Row],[NIVEAU]]+1),"")</f>
        <v/>
      </c>
      <c r="I473" s="37">
        <f t="array" aca="1" ref="I47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3" s="37" t="str">
        <f ca="1">IFERROR(MAX(OFFSET(Tableau3[[#This Row],[NIVEAU]],1,,Tableau3[[#This Row],[EFFECTIF TOTAL]],))-Tableau3[[#This Row],[NIVEAU]],"")</f>
        <v/>
      </c>
      <c r="K473" s="37" t="str">
        <f ca="1">IFERROR(ROUND(Tableau3[[#This Row],[EFFECTIF TOTAL]]^(1/Tableau3[[#This Row],[NB DE NIVEAUX]]),1),"")</f>
        <v/>
      </c>
    </row>
    <row r="474" spans="2:11" outlineLevel="3" x14ac:dyDescent="0.35">
      <c r="B474" s="32">
        <v>299</v>
      </c>
      <c r="C474" s="33" t="s">
        <v>73</v>
      </c>
      <c r="D474" s="33" t="s">
        <v>165</v>
      </c>
      <c r="E474" s="33"/>
      <c r="F474" s="19">
        <v>3</v>
      </c>
      <c r="G474" s="8">
        <f>ROW()-ROW(Tableau3[[#Headers],[LIGNE]])</f>
        <v>470</v>
      </c>
      <c r="H474" s="37" t="str">
        <f ca="1">IFERROR(COUNTIF(OFFSET(Tableau3[[#This Row],[NIVEAU]],1,,Tableau3[[#This Row],[EFFECTIF TOTAL]]),Tableau3[[#This Row],[NIVEAU]]+1),"")</f>
        <v/>
      </c>
      <c r="I474" s="37">
        <f t="array" aca="1" ref="I47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4" s="37" t="str">
        <f ca="1">IFERROR(MAX(OFFSET(Tableau3[[#This Row],[NIVEAU]],1,,Tableau3[[#This Row],[EFFECTIF TOTAL]],))-Tableau3[[#This Row],[NIVEAU]],"")</f>
        <v/>
      </c>
      <c r="K474" s="37" t="str">
        <f ca="1">IFERROR(ROUND(Tableau3[[#This Row],[EFFECTIF TOTAL]]^(1/Tableau3[[#This Row],[NB DE NIVEAUX]]),1),"")</f>
        <v/>
      </c>
    </row>
    <row r="475" spans="2:11" outlineLevel="3" x14ac:dyDescent="0.35">
      <c r="B475" s="32">
        <v>754</v>
      </c>
      <c r="C475" s="33" t="s">
        <v>63</v>
      </c>
      <c r="D475" s="33" t="s">
        <v>316</v>
      </c>
      <c r="E475" s="33"/>
      <c r="F475" s="19">
        <v>3</v>
      </c>
      <c r="G475" s="8">
        <f>ROW()-ROW(Tableau3[[#Headers],[LIGNE]])</f>
        <v>471</v>
      </c>
      <c r="H475" s="37" t="str">
        <f ca="1">IFERROR(COUNTIF(OFFSET(Tableau3[[#This Row],[NIVEAU]],1,,Tableau3[[#This Row],[EFFECTIF TOTAL]]),Tableau3[[#This Row],[NIVEAU]]+1),"")</f>
        <v/>
      </c>
      <c r="I475" s="37">
        <f t="array" aca="1" ref="I47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5" s="37" t="str">
        <f ca="1">IFERROR(MAX(OFFSET(Tableau3[[#This Row],[NIVEAU]],1,,Tableau3[[#This Row],[EFFECTIF TOTAL]],))-Tableau3[[#This Row],[NIVEAU]],"")</f>
        <v/>
      </c>
      <c r="K475" s="37" t="str">
        <f ca="1">IFERROR(ROUND(Tableau3[[#This Row],[EFFECTIF TOTAL]]^(1/Tableau3[[#This Row],[NB DE NIVEAUX]]),1),"")</f>
        <v/>
      </c>
    </row>
    <row r="476" spans="2:11" outlineLevel="3" x14ac:dyDescent="0.35">
      <c r="B476" s="32">
        <v>169</v>
      </c>
      <c r="C476" s="33" t="s">
        <v>78</v>
      </c>
      <c r="D476" s="33" t="s">
        <v>317</v>
      </c>
      <c r="E476" s="33"/>
      <c r="F476" s="19">
        <v>3</v>
      </c>
      <c r="G476" s="8">
        <f>ROW()-ROW(Tableau3[[#Headers],[LIGNE]])</f>
        <v>472</v>
      </c>
      <c r="H476" s="37" t="str">
        <f ca="1">IFERROR(COUNTIF(OFFSET(Tableau3[[#This Row],[NIVEAU]],1,,Tableau3[[#This Row],[EFFECTIF TOTAL]]),Tableau3[[#This Row],[NIVEAU]]+1),"")</f>
        <v/>
      </c>
      <c r="I476" s="37">
        <f t="array" aca="1" ref="I47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6" s="37" t="str">
        <f ca="1">IFERROR(MAX(OFFSET(Tableau3[[#This Row],[NIVEAU]],1,,Tableau3[[#This Row],[EFFECTIF TOTAL]],))-Tableau3[[#This Row],[NIVEAU]],"")</f>
        <v/>
      </c>
      <c r="K476" s="37" t="str">
        <f ca="1">IFERROR(ROUND(Tableau3[[#This Row],[EFFECTIF TOTAL]]^(1/Tableau3[[#This Row],[NB DE NIVEAUX]]),1),"")</f>
        <v/>
      </c>
    </row>
    <row r="477" spans="2:11" outlineLevel="3" x14ac:dyDescent="0.35">
      <c r="B477" s="32">
        <v>781</v>
      </c>
      <c r="C477" s="33" t="s">
        <v>131</v>
      </c>
      <c r="D477" s="33" t="s">
        <v>120</v>
      </c>
      <c r="E477" s="33"/>
      <c r="F477" s="19">
        <v>3</v>
      </c>
      <c r="G477" s="8">
        <f>ROW()-ROW(Tableau3[[#Headers],[LIGNE]])</f>
        <v>473</v>
      </c>
      <c r="H477" s="37" t="str">
        <f ca="1">IFERROR(COUNTIF(OFFSET(Tableau3[[#This Row],[NIVEAU]],1,,Tableau3[[#This Row],[EFFECTIF TOTAL]]),Tableau3[[#This Row],[NIVEAU]]+1),"")</f>
        <v/>
      </c>
      <c r="I477" s="37">
        <f t="array" aca="1" ref="I47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7" s="37" t="str">
        <f ca="1">IFERROR(MAX(OFFSET(Tableau3[[#This Row],[NIVEAU]],1,,Tableau3[[#This Row],[EFFECTIF TOTAL]],))-Tableau3[[#This Row],[NIVEAU]],"")</f>
        <v/>
      </c>
      <c r="K477" s="37" t="str">
        <f ca="1">IFERROR(ROUND(Tableau3[[#This Row],[EFFECTIF TOTAL]]^(1/Tableau3[[#This Row],[NB DE NIVEAUX]]),1),"")</f>
        <v/>
      </c>
    </row>
    <row r="478" spans="2:11" outlineLevel="2" x14ac:dyDescent="0.35">
      <c r="B478" s="32">
        <v>502</v>
      </c>
      <c r="C478" s="33" t="s">
        <v>69</v>
      </c>
      <c r="D478" s="33" t="s">
        <v>120</v>
      </c>
      <c r="E478" s="33"/>
      <c r="F478" s="19">
        <v>2</v>
      </c>
      <c r="G478" s="8">
        <f>ROW()-ROW(Tableau3[[#Headers],[LIGNE]])</f>
        <v>474</v>
      </c>
      <c r="H478" s="37">
        <f ca="1">IFERROR(COUNTIF(OFFSET(Tableau3[[#This Row],[NIVEAU]],1,,Tableau3[[#This Row],[EFFECTIF TOTAL]]),Tableau3[[#This Row],[NIVEAU]]+1),"")</f>
        <v>5</v>
      </c>
      <c r="I478" s="37">
        <f t="array" aca="1" ref="I478" ca="1">MIN(IFERROR(IF(Tableau3[[#This Row],[NIVEAU]]-{0;1;2;3;4;5;6;7}&gt;=0,MATCH(Tableau3[[#This Row],[NIVEAU]]-{0;1;2;3;4;5;6;7},OFFSET(Tableau3[[#This Row],[NIVEAU]],1,,MAX(Tableau3[LIGNE])-Tableau3[[#This Row],[LIGNE]]),0)-1,""),""))</f>
        <v>5</v>
      </c>
      <c r="J478" s="37">
        <f ca="1">IFERROR(MAX(OFFSET(Tableau3[[#This Row],[NIVEAU]],1,,Tableau3[[#This Row],[EFFECTIF TOTAL]],))-Tableau3[[#This Row],[NIVEAU]],"")</f>
        <v>1</v>
      </c>
      <c r="K478" s="37">
        <f ca="1">IFERROR(ROUND(Tableau3[[#This Row],[EFFECTIF TOTAL]]^(1/Tableau3[[#This Row],[NB DE NIVEAUX]]),1),"")</f>
        <v>5</v>
      </c>
    </row>
    <row r="479" spans="2:11" outlineLevel="3" x14ac:dyDescent="0.35">
      <c r="B479" s="32">
        <v>959</v>
      </c>
      <c r="C479" s="33" t="s">
        <v>67</v>
      </c>
      <c r="D479" s="33" t="s">
        <v>145</v>
      </c>
      <c r="E479" s="33"/>
      <c r="F479" s="19">
        <v>3</v>
      </c>
      <c r="G479" s="8">
        <f>ROW()-ROW(Tableau3[[#Headers],[LIGNE]])</f>
        <v>475</v>
      </c>
      <c r="H479" s="37" t="str">
        <f ca="1">IFERROR(COUNTIF(OFFSET(Tableau3[[#This Row],[NIVEAU]],1,,Tableau3[[#This Row],[EFFECTIF TOTAL]]),Tableau3[[#This Row],[NIVEAU]]+1),"")</f>
        <v/>
      </c>
      <c r="I479" s="37">
        <f t="array" aca="1" ref="I47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79" s="37" t="str">
        <f ca="1">IFERROR(MAX(OFFSET(Tableau3[[#This Row],[NIVEAU]],1,,Tableau3[[#This Row],[EFFECTIF TOTAL]],))-Tableau3[[#This Row],[NIVEAU]],"")</f>
        <v/>
      </c>
      <c r="K479" s="37" t="str">
        <f ca="1">IFERROR(ROUND(Tableau3[[#This Row],[EFFECTIF TOTAL]]^(1/Tableau3[[#This Row],[NB DE NIVEAUX]]),1),"")</f>
        <v/>
      </c>
    </row>
    <row r="480" spans="2:11" outlineLevel="3" x14ac:dyDescent="0.35">
      <c r="B480" s="32">
        <v>561</v>
      </c>
      <c r="C480" s="33" t="s">
        <v>69</v>
      </c>
      <c r="D480" s="33" t="s">
        <v>318</v>
      </c>
      <c r="E480" s="33"/>
      <c r="F480" s="19">
        <v>3</v>
      </c>
      <c r="G480" s="8">
        <f>ROW()-ROW(Tableau3[[#Headers],[LIGNE]])</f>
        <v>476</v>
      </c>
      <c r="H480" s="37" t="str">
        <f ca="1">IFERROR(COUNTIF(OFFSET(Tableau3[[#This Row],[NIVEAU]],1,,Tableau3[[#This Row],[EFFECTIF TOTAL]]),Tableau3[[#This Row],[NIVEAU]]+1),"")</f>
        <v/>
      </c>
      <c r="I480" s="37">
        <f t="array" aca="1" ref="I48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0" s="37" t="str">
        <f ca="1">IFERROR(MAX(OFFSET(Tableau3[[#This Row],[NIVEAU]],1,,Tableau3[[#This Row],[EFFECTIF TOTAL]],))-Tableau3[[#This Row],[NIVEAU]],"")</f>
        <v/>
      </c>
      <c r="K480" s="37" t="str">
        <f ca="1">IFERROR(ROUND(Tableau3[[#This Row],[EFFECTIF TOTAL]]^(1/Tableau3[[#This Row],[NB DE NIVEAUX]]),1),"")</f>
        <v/>
      </c>
    </row>
    <row r="481" spans="2:11" outlineLevel="3" x14ac:dyDescent="0.35">
      <c r="B481" s="32">
        <v>963</v>
      </c>
      <c r="C481" s="33" t="s">
        <v>96</v>
      </c>
      <c r="D481" s="33" t="s">
        <v>226</v>
      </c>
      <c r="E481" s="33"/>
      <c r="F481" s="19">
        <v>3</v>
      </c>
      <c r="G481" s="8">
        <f>ROW()-ROW(Tableau3[[#Headers],[LIGNE]])</f>
        <v>477</v>
      </c>
      <c r="H481" s="37" t="str">
        <f ca="1">IFERROR(COUNTIF(OFFSET(Tableau3[[#This Row],[NIVEAU]],1,,Tableau3[[#This Row],[EFFECTIF TOTAL]]),Tableau3[[#This Row],[NIVEAU]]+1),"")</f>
        <v/>
      </c>
      <c r="I481" s="37">
        <f t="array" aca="1" ref="I48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1" s="37" t="str">
        <f ca="1">IFERROR(MAX(OFFSET(Tableau3[[#This Row],[NIVEAU]],1,,Tableau3[[#This Row],[EFFECTIF TOTAL]],))-Tableau3[[#This Row],[NIVEAU]],"")</f>
        <v/>
      </c>
      <c r="K481" s="37" t="str">
        <f ca="1">IFERROR(ROUND(Tableau3[[#This Row],[EFFECTIF TOTAL]]^(1/Tableau3[[#This Row],[NB DE NIVEAUX]]),1),"")</f>
        <v/>
      </c>
    </row>
    <row r="482" spans="2:11" outlineLevel="3" x14ac:dyDescent="0.35">
      <c r="B482" s="32">
        <v>544</v>
      </c>
      <c r="C482" s="33" t="s">
        <v>78</v>
      </c>
      <c r="D482" s="33" t="s">
        <v>122</v>
      </c>
      <c r="E482" s="33"/>
      <c r="F482" s="19">
        <v>3</v>
      </c>
      <c r="G482" s="8">
        <f>ROW()-ROW(Tableau3[[#Headers],[LIGNE]])</f>
        <v>478</v>
      </c>
      <c r="H482" s="37" t="str">
        <f ca="1">IFERROR(COUNTIF(OFFSET(Tableau3[[#This Row],[NIVEAU]],1,,Tableau3[[#This Row],[EFFECTIF TOTAL]]),Tableau3[[#This Row],[NIVEAU]]+1),"")</f>
        <v/>
      </c>
      <c r="I482" s="37">
        <f t="array" aca="1" ref="I48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2" s="37" t="str">
        <f ca="1">IFERROR(MAX(OFFSET(Tableau3[[#This Row],[NIVEAU]],1,,Tableau3[[#This Row],[EFFECTIF TOTAL]],))-Tableau3[[#This Row],[NIVEAU]],"")</f>
        <v/>
      </c>
      <c r="K482" s="37" t="str">
        <f ca="1">IFERROR(ROUND(Tableau3[[#This Row],[EFFECTIF TOTAL]]^(1/Tableau3[[#This Row],[NB DE NIVEAUX]]),1),"")</f>
        <v/>
      </c>
    </row>
    <row r="483" spans="2:11" outlineLevel="3" x14ac:dyDescent="0.35">
      <c r="B483" s="32">
        <v>920</v>
      </c>
      <c r="C483" s="33" t="s">
        <v>89</v>
      </c>
      <c r="D483" s="33" t="s">
        <v>319</v>
      </c>
      <c r="E483" s="33"/>
      <c r="F483" s="19">
        <v>3</v>
      </c>
      <c r="G483" s="8">
        <f>ROW()-ROW(Tableau3[[#Headers],[LIGNE]])</f>
        <v>479</v>
      </c>
      <c r="H483" s="37" t="str">
        <f ca="1">IFERROR(COUNTIF(OFFSET(Tableau3[[#This Row],[NIVEAU]],1,,Tableau3[[#This Row],[EFFECTIF TOTAL]]),Tableau3[[#This Row],[NIVEAU]]+1),"")</f>
        <v/>
      </c>
      <c r="I483" s="37">
        <f t="array" aca="1" ref="I48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3" s="37" t="str">
        <f ca="1">IFERROR(MAX(OFFSET(Tableau3[[#This Row],[NIVEAU]],1,,Tableau3[[#This Row],[EFFECTIF TOTAL]],))-Tableau3[[#This Row],[NIVEAU]],"")</f>
        <v/>
      </c>
      <c r="K483" s="37" t="str">
        <f ca="1">IFERROR(ROUND(Tableau3[[#This Row],[EFFECTIF TOTAL]]^(1/Tableau3[[#This Row],[NB DE NIVEAUX]]),1),"")</f>
        <v/>
      </c>
    </row>
    <row r="484" spans="2:11" outlineLevel="2" x14ac:dyDescent="0.35">
      <c r="B484" s="32">
        <v>652</v>
      </c>
      <c r="C484" s="33" t="s">
        <v>105</v>
      </c>
      <c r="D484" s="33" t="s">
        <v>320</v>
      </c>
      <c r="F484" s="19">
        <v>2</v>
      </c>
      <c r="G484" s="8">
        <f>ROW()-ROW(Tableau3[[#Headers],[LIGNE]])</f>
        <v>480</v>
      </c>
      <c r="H484" s="37" t="str">
        <f ca="1">IFERROR(COUNTIF(OFFSET(Tableau3[[#This Row],[NIVEAU]],1,,Tableau3[[#This Row],[EFFECTIF TOTAL]]),Tableau3[[#This Row],[NIVEAU]]+1),"")</f>
        <v/>
      </c>
      <c r="I484" s="37">
        <f t="array" aca="1" ref="I48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4" s="37" t="str">
        <f ca="1">IFERROR(MAX(OFFSET(Tableau3[[#This Row],[NIVEAU]],1,,Tableau3[[#This Row],[EFFECTIF TOTAL]],))-Tableau3[[#This Row],[NIVEAU]],"")</f>
        <v/>
      </c>
      <c r="K484" s="37" t="str">
        <f ca="1">IFERROR(ROUND(Tableau3[[#This Row],[EFFECTIF TOTAL]]^(1/Tableau3[[#This Row],[NB DE NIVEAUX]]),1),"")</f>
        <v/>
      </c>
    </row>
    <row r="485" spans="2:11" outlineLevel="2" x14ac:dyDescent="0.35">
      <c r="B485" s="32">
        <v>999</v>
      </c>
      <c r="C485" s="33" t="s">
        <v>105</v>
      </c>
      <c r="D485" s="33" t="s">
        <v>169</v>
      </c>
      <c r="E485" s="33"/>
      <c r="F485" s="19">
        <v>2</v>
      </c>
      <c r="G485" s="8">
        <f>ROW()-ROW(Tableau3[[#Headers],[LIGNE]])</f>
        <v>481</v>
      </c>
      <c r="H485" s="37" t="str">
        <f ca="1">IFERROR(COUNTIF(OFFSET(Tableau3[[#This Row],[NIVEAU]],1,,Tableau3[[#This Row],[EFFECTIF TOTAL]]),Tableau3[[#This Row],[NIVEAU]]+1),"")</f>
        <v/>
      </c>
      <c r="I485" s="37">
        <f t="array" aca="1" ref="I48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5" s="37" t="str">
        <f ca="1">IFERROR(MAX(OFFSET(Tableau3[[#This Row],[NIVEAU]],1,,Tableau3[[#This Row],[EFFECTIF TOTAL]],))-Tableau3[[#This Row],[NIVEAU]],"")</f>
        <v/>
      </c>
      <c r="K485" s="37" t="str">
        <f ca="1">IFERROR(ROUND(Tableau3[[#This Row],[EFFECTIF TOTAL]]^(1/Tableau3[[#This Row],[NB DE NIVEAUX]]),1),"")</f>
        <v/>
      </c>
    </row>
    <row r="486" spans="2:11" outlineLevel="2" x14ac:dyDescent="0.35">
      <c r="B486" s="32">
        <v>116</v>
      </c>
      <c r="C486" s="33" t="s">
        <v>78</v>
      </c>
      <c r="D486" s="33" t="s">
        <v>321</v>
      </c>
      <c r="E486" s="33"/>
      <c r="F486" s="19">
        <v>2</v>
      </c>
      <c r="G486" s="8">
        <f>ROW()-ROW(Tableau3[[#Headers],[LIGNE]])</f>
        <v>482</v>
      </c>
      <c r="H486" s="37" t="str">
        <f ca="1">IFERROR(COUNTIF(OFFSET(Tableau3[[#This Row],[NIVEAU]],1,,Tableau3[[#This Row],[EFFECTIF TOTAL]]),Tableau3[[#This Row],[NIVEAU]]+1),"")</f>
        <v/>
      </c>
      <c r="I486" s="37">
        <f t="array" aca="1" ref="I48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6" s="37" t="str">
        <f ca="1">IFERROR(MAX(OFFSET(Tableau3[[#This Row],[NIVEAU]],1,,Tableau3[[#This Row],[EFFECTIF TOTAL]],))-Tableau3[[#This Row],[NIVEAU]],"")</f>
        <v/>
      </c>
      <c r="K486" s="37" t="str">
        <f ca="1">IFERROR(ROUND(Tableau3[[#This Row],[EFFECTIF TOTAL]]^(1/Tableau3[[#This Row],[NB DE NIVEAUX]]),1),"")</f>
        <v/>
      </c>
    </row>
    <row r="487" spans="2:11" outlineLevel="2" x14ac:dyDescent="0.35">
      <c r="B487" s="32">
        <v>170</v>
      </c>
      <c r="C487" s="33" t="s">
        <v>78</v>
      </c>
      <c r="D487" s="33" t="s">
        <v>201</v>
      </c>
      <c r="E487" s="33"/>
      <c r="F487" s="19">
        <v>2</v>
      </c>
      <c r="G487" s="8">
        <f>ROW()-ROW(Tableau3[[#Headers],[LIGNE]])</f>
        <v>483</v>
      </c>
      <c r="H487" s="37" t="str">
        <f ca="1">IFERROR(COUNTIF(OFFSET(Tableau3[[#This Row],[NIVEAU]],1,,Tableau3[[#This Row],[EFFECTIF TOTAL]]),Tableau3[[#This Row],[NIVEAU]]+1),"")</f>
        <v/>
      </c>
      <c r="I487" s="37">
        <f t="array" aca="1" ref="I48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7" s="37" t="str">
        <f ca="1">IFERROR(MAX(OFFSET(Tableau3[[#This Row],[NIVEAU]],1,,Tableau3[[#This Row],[EFFECTIF TOTAL]],))-Tableau3[[#This Row],[NIVEAU]],"")</f>
        <v/>
      </c>
      <c r="K487" s="37" t="str">
        <f ca="1">IFERROR(ROUND(Tableau3[[#This Row],[EFFECTIF TOTAL]]^(1/Tableau3[[#This Row],[NB DE NIVEAUX]]),1),"")</f>
        <v/>
      </c>
    </row>
    <row r="488" spans="2:11" outlineLevel="2" x14ac:dyDescent="0.35">
      <c r="B488" s="32">
        <v>994</v>
      </c>
      <c r="C488" s="33" t="s">
        <v>78</v>
      </c>
      <c r="D488" s="33" t="s">
        <v>153</v>
      </c>
      <c r="E488" s="33"/>
      <c r="F488" s="19">
        <v>2</v>
      </c>
      <c r="G488" s="8">
        <f>ROW()-ROW(Tableau3[[#Headers],[LIGNE]])</f>
        <v>484</v>
      </c>
      <c r="H488" s="37">
        <f ca="1">IFERROR(COUNTIF(OFFSET(Tableau3[[#This Row],[NIVEAU]],1,,Tableau3[[#This Row],[EFFECTIF TOTAL]]),Tableau3[[#This Row],[NIVEAU]]+1),"")</f>
        <v>10</v>
      </c>
      <c r="I488" s="37">
        <f t="array" aca="1" ref="I488" ca="1">MIN(IFERROR(IF(Tableau3[[#This Row],[NIVEAU]]-{0;1;2;3;4;5;6;7}&gt;=0,MATCH(Tableau3[[#This Row],[NIVEAU]]-{0;1;2;3;4;5;6;7},OFFSET(Tableau3[[#This Row],[NIVEAU]],1,,MAX(Tableau3[LIGNE])-Tableau3[[#This Row],[LIGNE]]),0)-1,""),""))</f>
        <v>17</v>
      </c>
      <c r="J488" s="37">
        <f ca="1">IFERROR(MAX(OFFSET(Tableau3[[#This Row],[NIVEAU]],1,,Tableau3[[#This Row],[EFFECTIF TOTAL]],))-Tableau3[[#This Row],[NIVEAU]],"")</f>
        <v>2</v>
      </c>
      <c r="K488" s="37">
        <f ca="1">IFERROR(ROUND(Tableau3[[#This Row],[EFFECTIF TOTAL]]^(1/Tableau3[[#This Row],[NB DE NIVEAUX]]),1),"")</f>
        <v>4.0999999999999996</v>
      </c>
    </row>
    <row r="489" spans="2:11" outlineLevel="3" x14ac:dyDescent="0.35">
      <c r="B489" s="32">
        <v>488</v>
      </c>
      <c r="C489" s="33" t="s">
        <v>67</v>
      </c>
      <c r="D489" s="33" t="s">
        <v>145</v>
      </c>
      <c r="E489" s="33"/>
      <c r="F489" s="19">
        <v>3</v>
      </c>
      <c r="G489" s="8">
        <f>ROW()-ROW(Tableau3[[#Headers],[LIGNE]])</f>
        <v>485</v>
      </c>
      <c r="H489" s="37" t="str">
        <f ca="1">IFERROR(COUNTIF(OFFSET(Tableau3[[#This Row],[NIVEAU]],1,,Tableau3[[#This Row],[EFFECTIF TOTAL]]),Tableau3[[#This Row],[NIVEAU]]+1),"")</f>
        <v/>
      </c>
      <c r="I489" s="37">
        <f t="array" aca="1" ref="I48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89" s="37" t="str">
        <f ca="1">IFERROR(MAX(OFFSET(Tableau3[[#This Row],[NIVEAU]],1,,Tableau3[[#This Row],[EFFECTIF TOTAL]],))-Tableau3[[#This Row],[NIVEAU]],"")</f>
        <v/>
      </c>
      <c r="K489" s="37" t="str">
        <f ca="1">IFERROR(ROUND(Tableau3[[#This Row],[EFFECTIF TOTAL]]^(1/Tableau3[[#This Row],[NB DE NIVEAUX]]),1),"")</f>
        <v/>
      </c>
    </row>
    <row r="490" spans="2:11" outlineLevel="3" x14ac:dyDescent="0.35">
      <c r="B490" s="32">
        <v>705</v>
      </c>
      <c r="C490" s="33" t="s">
        <v>67</v>
      </c>
      <c r="D490" s="33" t="s">
        <v>322</v>
      </c>
      <c r="E490" s="33"/>
      <c r="F490" s="19">
        <v>3</v>
      </c>
      <c r="G490" s="8">
        <f>ROW()-ROW(Tableau3[[#Headers],[LIGNE]])</f>
        <v>486</v>
      </c>
      <c r="H490" s="37" t="str">
        <f ca="1">IFERROR(COUNTIF(OFFSET(Tableau3[[#This Row],[NIVEAU]],1,,Tableau3[[#This Row],[EFFECTIF TOTAL]]),Tableau3[[#This Row],[NIVEAU]]+1),"")</f>
        <v/>
      </c>
      <c r="I490" s="37">
        <f t="array" aca="1" ref="I49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0" s="37" t="str">
        <f ca="1">IFERROR(MAX(OFFSET(Tableau3[[#This Row],[NIVEAU]],1,,Tableau3[[#This Row],[EFFECTIF TOTAL]],))-Tableau3[[#This Row],[NIVEAU]],"")</f>
        <v/>
      </c>
      <c r="K490" s="37" t="str">
        <f ca="1">IFERROR(ROUND(Tableau3[[#This Row],[EFFECTIF TOTAL]]^(1/Tableau3[[#This Row],[NB DE NIVEAUX]]),1),"")</f>
        <v/>
      </c>
    </row>
    <row r="491" spans="2:11" outlineLevel="3" x14ac:dyDescent="0.35">
      <c r="B491" s="32">
        <v>728</v>
      </c>
      <c r="C491" s="33" t="s">
        <v>67</v>
      </c>
      <c r="D491" s="33" t="s">
        <v>323</v>
      </c>
      <c r="E491" s="33"/>
      <c r="F491" s="19">
        <v>3</v>
      </c>
      <c r="G491" s="8">
        <f>ROW()-ROW(Tableau3[[#Headers],[LIGNE]])</f>
        <v>487</v>
      </c>
      <c r="H491" s="37" t="str">
        <f ca="1">IFERROR(COUNTIF(OFFSET(Tableau3[[#This Row],[NIVEAU]],1,,Tableau3[[#This Row],[EFFECTIF TOTAL]]),Tableau3[[#This Row],[NIVEAU]]+1),"")</f>
        <v/>
      </c>
      <c r="I491" s="37">
        <f t="array" aca="1" ref="I491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1" s="37" t="str">
        <f ca="1">IFERROR(MAX(OFFSET(Tableau3[[#This Row],[NIVEAU]],1,,Tableau3[[#This Row],[EFFECTIF TOTAL]],))-Tableau3[[#This Row],[NIVEAU]],"")</f>
        <v/>
      </c>
      <c r="K491" s="37" t="str">
        <f ca="1">IFERROR(ROUND(Tableau3[[#This Row],[EFFECTIF TOTAL]]^(1/Tableau3[[#This Row],[NB DE NIVEAUX]]),1),"")</f>
        <v/>
      </c>
    </row>
    <row r="492" spans="2:11" outlineLevel="3" x14ac:dyDescent="0.35">
      <c r="B492" s="32">
        <v>482</v>
      </c>
      <c r="C492" s="33" t="s">
        <v>80</v>
      </c>
      <c r="D492" s="33" t="s">
        <v>202</v>
      </c>
      <c r="E492" s="33"/>
      <c r="F492" s="19">
        <v>3</v>
      </c>
      <c r="G492" s="8">
        <f>ROW()-ROW(Tableau3[[#Headers],[LIGNE]])</f>
        <v>488</v>
      </c>
      <c r="H492" s="37">
        <f ca="1">IFERROR(COUNTIF(OFFSET(Tableau3[[#This Row],[NIVEAU]],1,,Tableau3[[#This Row],[EFFECTIF TOTAL]]),Tableau3[[#This Row],[NIVEAU]]+1),"")</f>
        <v>3</v>
      </c>
      <c r="I492" s="37">
        <f t="array" aca="1" ref="I492" ca="1">MIN(IFERROR(IF(Tableau3[[#This Row],[NIVEAU]]-{0;1;2;3;4;5;6;7}&gt;=0,MATCH(Tableau3[[#This Row],[NIVEAU]]-{0;1;2;3;4;5;6;7},OFFSET(Tableau3[[#This Row],[NIVEAU]],1,,MAX(Tableau3[LIGNE])-Tableau3[[#This Row],[LIGNE]]),0)-1,""),""))</f>
        <v>3</v>
      </c>
      <c r="J492" s="37">
        <f ca="1">IFERROR(MAX(OFFSET(Tableau3[[#This Row],[NIVEAU]],1,,Tableau3[[#This Row],[EFFECTIF TOTAL]],))-Tableau3[[#This Row],[NIVEAU]],"")</f>
        <v>1</v>
      </c>
      <c r="K492" s="37">
        <f ca="1">IFERROR(ROUND(Tableau3[[#This Row],[EFFECTIF TOTAL]]^(1/Tableau3[[#This Row],[NB DE NIVEAUX]]),1),"")</f>
        <v>3</v>
      </c>
    </row>
    <row r="493" spans="2:11" outlineLevel="4" x14ac:dyDescent="0.35">
      <c r="B493" s="32">
        <v>609</v>
      </c>
      <c r="C493" s="33" t="s">
        <v>67</v>
      </c>
      <c r="D493" s="33" t="s">
        <v>238</v>
      </c>
      <c r="E493" s="33"/>
      <c r="F493" s="19">
        <v>4</v>
      </c>
      <c r="G493" s="8">
        <f>ROW()-ROW(Tableau3[[#Headers],[LIGNE]])</f>
        <v>489</v>
      </c>
      <c r="H493" s="37" t="str">
        <f ca="1">IFERROR(COUNTIF(OFFSET(Tableau3[[#This Row],[NIVEAU]],1,,Tableau3[[#This Row],[EFFECTIF TOTAL]]),Tableau3[[#This Row],[NIVEAU]]+1),"")</f>
        <v/>
      </c>
      <c r="I493" s="37">
        <f t="array" aca="1" ref="I49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3" s="37" t="str">
        <f ca="1">IFERROR(MAX(OFFSET(Tableau3[[#This Row],[NIVEAU]],1,,Tableau3[[#This Row],[EFFECTIF TOTAL]],))-Tableau3[[#This Row],[NIVEAU]],"")</f>
        <v/>
      </c>
      <c r="K493" s="37" t="str">
        <f ca="1">IFERROR(ROUND(Tableau3[[#This Row],[EFFECTIF TOTAL]]^(1/Tableau3[[#This Row],[NB DE NIVEAUX]]),1),"")</f>
        <v/>
      </c>
    </row>
    <row r="494" spans="2:11" outlineLevel="4" x14ac:dyDescent="0.35">
      <c r="B494" s="32">
        <v>616</v>
      </c>
      <c r="C494" s="33" t="s">
        <v>67</v>
      </c>
      <c r="D494" s="33" t="s">
        <v>165</v>
      </c>
      <c r="E494" s="33"/>
      <c r="F494" s="19">
        <v>4</v>
      </c>
      <c r="G494" s="8">
        <f>ROW()-ROW(Tableau3[[#Headers],[LIGNE]])</f>
        <v>490</v>
      </c>
      <c r="H494" s="37" t="str">
        <f ca="1">IFERROR(COUNTIF(OFFSET(Tableau3[[#This Row],[NIVEAU]],1,,Tableau3[[#This Row],[EFFECTIF TOTAL]]),Tableau3[[#This Row],[NIVEAU]]+1),"")</f>
        <v/>
      </c>
      <c r="I494" s="37">
        <f t="array" aca="1" ref="I49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4" s="37" t="str">
        <f ca="1">IFERROR(MAX(OFFSET(Tableau3[[#This Row],[NIVEAU]],1,,Tableau3[[#This Row],[EFFECTIF TOTAL]],))-Tableau3[[#This Row],[NIVEAU]],"")</f>
        <v/>
      </c>
      <c r="K494" s="37" t="str">
        <f ca="1">IFERROR(ROUND(Tableau3[[#This Row],[EFFECTIF TOTAL]]^(1/Tableau3[[#This Row],[NB DE NIVEAUX]]),1),"")</f>
        <v/>
      </c>
    </row>
    <row r="495" spans="2:11" outlineLevel="4" x14ac:dyDescent="0.35">
      <c r="B495" s="32">
        <v>917</v>
      </c>
      <c r="C495" s="33" t="s">
        <v>71</v>
      </c>
      <c r="D495" s="33" t="s">
        <v>221</v>
      </c>
      <c r="E495" s="33"/>
      <c r="F495" s="19">
        <v>4</v>
      </c>
      <c r="G495" s="8">
        <f>ROW()-ROW(Tableau3[[#Headers],[LIGNE]])</f>
        <v>491</v>
      </c>
      <c r="H495" s="37" t="str">
        <f ca="1">IFERROR(COUNTIF(OFFSET(Tableau3[[#This Row],[NIVEAU]],1,,Tableau3[[#This Row],[EFFECTIF TOTAL]]),Tableau3[[#This Row],[NIVEAU]]+1),"")</f>
        <v/>
      </c>
      <c r="I495" s="37">
        <f t="array" aca="1" ref="I49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5" s="37" t="str">
        <f ca="1">IFERROR(MAX(OFFSET(Tableau3[[#This Row],[NIVEAU]],1,,Tableau3[[#This Row],[EFFECTIF TOTAL]],))-Tableau3[[#This Row],[NIVEAU]],"")</f>
        <v/>
      </c>
      <c r="K495" s="37" t="str">
        <f ca="1">IFERROR(ROUND(Tableau3[[#This Row],[EFFECTIF TOTAL]]^(1/Tableau3[[#This Row],[NB DE NIVEAUX]]),1),"")</f>
        <v/>
      </c>
    </row>
    <row r="496" spans="2:11" outlineLevel="3" x14ac:dyDescent="0.35">
      <c r="B496" s="32">
        <v>391</v>
      </c>
      <c r="C496" s="33" t="s">
        <v>69</v>
      </c>
      <c r="D496" s="33" t="s">
        <v>221</v>
      </c>
      <c r="E496" s="33"/>
      <c r="F496" s="19">
        <v>3</v>
      </c>
      <c r="G496" s="8">
        <f>ROW()-ROW(Tableau3[[#Headers],[LIGNE]])</f>
        <v>492</v>
      </c>
      <c r="H496" s="37" t="str">
        <f ca="1">IFERROR(COUNTIF(OFFSET(Tableau3[[#This Row],[NIVEAU]],1,,Tableau3[[#This Row],[EFFECTIF TOTAL]]),Tableau3[[#This Row],[NIVEAU]]+1),"")</f>
        <v/>
      </c>
      <c r="I496" s="37">
        <f t="array" aca="1" ref="I496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6" s="37" t="str">
        <f ca="1">IFERROR(MAX(OFFSET(Tableau3[[#This Row],[NIVEAU]],1,,Tableau3[[#This Row],[EFFECTIF TOTAL]],))-Tableau3[[#This Row],[NIVEAU]],"")</f>
        <v/>
      </c>
      <c r="K496" s="37" t="str">
        <f ca="1">IFERROR(ROUND(Tableau3[[#This Row],[EFFECTIF TOTAL]]^(1/Tableau3[[#This Row],[NB DE NIVEAUX]]),1),"")</f>
        <v/>
      </c>
    </row>
    <row r="497" spans="2:11" outlineLevel="3" x14ac:dyDescent="0.35">
      <c r="B497" s="32">
        <v>514</v>
      </c>
      <c r="C497" s="33" t="s">
        <v>63</v>
      </c>
      <c r="D497" s="33" t="s">
        <v>324</v>
      </c>
      <c r="E497" s="33"/>
      <c r="F497" s="19">
        <v>3</v>
      </c>
      <c r="G497" s="8">
        <f>ROW()-ROW(Tableau3[[#Headers],[LIGNE]])</f>
        <v>493</v>
      </c>
      <c r="H497" s="37" t="str">
        <f ca="1">IFERROR(COUNTIF(OFFSET(Tableau3[[#This Row],[NIVEAU]],1,,Tableau3[[#This Row],[EFFECTIF TOTAL]]),Tableau3[[#This Row],[NIVEAU]]+1),"")</f>
        <v/>
      </c>
      <c r="I497" s="37">
        <f t="array" aca="1" ref="I49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7" s="37" t="str">
        <f ca="1">IFERROR(MAX(OFFSET(Tableau3[[#This Row],[NIVEAU]],1,,Tableau3[[#This Row],[EFFECTIF TOTAL]],))-Tableau3[[#This Row],[NIVEAU]],"")</f>
        <v/>
      </c>
      <c r="K497" s="37" t="str">
        <f ca="1">IFERROR(ROUND(Tableau3[[#This Row],[EFFECTIF TOTAL]]^(1/Tableau3[[#This Row],[NB DE NIVEAUX]]),1),"")</f>
        <v/>
      </c>
    </row>
    <row r="498" spans="2:11" outlineLevel="3" x14ac:dyDescent="0.35">
      <c r="B498" s="32">
        <v>630</v>
      </c>
      <c r="C498" s="33" t="s">
        <v>65</v>
      </c>
      <c r="D498" s="33" t="s">
        <v>325</v>
      </c>
      <c r="E498" s="33"/>
      <c r="F498" s="19">
        <v>3</v>
      </c>
      <c r="G498" s="8">
        <f>ROW()-ROW(Tableau3[[#Headers],[LIGNE]])</f>
        <v>494</v>
      </c>
      <c r="H498" s="37" t="str">
        <f ca="1">IFERROR(COUNTIF(OFFSET(Tableau3[[#This Row],[NIVEAU]],1,,Tableau3[[#This Row],[EFFECTIF TOTAL]]),Tableau3[[#This Row],[NIVEAU]]+1),"")</f>
        <v/>
      </c>
      <c r="I498" s="37">
        <f t="array" aca="1" ref="I49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8" s="37" t="str">
        <f ca="1">IFERROR(MAX(OFFSET(Tableau3[[#This Row],[NIVEAU]],1,,Tableau3[[#This Row],[EFFECTIF TOTAL]],))-Tableau3[[#This Row],[NIVEAU]],"")</f>
        <v/>
      </c>
      <c r="K498" s="37" t="str">
        <f ca="1">IFERROR(ROUND(Tableau3[[#This Row],[EFFECTIF TOTAL]]^(1/Tableau3[[#This Row],[NB DE NIVEAUX]]),1),"")</f>
        <v/>
      </c>
    </row>
    <row r="499" spans="2:11" outlineLevel="3" x14ac:dyDescent="0.35">
      <c r="B499" s="32">
        <v>783</v>
      </c>
      <c r="C499" s="33" t="s">
        <v>65</v>
      </c>
      <c r="D499" s="33" t="s">
        <v>326</v>
      </c>
      <c r="E499" s="33"/>
      <c r="F499" s="19">
        <v>3</v>
      </c>
      <c r="G499" s="8">
        <f>ROW()-ROW(Tableau3[[#Headers],[LIGNE]])</f>
        <v>495</v>
      </c>
      <c r="H499" s="37" t="str">
        <f ca="1">IFERROR(COUNTIF(OFFSET(Tableau3[[#This Row],[NIVEAU]],1,,Tableau3[[#This Row],[EFFECTIF TOTAL]]),Tableau3[[#This Row],[NIVEAU]]+1),"")</f>
        <v/>
      </c>
      <c r="I499" s="37">
        <f t="array" aca="1" ref="I49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499" s="37" t="str">
        <f ca="1">IFERROR(MAX(OFFSET(Tableau3[[#This Row],[NIVEAU]],1,,Tableau3[[#This Row],[EFFECTIF TOTAL]],))-Tableau3[[#This Row],[NIVEAU]],"")</f>
        <v/>
      </c>
      <c r="K499" s="37" t="str">
        <f ca="1">IFERROR(ROUND(Tableau3[[#This Row],[EFFECTIF TOTAL]]^(1/Tableau3[[#This Row],[NB DE NIVEAUX]]),1),"")</f>
        <v/>
      </c>
    </row>
    <row r="500" spans="2:11" outlineLevel="3" x14ac:dyDescent="0.35">
      <c r="B500" s="32">
        <v>217</v>
      </c>
      <c r="C500" s="33" t="s">
        <v>78</v>
      </c>
      <c r="D500" s="33" t="s">
        <v>327</v>
      </c>
      <c r="E500" s="33"/>
      <c r="F500" s="19">
        <v>3</v>
      </c>
      <c r="G500" s="8">
        <f>ROW()-ROW(Tableau3[[#Headers],[LIGNE]])</f>
        <v>496</v>
      </c>
      <c r="H500" s="37" t="str">
        <f ca="1">IFERROR(COUNTIF(OFFSET(Tableau3[[#This Row],[NIVEAU]],1,,Tableau3[[#This Row],[EFFECTIF TOTAL]]),Tableau3[[#This Row],[NIVEAU]]+1),"")</f>
        <v/>
      </c>
      <c r="I500" s="37">
        <f t="array" aca="1" ref="I500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0" s="37" t="str">
        <f ca="1">IFERROR(MAX(OFFSET(Tableau3[[#This Row],[NIVEAU]],1,,Tableau3[[#This Row],[EFFECTIF TOTAL]],))-Tableau3[[#This Row],[NIVEAU]],"")</f>
        <v/>
      </c>
      <c r="K500" s="37" t="str">
        <f ca="1">IFERROR(ROUND(Tableau3[[#This Row],[EFFECTIF TOTAL]]^(1/Tableau3[[#This Row],[NB DE NIVEAUX]]),1),"")</f>
        <v/>
      </c>
    </row>
    <row r="501" spans="2:11" outlineLevel="3" x14ac:dyDescent="0.35">
      <c r="B501" s="32">
        <v>977</v>
      </c>
      <c r="C501" s="33" t="s">
        <v>78</v>
      </c>
      <c r="D501" s="33" t="s">
        <v>183</v>
      </c>
      <c r="E501" s="33"/>
      <c r="F501" s="19">
        <v>3</v>
      </c>
      <c r="G501" s="8">
        <f>ROW()-ROW(Tableau3[[#Headers],[LIGNE]])</f>
        <v>497</v>
      </c>
      <c r="H501" s="37">
        <f ca="1">IFERROR(COUNTIF(OFFSET(Tableau3[[#This Row],[NIVEAU]],1,,Tableau3[[#This Row],[EFFECTIF TOTAL]]),Tableau3[[#This Row],[NIVEAU]]+1),"")</f>
        <v>4</v>
      </c>
      <c r="I501" s="37">
        <f t="array" aca="1" ref="I501" ca="1">MIN(IFERROR(IF(Tableau3[[#This Row],[NIVEAU]]-{0;1;2;3;4;5;6;7}&gt;=0,MATCH(Tableau3[[#This Row],[NIVEAU]]-{0;1;2;3;4;5;6;7},OFFSET(Tableau3[[#This Row],[NIVEAU]],1,,MAX(Tableau3[LIGNE])-Tableau3[[#This Row],[LIGNE]]),0)-1,""),""))</f>
        <v>4</v>
      </c>
      <c r="J501" s="37">
        <f ca="1">IFERROR(MAX(OFFSET(Tableau3[[#This Row],[NIVEAU]],1,,Tableau3[[#This Row],[EFFECTIF TOTAL]],))-Tableau3[[#This Row],[NIVEAU]],"")</f>
        <v>1</v>
      </c>
      <c r="K501" s="37">
        <f ca="1">IFERROR(ROUND(Tableau3[[#This Row],[EFFECTIF TOTAL]]^(1/Tableau3[[#This Row],[NB DE NIVEAUX]]),1),"")</f>
        <v>4</v>
      </c>
    </row>
    <row r="502" spans="2:11" outlineLevel="4" x14ac:dyDescent="0.35">
      <c r="B502" s="32">
        <v>14</v>
      </c>
      <c r="C502" s="33" t="s">
        <v>73</v>
      </c>
      <c r="D502" s="33" t="s">
        <v>190</v>
      </c>
      <c r="E502" s="33"/>
      <c r="F502" s="19">
        <v>4</v>
      </c>
      <c r="G502" s="8">
        <f>ROW()-ROW(Tableau3[[#Headers],[LIGNE]])</f>
        <v>498</v>
      </c>
      <c r="H502" s="37" t="str">
        <f ca="1">IFERROR(COUNTIF(OFFSET(Tableau3[[#This Row],[NIVEAU]],1,,Tableau3[[#This Row],[EFFECTIF TOTAL]]),Tableau3[[#This Row],[NIVEAU]]+1),"")</f>
        <v/>
      </c>
      <c r="I502" s="37">
        <f t="array" aca="1" ref="I502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2" s="37" t="str">
        <f ca="1">IFERROR(MAX(OFFSET(Tableau3[[#This Row],[NIVEAU]],1,,Tableau3[[#This Row],[EFFECTIF TOTAL]],))-Tableau3[[#This Row],[NIVEAU]],"")</f>
        <v/>
      </c>
      <c r="K502" s="37" t="str">
        <f ca="1">IFERROR(ROUND(Tableau3[[#This Row],[EFFECTIF TOTAL]]^(1/Tableau3[[#This Row],[NB DE NIVEAUX]]),1),"")</f>
        <v/>
      </c>
    </row>
    <row r="503" spans="2:11" outlineLevel="4" x14ac:dyDescent="0.35">
      <c r="B503" s="32">
        <v>42</v>
      </c>
      <c r="C503" s="33" t="s">
        <v>63</v>
      </c>
      <c r="D503" s="33" t="s">
        <v>328</v>
      </c>
      <c r="E503" s="33"/>
      <c r="F503" s="19">
        <v>4</v>
      </c>
      <c r="G503" s="8">
        <f>ROW()-ROW(Tableau3[[#Headers],[LIGNE]])</f>
        <v>499</v>
      </c>
      <c r="H503" s="37" t="str">
        <f ca="1">IFERROR(COUNTIF(OFFSET(Tableau3[[#This Row],[NIVEAU]],1,,Tableau3[[#This Row],[EFFECTIF TOTAL]]),Tableau3[[#This Row],[NIVEAU]]+1),"")</f>
        <v/>
      </c>
      <c r="I503" s="37">
        <f t="array" aca="1" ref="I503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3" s="37" t="str">
        <f ca="1">IFERROR(MAX(OFFSET(Tableau3[[#This Row],[NIVEAU]],1,,Tableau3[[#This Row],[EFFECTIF TOTAL]],))-Tableau3[[#This Row],[NIVEAU]],"")</f>
        <v/>
      </c>
      <c r="K503" s="37" t="str">
        <f ca="1">IFERROR(ROUND(Tableau3[[#This Row],[EFFECTIF TOTAL]]^(1/Tableau3[[#This Row],[NB DE NIVEAUX]]),1),"")</f>
        <v/>
      </c>
    </row>
    <row r="504" spans="2:11" outlineLevel="4" x14ac:dyDescent="0.35">
      <c r="B504" s="32">
        <v>397</v>
      </c>
      <c r="C504" s="33" t="s">
        <v>132</v>
      </c>
      <c r="D504" s="33" t="s">
        <v>68</v>
      </c>
      <c r="E504" s="33"/>
      <c r="F504" s="19">
        <v>4</v>
      </c>
      <c r="G504" s="8">
        <f>ROW()-ROW(Tableau3[[#Headers],[LIGNE]])</f>
        <v>500</v>
      </c>
      <c r="H504" s="37" t="str">
        <f ca="1">IFERROR(COUNTIF(OFFSET(Tableau3[[#This Row],[NIVEAU]],1,,Tableau3[[#This Row],[EFFECTIF TOTAL]]),Tableau3[[#This Row],[NIVEAU]]+1),"")</f>
        <v/>
      </c>
      <c r="I504" s="37">
        <f t="array" aca="1" ref="I504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4" s="37" t="str">
        <f ca="1">IFERROR(MAX(OFFSET(Tableau3[[#This Row],[NIVEAU]],1,,Tableau3[[#This Row],[EFFECTIF TOTAL]],))-Tableau3[[#This Row],[NIVEAU]],"")</f>
        <v/>
      </c>
      <c r="K504" s="37" t="str">
        <f ca="1">IFERROR(ROUND(Tableau3[[#This Row],[EFFECTIF TOTAL]]^(1/Tableau3[[#This Row],[NB DE NIVEAUX]]),1),"")</f>
        <v/>
      </c>
    </row>
    <row r="505" spans="2:11" outlineLevel="4" x14ac:dyDescent="0.35">
      <c r="B505" s="32">
        <v>834</v>
      </c>
      <c r="C505" s="33" t="s">
        <v>89</v>
      </c>
      <c r="D505" s="33" t="s">
        <v>94</v>
      </c>
      <c r="E505" s="33"/>
      <c r="F505" s="19">
        <v>4</v>
      </c>
      <c r="G505" s="8">
        <f>ROW()-ROW(Tableau3[[#Headers],[LIGNE]])</f>
        <v>501</v>
      </c>
      <c r="H505" s="37" t="str">
        <f ca="1">IFERROR(COUNTIF(OFFSET(Tableau3[[#This Row],[NIVEAU]],1,,Tableau3[[#This Row],[EFFECTIF TOTAL]]),Tableau3[[#This Row],[NIVEAU]]+1),"")</f>
        <v/>
      </c>
      <c r="I505" s="37">
        <f t="array" aca="1" ref="I505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5" s="37" t="str">
        <f ca="1">IFERROR(MAX(OFFSET(Tableau3[[#This Row],[NIVEAU]],1,,Tableau3[[#This Row],[EFFECTIF TOTAL]],))-Tableau3[[#This Row],[NIVEAU]],"")</f>
        <v/>
      </c>
      <c r="K505" s="37" t="str">
        <f ca="1">IFERROR(ROUND(Tableau3[[#This Row],[EFFECTIF TOTAL]]^(1/Tableau3[[#This Row],[NB DE NIVEAUX]]),1),"")</f>
        <v/>
      </c>
    </row>
    <row r="506" spans="2:11" outlineLevel="2" x14ac:dyDescent="0.35">
      <c r="B506" s="32">
        <v>564</v>
      </c>
      <c r="C506" s="33" t="s">
        <v>178</v>
      </c>
      <c r="D506" s="33" t="s">
        <v>208</v>
      </c>
      <c r="E506" s="33"/>
      <c r="F506" s="19">
        <v>2</v>
      </c>
      <c r="G506" s="8">
        <f>ROW()-ROW(Tableau3[[#Headers],[LIGNE]])</f>
        <v>502</v>
      </c>
      <c r="H506" s="37">
        <f ca="1">IFERROR(COUNTIF(OFFSET(Tableau3[[#This Row],[NIVEAU]],1,,Tableau3[[#This Row],[EFFECTIF TOTAL]]),Tableau3[[#This Row],[NIVEAU]]+1),"")</f>
        <v>2</v>
      </c>
      <c r="I506" s="37">
        <f t="array" aca="1" ref="I506" ca="1">MIN(IFERROR(IF(Tableau3[[#This Row],[NIVEAU]]-{0;1;2;3;4;5;6;7}&gt;=0,MATCH(Tableau3[[#This Row],[NIVEAU]]-{0;1;2;3;4;5;6;7},OFFSET(Tableau3[[#This Row],[NIVEAU]],1,,MAX(Tableau3[LIGNE])-Tableau3[[#This Row],[LIGNE]]),0)-1,""),""))</f>
        <v>2</v>
      </c>
      <c r="J506" s="37">
        <f ca="1">IFERROR(MAX(OFFSET(Tableau3[[#This Row],[NIVEAU]],1,,Tableau3[[#This Row],[EFFECTIF TOTAL]],))-Tableau3[[#This Row],[NIVEAU]],"")</f>
        <v>1</v>
      </c>
      <c r="K506" s="37">
        <f ca="1">IFERROR(ROUND(Tableau3[[#This Row],[EFFECTIF TOTAL]]^(1/Tableau3[[#This Row],[NB DE NIVEAUX]]),1),"")</f>
        <v>2</v>
      </c>
    </row>
    <row r="507" spans="2:11" outlineLevel="3" x14ac:dyDescent="0.35">
      <c r="B507" s="32">
        <v>307</v>
      </c>
      <c r="C507" s="33" t="s">
        <v>67</v>
      </c>
      <c r="D507" s="33" t="s">
        <v>115</v>
      </c>
      <c r="E507" s="33"/>
      <c r="F507" s="19">
        <v>3</v>
      </c>
      <c r="G507" s="8">
        <f>ROW()-ROW(Tableau3[[#Headers],[LIGNE]])</f>
        <v>503</v>
      </c>
      <c r="H507" s="37" t="str">
        <f ca="1">IFERROR(COUNTIF(OFFSET(Tableau3[[#This Row],[NIVEAU]],1,,Tableau3[[#This Row],[EFFECTIF TOTAL]]),Tableau3[[#This Row],[NIVEAU]]+1),"")</f>
        <v/>
      </c>
      <c r="I507" s="37">
        <f t="array" aca="1" ref="I507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7" s="37" t="str">
        <f ca="1">IFERROR(MAX(OFFSET(Tableau3[[#This Row],[NIVEAU]],1,,Tableau3[[#This Row],[EFFECTIF TOTAL]],))-Tableau3[[#This Row],[NIVEAU]],"")</f>
        <v/>
      </c>
      <c r="K507" s="37" t="str">
        <f ca="1">IFERROR(ROUND(Tableau3[[#This Row],[EFFECTIF TOTAL]]^(1/Tableau3[[#This Row],[NB DE NIVEAUX]]),1),"")</f>
        <v/>
      </c>
    </row>
    <row r="508" spans="2:11" outlineLevel="3" x14ac:dyDescent="0.35">
      <c r="B508" s="32">
        <v>131</v>
      </c>
      <c r="C508" s="33" t="s">
        <v>78</v>
      </c>
      <c r="D508" s="33" t="s">
        <v>219</v>
      </c>
      <c r="E508" s="33"/>
      <c r="F508" s="19">
        <v>3</v>
      </c>
      <c r="G508" s="8">
        <f>ROW()-ROW(Tableau3[[#Headers],[LIGNE]])</f>
        <v>504</v>
      </c>
      <c r="H508" s="37" t="str">
        <f ca="1">IFERROR(COUNTIF(OFFSET(Tableau3[[#This Row],[NIVEAU]],1,,Tableau3[[#This Row],[EFFECTIF TOTAL]]),Tableau3[[#This Row],[NIVEAU]]+1),"")</f>
        <v/>
      </c>
      <c r="I508" s="37">
        <f t="array" aca="1" ref="I508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8" s="37" t="str">
        <f ca="1">IFERROR(MAX(OFFSET(Tableau3[[#This Row],[NIVEAU]],1,,Tableau3[[#This Row],[EFFECTIF TOTAL]],))-Tableau3[[#This Row],[NIVEAU]],"")</f>
        <v/>
      </c>
      <c r="K508" s="37" t="str">
        <f ca="1">IFERROR(ROUND(Tableau3[[#This Row],[EFFECTIF TOTAL]]^(1/Tableau3[[#This Row],[NB DE NIVEAUX]]),1),"")</f>
        <v/>
      </c>
    </row>
    <row r="509" spans="2:11" x14ac:dyDescent="0.35">
      <c r="F509" s="19">
        <v>0</v>
      </c>
      <c r="G509" s="8">
        <f>ROW()-ROW(Tableau3[[#Headers],[LIGNE]])</f>
        <v>505</v>
      </c>
      <c r="H509" s="37" t="str">
        <f ca="1">IFERROR(COUNTIF(OFFSET(Tableau3[[#This Row],[NIVEAU]],1,,Tableau3[[#This Row],[EFFECTIF TOTAL]]),Tableau3[[#This Row],[NIVEAU]]+1),"")</f>
        <v/>
      </c>
      <c r="I509" s="37">
        <f t="array" aca="1" ref="I509" ca="1">MIN(IFERROR(IF(Tableau3[[#This Row],[NIVEAU]]-{0;1;2;3;4;5;6;7}&gt;=0,MATCH(Tableau3[[#This Row],[NIVEAU]]-{0;1;2;3;4;5;6;7},OFFSET(Tableau3[[#This Row],[NIVEAU]],1,,MAX(Tableau3[LIGNE])-Tableau3[[#This Row],[LIGNE]]),0)-1,""),""))</f>
        <v>0</v>
      </c>
      <c r="J509" s="37" t="str">
        <f ca="1">IFERROR(MAX(OFFSET(Tableau3[[#This Row],[NIVEAU]],1,,Tableau3[[#This Row],[EFFECTIF TOTAL]],))-Tableau3[[#This Row],[NIVEAU]],"")</f>
        <v/>
      </c>
      <c r="K509" s="37" t="str">
        <f ca="1">IFERROR(ROUND(Tableau3[[#This Row],[EFFECTIF TOTAL]]^(1/Tableau3[[#This Row],[NB DE NIVEAUX]]),1),"")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Ensemble</vt:lpstr>
      <vt:lpstr>Projet</vt:lpstr>
      <vt:lpstr>Organigramme</vt:lpstr>
      <vt:lpstr>Exemple organigramme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Michel</cp:lastModifiedBy>
  <dcterms:created xsi:type="dcterms:W3CDTF">2020-04-01T15:30:24Z</dcterms:created>
  <dcterms:modified xsi:type="dcterms:W3CDTF">2020-04-04T12:52:14Z</dcterms:modified>
</cp:coreProperties>
</file>