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760" activeTab="1"/>
  </bookViews>
  <sheets>
    <sheet name="fichier de base" sheetId="1" r:id="rId1"/>
    <sheet name="fihier à intégrer" sheetId="2" r:id="rId2"/>
    <sheet name="N° de compte" sheetId="3" r:id="rId3"/>
  </sheets>
  <functionGroups builtInGroupCount="18"/>
  <externalReferences>
    <externalReference r:id="rId4"/>
  </externalReferences>
  <definedNames>
    <definedName name="compte">OFFSET('N° de compte'!$C$4,,,COUNTA('N° de compte'!$C:$C)-1)</definedName>
    <definedName name="libelle">OFFSET('N° de compte'!$B$4,,,COUNTA('N° de compte'!$B:$B)-1)</definedName>
    <definedName name="tiers">[1]tiers!$A$1:$A$6</definedName>
  </definedNames>
  <calcPr calcId="152511"/>
</workbook>
</file>

<file path=xl/calcChain.xml><?xml version="1.0" encoding="utf-8"?>
<calcChain xmlns="http://schemas.openxmlformats.org/spreadsheetml/2006/main">
  <c r="F3" i="2" l="1"/>
  <c r="F4" i="2"/>
  <c r="F8" i="2"/>
  <c r="F12" i="2"/>
  <c r="F16" i="2"/>
  <c r="F20" i="2"/>
  <c r="F24" i="2"/>
  <c r="F28" i="2"/>
  <c r="F32" i="2"/>
  <c r="F36" i="2"/>
  <c r="F40" i="2"/>
  <c r="F44" i="2"/>
  <c r="F48" i="2"/>
  <c r="F52" i="2"/>
  <c r="F56" i="2"/>
  <c r="F60" i="2"/>
  <c r="F64" i="2"/>
  <c r="F68" i="2"/>
  <c r="F72" i="2"/>
  <c r="F76" i="2"/>
  <c r="F80" i="2"/>
  <c r="F84" i="2"/>
  <c r="F88" i="2"/>
  <c r="F92" i="2"/>
  <c r="F96" i="2"/>
  <c r="F100" i="2"/>
  <c r="F104" i="2"/>
  <c r="F101" i="2"/>
  <c r="F11" i="2"/>
  <c r="F31" i="2"/>
  <c r="F47" i="2"/>
  <c r="F59" i="2"/>
  <c r="F71" i="2"/>
  <c r="F83" i="2"/>
  <c r="F95" i="2"/>
  <c r="F5" i="2"/>
  <c r="F9" i="2"/>
  <c r="F13" i="2"/>
  <c r="F17" i="2"/>
  <c r="F21" i="2"/>
  <c r="F25" i="2"/>
  <c r="F29" i="2"/>
  <c r="F33" i="2"/>
  <c r="F37" i="2"/>
  <c r="F41" i="2"/>
  <c r="F45" i="2"/>
  <c r="F49" i="2"/>
  <c r="F53" i="2"/>
  <c r="F57" i="2"/>
  <c r="F61" i="2"/>
  <c r="F65" i="2"/>
  <c r="F69" i="2"/>
  <c r="F73" i="2"/>
  <c r="F77" i="2"/>
  <c r="F81" i="2"/>
  <c r="F85" i="2"/>
  <c r="F89" i="2"/>
  <c r="F93" i="2"/>
  <c r="F97" i="2"/>
  <c r="F105" i="2"/>
  <c r="F15" i="2"/>
  <c r="F27" i="2"/>
  <c r="F39" i="2"/>
  <c r="F51" i="2"/>
  <c r="F63" i="2"/>
  <c r="F79" i="2"/>
  <c r="F91" i="2"/>
  <c r="F103" i="2"/>
  <c r="F6" i="2"/>
  <c r="F10" i="2"/>
  <c r="F14" i="2"/>
  <c r="F18" i="2"/>
  <c r="F22" i="2"/>
  <c r="F26" i="2"/>
  <c r="F30" i="2"/>
  <c r="F34" i="2"/>
  <c r="F38" i="2"/>
  <c r="F42" i="2"/>
  <c r="F46" i="2"/>
  <c r="F50" i="2"/>
  <c r="F54" i="2"/>
  <c r="F58" i="2"/>
  <c r="F62" i="2"/>
  <c r="F66" i="2"/>
  <c r="F70" i="2"/>
  <c r="F74" i="2"/>
  <c r="F78" i="2"/>
  <c r="F82" i="2"/>
  <c r="F86" i="2"/>
  <c r="F90" i="2"/>
  <c r="F94" i="2"/>
  <c r="F98" i="2"/>
  <c r="F102" i="2"/>
  <c r="F106" i="2"/>
  <c r="F7" i="2"/>
  <c r="F19" i="2"/>
  <c r="F23" i="2"/>
  <c r="F35" i="2"/>
  <c r="F43" i="2"/>
  <c r="F55" i="2"/>
  <c r="F67" i="2"/>
  <c r="F75" i="2"/>
  <c r="F87" i="2"/>
  <c r="F99" i="2"/>
  <c r="E4" i="2" l="1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46" i="2" a="1"/>
  <c r="E46" i="2" s="1"/>
  <c r="E47" i="2" a="1"/>
  <c r="E47" i="2" s="1"/>
  <c r="E48" i="2" a="1"/>
  <c r="E48" i="2" s="1"/>
  <c r="E49" i="2" a="1"/>
  <c r="E49" i="2" s="1"/>
  <c r="E50" i="2" a="1"/>
  <c r="E50" i="2" s="1"/>
  <c r="E51" i="2" a="1"/>
  <c r="E51" i="2" s="1"/>
  <c r="E52" i="2" a="1"/>
  <c r="E52" i="2" s="1"/>
  <c r="E53" i="2" a="1"/>
  <c r="E53" i="2" s="1"/>
  <c r="E54" i="2" a="1"/>
  <c r="E54" i="2" s="1"/>
  <c r="E55" i="2" a="1"/>
  <c r="E55" i="2" s="1"/>
  <c r="E56" i="2" a="1"/>
  <c r="E56" i="2" s="1"/>
  <c r="E57" i="2" a="1"/>
  <c r="E57" i="2" s="1"/>
  <c r="E58" i="2" a="1"/>
  <c r="E58" i="2" s="1"/>
  <c r="E59" i="2" a="1"/>
  <c r="E59" i="2" s="1"/>
  <c r="E60" i="2" a="1"/>
  <c r="E60" i="2" s="1"/>
  <c r="E61" i="2" a="1"/>
  <c r="E61" i="2" s="1"/>
  <c r="E62" i="2" a="1"/>
  <c r="E62" i="2" s="1"/>
  <c r="E63" i="2" a="1"/>
  <c r="E63" i="2" s="1"/>
  <c r="E64" i="2" a="1"/>
  <c r="E64" i="2" s="1"/>
  <c r="E65" i="2" a="1"/>
  <c r="E65" i="2" s="1"/>
  <c r="E66" i="2" a="1"/>
  <c r="E66" i="2" s="1"/>
  <c r="E67" i="2" a="1"/>
  <c r="E67" i="2" s="1"/>
  <c r="E68" i="2" a="1"/>
  <c r="E68" i="2" s="1"/>
  <c r="E69" i="2" a="1"/>
  <c r="E69" i="2" s="1"/>
  <c r="E70" i="2" a="1"/>
  <c r="E70" i="2" s="1"/>
  <c r="E71" i="2" a="1"/>
  <c r="E71" i="2" s="1"/>
  <c r="E72" i="2" a="1"/>
  <c r="E72" i="2" s="1"/>
  <c r="E73" i="2" a="1"/>
  <c r="E73" i="2" s="1"/>
  <c r="E74" i="2" a="1"/>
  <c r="E74" i="2" s="1"/>
  <c r="E75" i="2" a="1"/>
  <c r="E75" i="2" s="1"/>
  <c r="E76" i="2" a="1"/>
  <c r="E76" i="2" s="1"/>
  <c r="E77" i="2" a="1"/>
  <c r="E77" i="2" s="1"/>
  <c r="E78" i="2" a="1"/>
  <c r="E78" i="2" s="1"/>
  <c r="E79" i="2" a="1"/>
  <c r="E79" i="2" s="1"/>
  <c r="E80" i="2" a="1"/>
  <c r="E80" i="2" s="1"/>
  <c r="E81" i="2" a="1"/>
  <c r="E81" i="2" s="1"/>
  <c r="E82" i="2" a="1"/>
  <c r="E82" i="2" s="1"/>
  <c r="E83" i="2" a="1"/>
  <c r="E83" i="2" s="1"/>
  <c r="E84" i="2" a="1"/>
  <c r="E84" i="2" s="1"/>
  <c r="E85" i="2" a="1"/>
  <c r="E85" i="2" s="1"/>
  <c r="E86" i="2" a="1"/>
  <c r="E86" i="2" s="1"/>
  <c r="E87" i="2" a="1"/>
  <c r="E87" i="2" s="1"/>
  <c r="E88" i="2" a="1"/>
  <c r="E88" i="2" s="1"/>
  <c r="E89" i="2" a="1"/>
  <c r="E89" i="2" s="1"/>
  <c r="E90" i="2" a="1"/>
  <c r="E90" i="2" s="1"/>
  <c r="E91" i="2" a="1"/>
  <c r="E91" i="2" s="1"/>
  <c r="E92" i="2" a="1"/>
  <c r="E92" i="2" s="1"/>
  <c r="E93" i="2" a="1"/>
  <c r="E93" i="2" s="1"/>
  <c r="E94" i="2" a="1"/>
  <c r="E94" i="2" s="1"/>
  <c r="E95" i="2" a="1"/>
  <c r="E95" i="2" s="1"/>
  <c r="E96" i="2" a="1"/>
  <c r="E96" i="2" s="1"/>
  <c r="E97" i="2" a="1"/>
  <c r="E97" i="2" s="1"/>
  <c r="E98" i="2" a="1"/>
  <c r="E98" i="2" s="1"/>
  <c r="E99" i="2" a="1"/>
  <c r="E99" i="2" s="1"/>
  <c r="E100" i="2" a="1"/>
  <c r="E100" i="2" s="1"/>
  <c r="E101" i="2" a="1"/>
  <c r="E101" i="2" s="1"/>
  <c r="E102" i="2" a="1"/>
  <c r="E102" i="2" s="1"/>
  <c r="E103" i="2" a="1"/>
  <c r="E103" i="2" s="1"/>
  <c r="E104" i="2" a="1"/>
  <c r="E104" i="2" s="1"/>
  <c r="E105" i="2" a="1"/>
  <c r="E105" i="2" s="1"/>
  <c r="E106" i="2" a="1"/>
  <c r="E106" i="2" s="1"/>
  <c r="E3" i="2" a="1"/>
  <c r="E3" i="2" s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3" i="2"/>
</calcChain>
</file>

<file path=xl/sharedStrings.xml><?xml version="1.0" encoding="utf-8"?>
<sst xmlns="http://schemas.openxmlformats.org/spreadsheetml/2006/main" count="463" uniqueCount="165">
  <si>
    <t>Compte de chèques 0037800010114806</t>
  </si>
  <si>
    <t>Solde au 11/07/2017</t>
  </si>
  <si>
    <t>Date operation</t>
  </si>
  <si>
    <t>Categorie operation</t>
  </si>
  <si>
    <t>Libelle operation</t>
  </si>
  <si>
    <t>Montant operation</t>
  </si>
  <si>
    <t>Pointage operation</t>
  </si>
  <si>
    <t>16-06-2017</t>
  </si>
  <si>
    <t>Non défini</t>
  </si>
  <si>
    <t>CHEQUE 9779937</t>
  </si>
  <si>
    <t>07-06-2017</t>
  </si>
  <si>
    <t>CHEQUE 9779936</t>
  </si>
  <si>
    <t>27-06-2017</t>
  </si>
  <si>
    <t>VIR SEPA RECU /FRM BLADE /EID 2017BLA01 /RNF OPEN BAR</t>
  </si>
  <si>
    <t>26-06-2017</t>
  </si>
  <si>
    <t>VIR SEPA RECU /FRM SIE DE LYON CENTRE /EID 120690170DA</t>
  </si>
  <si>
    <t>12-06-2017</t>
  </si>
  <si>
    <t>VIR SEPA RECU /FRM STRIPE PAYMENTS UK LTD /EID 010F209</t>
  </si>
  <si>
    <t>06-06-2017</t>
  </si>
  <si>
    <t>28-06-2017</t>
  </si>
  <si>
    <t>VIREMENT SEPA EMIS /MOTIF COMMANDE DU 21 06 /BEN GASTALDI /</t>
  </si>
  <si>
    <t>VIREMENT SEPA EMIS /MOTIF ECHEANCIER EXPERTA FINANCE /BEN E</t>
  </si>
  <si>
    <t>VIREMENT SEPA EMIS /MOTIF FACTURE 201619051 GO OPEN MD LYON</t>
  </si>
  <si>
    <t>22-06-2017</t>
  </si>
  <si>
    <t>VIREMENT SEPA EMIS /MOTIF FACTURE F2017050401 LYON ESPORT 1</t>
  </si>
  <si>
    <t>21-06-2017</t>
  </si>
  <si>
    <t>VIREMENT SEPA EMIS /MOTIF COMMANDE DU 15 06 /BEN GASTALDI /</t>
  </si>
  <si>
    <t>VIREMENT SEPA EMIS /MOTIF FACTURE 1706C0290795 SECURITAS /B</t>
  </si>
  <si>
    <t>VIREMENT SEPA EMIS /MOTIF FACTURE 1705C0224046 SECURITAS /B</t>
  </si>
  <si>
    <t>19-06-2017</t>
  </si>
  <si>
    <t>VIREMENT SEPA EMIS /MOTIF ECHEANCIER FRANCHISE JUIN 2017 /B</t>
  </si>
  <si>
    <t>VIREMENT SEPA EMIS /MOTIF FA160668 FRANCHISE MAI 2017 /BEN</t>
  </si>
  <si>
    <t>VIREMENT SEPA EMIS /MOTIF DEVIS DE160203 REGLEMENT /BEN MEL</t>
  </si>
  <si>
    <t>14-06-2017</t>
  </si>
  <si>
    <t>VIREMENT SEPA EMIS /MOTIF IKENTOO FACTURE 11915 /BEN IKENTO</t>
  </si>
  <si>
    <t>VIREMENT SEPA EMIS /MOTIF COMMANDE DU 07 06 17 /BEN GASTALD</t>
  </si>
  <si>
    <t>09-06-2017</t>
  </si>
  <si>
    <t>VIREMENT SEPA EMIS /MOTIF RESTE ECHEANCIER /BEN H.L METALLE</t>
  </si>
  <si>
    <t>VIREMENT SEPA EMIS /MOTIF FREDERIC FRANCE COMPTE COURANT RE</t>
  </si>
  <si>
    <t>PRLV SEPA B2B DGFIP IMPOT ECH/280617 ID EMETTEUR/FR46Z</t>
  </si>
  <si>
    <t>PRLV SEPA METRO CASH AND CARRY FR METRO CASHAND CA</t>
  </si>
  <si>
    <t>PRLV SEPA ORANGE ECH/220617 ID EMETTEUR/FR18ZZZ002</t>
  </si>
  <si>
    <t>PRLV SEPA BNP PARIBAS ECH/120617 ID EMETTEUR/FR94O</t>
  </si>
  <si>
    <t>PRLV SEPA ADIS ECH/090617 ID EMETTEUR/FR06ZZZ55328</t>
  </si>
  <si>
    <t>PRLV SEPA AXA ECH/050617 ID EMETTEUR/FR14ZZZ391832</t>
  </si>
  <si>
    <t>02-06-2017</t>
  </si>
  <si>
    <t>ECHEANCE PRET 00378 60693807</t>
  </si>
  <si>
    <t>30-06-2017</t>
  </si>
  <si>
    <t>REM. CARTE OU EUROCHQ D 3006 N.28969 DE 69LYON 1 N.COM.432450001</t>
  </si>
  <si>
    <t>REM. CARTE OU EUROCHQ D 3006 N.28734 DE 69LYON 1 N.COM.432449801</t>
  </si>
  <si>
    <t>29-06-2017</t>
  </si>
  <si>
    <t>REM. CARTE OU EUROCHQ D 2906 N.36680 DE 69LYON 1 N.COM.432450001</t>
  </si>
  <si>
    <t>REM. CARTE OU EUROCHQ D 2906 N.36620 DE 69LYON 1 N.COM.432449801</t>
  </si>
  <si>
    <t>REM. CARTE OU EUROCHQ D 2806 N.21219 DE 69LYON 1 N.COM.432449801</t>
  </si>
  <si>
    <t>REM. CARTE OU EUROCHQ D 2806 N.21397 DE 69LYON 1 N.COM.432450001</t>
  </si>
  <si>
    <t>REM. CARTE OU EUROCHQ D 2706 N.48645 DE 69LYON 1 N.COM.432449801</t>
  </si>
  <si>
    <t>REM. CARTE OU EUROCHQ D 2706 N.34160 DE 69LYON 1 N.COM.432449801</t>
  </si>
  <si>
    <t>REM. CARTE OU EUROCHQ D 2706 N.48648 DE 69LYON 1 N.COM.432450001</t>
  </si>
  <si>
    <t>REM. CARTE OU EUROCHQ D 2706 N.47225 DE 69LYON 1 N.COM.432450001</t>
  </si>
  <si>
    <t>REM. CARTE OU EUROCHQ D 2606 N.23858 DE 69LYON 1 N.COM.432450001</t>
  </si>
  <si>
    <t>REM. CARTE OU EUROCHQ D 2506 N.84468 DE 69LYON 1 N.COM.432449801</t>
  </si>
  <si>
    <t>REM. CARTE OU EUROCHQ D 2506 N.83380 DE 69LYON 1 N.COM.432450001</t>
  </si>
  <si>
    <t>REM. CARTE OU EUROCHQ D 2506 N.64782 DE 69LYON 1 N.COM.432449801</t>
  </si>
  <si>
    <t>REM. CARTE OU EUROCHQ D 2406 N.31583 DE 69LYON 1 N.COM.432449801</t>
  </si>
  <si>
    <t>REM. CARTE OU EUROCHQ D 2506 N.78922 DE 69LYON 1 N.COM.432450001</t>
  </si>
  <si>
    <t>REM. CARTE OU EUROCHQ D 2406 N.31604 DE 69LYON 1 N.COM.432450001</t>
  </si>
  <si>
    <t>23-06-2017</t>
  </si>
  <si>
    <t>REM. CARTE OU EUROCHQ D 2306 N.73250 DE 69LYON 1 N.COM.432449801</t>
  </si>
  <si>
    <t>REM. CARTE OU EUROCHQ D 2306 N.45688 DE 69LYON 1 N.COM.432450001</t>
  </si>
  <si>
    <t>REM. CARTE OU EUROCHQ D 2206 N.75717 DE 69LYON 1 N.COM.432450001</t>
  </si>
  <si>
    <t>REM. CARTE OU EUROCHQ D 2206 N.20216 DE 69LYON 1 N.COM.432449801</t>
  </si>
  <si>
    <t>REM. CARTE OU EUROCHQ D 2206 N.87702 DE 69LYON 1 N.COM.432450001</t>
  </si>
  <si>
    <t>REM. CARTE OU EUROCHQ D 2106 N.33476 DE 69LYON 1 N.COM.432449801</t>
  </si>
  <si>
    <t>REM. CARTE OU EUROCHQ D 2106 N.33492 DE 69LYON 1 N.COM.432450001</t>
  </si>
  <si>
    <t>20-06-2017</t>
  </si>
  <si>
    <t>REM. CARTE OU EUROCHQ D 2006 N.12374 DE 69LYON 1 N.COM.432449801</t>
  </si>
  <si>
    <t>REM. CARTE OU EUROCHQ D 2006 N.12453 DE 69LYON 1 N.COM.432450001</t>
  </si>
  <si>
    <t>REM. CARTE OU EUROCHQ D 1706 N.89691 DE 69LYON 1 N.COM.432450001</t>
  </si>
  <si>
    <t>REM. CARTE OU EUROCHQ D 1706 N.53587 DE 69LYON 1 N.COM.432449801</t>
  </si>
  <si>
    <t>REM. CARTE OU EUROCHQ D 1806 N.08106 DE 69LYON 1 N.COM.432449801</t>
  </si>
  <si>
    <t>REM. CARTE OU EUROCHQ D 1806 N.42540 DE 69LYON 1 N.COM.432450001</t>
  </si>
  <si>
    <t>REM. CARTE OU EUROCHQ D 1706 N.53689 DE 69LYON 1 N.COM.432450001</t>
  </si>
  <si>
    <t>REM. CARTE OU EUROCHQ D 1606 N.91374 DE 69LYON 1 N.COM.432449801</t>
  </si>
  <si>
    <t>REM. CARTE OU EUROCHQ D 1606 N.32843 DE 69LYON 1 N.COM.432450001</t>
  </si>
  <si>
    <t>15-06-2017</t>
  </si>
  <si>
    <t>REM. CARTE OU EUROCHQ D 1506 N.34212 DE 69LYON 1 N.COM.432450001</t>
  </si>
  <si>
    <t>REM. CARTE OU EUROCHQ D 1506 N.34195 DE 69LYON 1 N.COM.432449801</t>
  </si>
  <si>
    <t>REM. CARTE OU EUROCHQ D 1406 N.75419 DE 69LYON 1 N.COM.432449801</t>
  </si>
  <si>
    <t>REM. CARTE OU EUROCHQ D 1406 N.74722 DE 69LYON 1 N.COM.432450001</t>
  </si>
  <si>
    <t>13-06-2017</t>
  </si>
  <si>
    <t>REM. CARTE OU EUROCHQ D 1306 N.16794 DE 69LYON 1 N.COM.432449801</t>
  </si>
  <si>
    <t>REM. CARTE OU EUROCHQ D 1306 N.67750 DE 69LYON 1 N.COM.432450001</t>
  </si>
  <si>
    <t>REM. CARTE OU EUROCHQ D 1306 N.26945 DE 69LYON 1 N.COM.432450001</t>
  </si>
  <si>
    <t>REM. CARTE OU EUROCHQ D 1106 N.97920 DE 69LYON 1 N.COM.432450001</t>
  </si>
  <si>
    <t>REM. CARTE OU EUROCHQ D 1106 N.01400 DE 69LYON 1 N.COM.432449801</t>
  </si>
  <si>
    <t>REM. CARTE OU EUROCHQ D 1006 N.98798 DE 69LYON 1 N.COM.432449801</t>
  </si>
  <si>
    <t>REM. CARTE OU EUROCHQ D 1006 N.98840 DE 69LYON 1 N.COM.432450001</t>
  </si>
  <si>
    <t>REM. CARTE OU EUROCHQ D 1106 N.01456 DE 69LYON 1 N.COM.432450001</t>
  </si>
  <si>
    <t>REM. CARTE OU EUROCHQ D 0906 N.93853 DE 69LYON 1 N.COM.432449801</t>
  </si>
  <si>
    <t>REM. CARTE OU EUROCHQ D 0906 N.93917 DE 69LYON 1 N.COM.432450001</t>
  </si>
  <si>
    <t>REM. CARTE OU EUROCHQ D 0906 N.93905 DE 69LYON 1 N.COM.432450001</t>
  </si>
  <si>
    <t>REM. CARTE OU EUROCHQ D 0906 N.33727 DE 69LYON 1 N.COM.432449801</t>
  </si>
  <si>
    <t>08-06-2017</t>
  </si>
  <si>
    <t>REM. CARTE OU EUROCHQ D 0806 N.75179 DE 69LYON 1 N.COM.432449801</t>
  </si>
  <si>
    <t>REM. CARTE OU EUROCHQ D 0806 N.75194 DE 69LYON 1 N.COM.432450001</t>
  </si>
  <si>
    <t>REM. CARTE OU EUROCHQ D 0706 N.84525 DE 69LYON 1 N.COM.432449801</t>
  </si>
  <si>
    <t>REM. CARTE OU EUROCHQ D 0706 N.19444 DE 69LYON 1 N.COM.432450001</t>
  </si>
  <si>
    <t>REM. CARTE OU EUROCHQ D 0406 N.89954 DE 69LYON 1 N.COM.432449801</t>
  </si>
  <si>
    <t>REM. CARTE OU EUROCHQ D 0406 N.20962 DE 69LYON 1 N.COM.432449801</t>
  </si>
  <si>
    <t>REM. CARTE OU EUROCHQ D 0306 N.69445 DE 69LYON 1 N.COM.432449801</t>
  </si>
  <si>
    <t>REM. CARTE OU EUROCHQ D 0406 N.85663 DE 69LYON 1 N.COM.432450001</t>
  </si>
  <si>
    <t>REM. CARTE OU EUROCHQ D 0606 N.41878 DE 69LYON 1 N.COM.432449801</t>
  </si>
  <si>
    <t>REM. CARTE OU EUROCHQ D 0306 N.69498 DE 69LYON 1 N.COM.432450001</t>
  </si>
  <si>
    <t>REM. CARTE OU EUROCHQ D 0606 N.79607 DE 69LYON 1 N.COM.432450001</t>
  </si>
  <si>
    <t>REM. CARTE OU EUROCHQ D 0606 N.41880 DE 69LYON 1 N.COM.432450001</t>
  </si>
  <si>
    <t>REM. CARTE OU EUROCHQ D 0406 N.89984 DE 69LYON 1 N.COM.432450001</t>
  </si>
  <si>
    <t>REM. CARTE OU EUROCHQ D 0406 N.20983 DE 69LYON 1 N.COM.432450001</t>
  </si>
  <si>
    <t>REM. CARTE OU EUROCHQ D 0406 N.84190 DE 69LYON 1 N.COM.432450001</t>
  </si>
  <si>
    <t>REM. CARTE OU EUROCHQ D 0206 N.11952 DE 69LYON 1 N.COM.432449801</t>
  </si>
  <si>
    <t>REM. CARTE OU EUROCHQ D 0206 N.86593 DE 69LYON 1 N.COM.432450001</t>
  </si>
  <si>
    <t>01-06-2017</t>
  </si>
  <si>
    <t>REM. CARTE OU EUROCHQ D 0106 N.47577 DE 69LYON 1 N.COM.432449801</t>
  </si>
  <si>
    <t>REM. CARTE OU EUROCHQ D 0106 N.47584 DE 69LYON 1 N.COM.432450001</t>
  </si>
  <si>
    <t>COMMISSIONS FACTURE NUMERO 20170601061087904</t>
  </si>
  <si>
    <t>VRST ESPECES AUTOMATE 24/06/17 13H08 0062238</t>
  </si>
  <si>
    <t>VRST ESPECES AUTOMATE 14/06/17 12H35 0062238</t>
  </si>
  <si>
    <t>VRST ESPECES AUTOMATE 01/06/17 17H53 0062238</t>
  </si>
  <si>
    <t>VRST ESPECES AUTOMATE 01/06/17 17H56 0062238</t>
  </si>
  <si>
    <t>SIE</t>
  </si>
  <si>
    <t>GASTALDI</t>
  </si>
  <si>
    <t>0GASTA</t>
  </si>
  <si>
    <t>0EXPER</t>
  </si>
  <si>
    <t>EXPERTA</t>
  </si>
  <si>
    <t>LYON ESPORT</t>
  </si>
  <si>
    <t>0LYONE</t>
  </si>
  <si>
    <t>GO OPEN</t>
  </si>
  <si>
    <t>0OPEN</t>
  </si>
  <si>
    <t>SECURITAS</t>
  </si>
  <si>
    <t>0SECUR</t>
  </si>
  <si>
    <t>FRANCHISE</t>
  </si>
  <si>
    <t>0MELTD</t>
  </si>
  <si>
    <t>IKENTOO</t>
  </si>
  <si>
    <t>0IKENT</t>
  </si>
  <si>
    <t>H.L METALLE</t>
  </si>
  <si>
    <t>0HL</t>
  </si>
  <si>
    <t>FREDERIC FRANCE</t>
  </si>
  <si>
    <t>IMPOT</t>
  </si>
  <si>
    <t>METRO</t>
  </si>
  <si>
    <t>ORANGE</t>
  </si>
  <si>
    <t>0METRO</t>
  </si>
  <si>
    <t>0ORANG</t>
  </si>
  <si>
    <t>BNP PARIBAS</t>
  </si>
  <si>
    <t>ADIS</t>
  </si>
  <si>
    <t>AXA</t>
  </si>
  <si>
    <t xml:space="preserve">ECHEANCE PRET </t>
  </si>
  <si>
    <t>VRST ESPECES</t>
  </si>
  <si>
    <t xml:space="preserve"> </t>
  </si>
  <si>
    <t xml:space="preserve">CHEQUE </t>
  </si>
  <si>
    <t>CARTE</t>
  </si>
  <si>
    <t>PLAN COMPTABLE</t>
  </si>
  <si>
    <t>Nom fournisseurs</t>
  </si>
  <si>
    <t>Compte</t>
  </si>
  <si>
    <t>Libellé</t>
  </si>
  <si>
    <t>Section</t>
  </si>
  <si>
    <t>CHEQUE 9779935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</si>
</sst>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"/>
    </font>
    <font>
      <b/>
      <sz val="10"/>
      <name val="Arial"/>
      <family val="2"/>
    </font>
    <font>
      <b/>
      <sz val="18"/>
      <color theme="1"/>
      <name val="Arial2"/>
    </font>
    <font>
      <b/>
      <sz val="10"/>
      <color theme="1"/>
      <name val="Arial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2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0" fontId="1" fillId="4" borderId="0" xfId="0" applyFont="1" applyFill="1" applyAlignment="1">
      <alignment horizontal="center"/>
    </xf>
    <xf numFmtId="0" fontId="0" fillId="5" borderId="0" xfId="0" applyFont="1" applyFill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9</xdr:row>
      <xdr:rowOff>63500</xdr:rowOff>
    </xdr:from>
    <xdr:to>
      <xdr:col>3</xdr:col>
      <xdr:colOff>279400</xdr:colOff>
      <xdr:row>12</xdr:row>
      <xdr:rowOff>69850</xdr:rowOff>
    </xdr:to>
    <xdr:sp macro="" textlink="">
      <xdr:nvSpPr>
        <xdr:cNvPr id="2" name="Rectangle à coins arrondis 1"/>
        <xdr:cNvSpPr/>
      </xdr:nvSpPr>
      <xdr:spPr>
        <a:xfrm>
          <a:off x="6508750" y="1498600"/>
          <a:ext cx="1181100" cy="482600"/>
        </a:xfrm>
        <a:prstGeom prst="wedgeRoundRectCallout">
          <a:avLst>
            <a:gd name="adj1" fmla="val 127554"/>
            <a:gd name="adj2" fmla="val -121711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version formule matricielle</a:t>
          </a:r>
        </a:p>
      </xdr:txBody>
    </xdr:sp>
    <xdr:clientData/>
  </xdr:twoCellAnchor>
  <xdr:twoCellAnchor>
    <xdr:from>
      <xdr:col>2</xdr:col>
      <xdr:colOff>1250950</xdr:colOff>
      <xdr:row>16</xdr:row>
      <xdr:rowOff>6350</xdr:rowOff>
    </xdr:from>
    <xdr:to>
      <xdr:col>3</xdr:col>
      <xdr:colOff>787400</xdr:colOff>
      <xdr:row>19</xdr:row>
      <xdr:rowOff>12700</xdr:rowOff>
    </xdr:to>
    <xdr:sp macro="" textlink="">
      <xdr:nvSpPr>
        <xdr:cNvPr id="3" name="Rectangle à coins arrondis 2"/>
        <xdr:cNvSpPr/>
      </xdr:nvSpPr>
      <xdr:spPr>
        <a:xfrm>
          <a:off x="7016750" y="2552700"/>
          <a:ext cx="1181100" cy="482600"/>
        </a:xfrm>
        <a:prstGeom prst="wedgeRoundRectCallout">
          <a:avLst>
            <a:gd name="adj1" fmla="val 127554"/>
            <a:gd name="adj2" fmla="val -121711"/>
            <a:gd name="adj3" fmla="val 16667"/>
          </a:avLst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version 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lv%20sep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iers"/>
    </sheetNames>
    <sheetDataSet>
      <sheetData sheetId="0" refreshError="1"/>
      <sheetData sheetId="1">
        <row r="1">
          <cell r="A1" t="str">
            <v>CIC</v>
          </cell>
        </row>
        <row r="2">
          <cell r="A2" t="str">
            <v>EDF</v>
          </cell>
        </row>
        <row r="3">
          <cell r="A3" t="str">
            <v>FREE MOBILE</v>
          </cell>
        </row>
        <row r="4">
          <cell r="A4" t="str">
            <v>HARMONIE MUTUELLE</v>
          </cell>
        </row>
        <row r="5">
          <cell r="A5" t="str">
            <v>IMPOT</v>
          </cell>
        </row>
        <row r="6">
          <cell r="A6" t="str">
            <v>PRESTATION RHONE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7"/>
  <sheetViews>
    <sheetView workbookViewId="0">
      <selection activeCell="C14" sqref="C14"/>
    </sheetView>
  </sheetViews>
  <sheetFormatPr baseColWidth="10" defaultColWidth="9.1796875" defaultRowHeight="12.5"/>
  <cols>
    <col min="1" max="1" width="34.26953125" customWidth="1"/>
    <col min="2" max="2" width="18.453125" customWidth="1"/>
    <col min="3" max="3" width="63.7265625" customWidth="1"/>
    <col min="4" max="4" width="15.7265625" customWidth="1"/>
    <col min="5" max="5" width="16" customWidth="1"/>
  </cols>
  <sheetData>
    <row r="1" spans="1:5">
      <c r="A1" t="s">
        <v>0</v>
      </c>
      <c r="B1" t="s">
        <v>1</v>
      </c>
      <c r="C1">
        <v>10658.57</v>
      </c>
    </row>
    <row r="3" spans="1:5">
      <c r="A3" t="s">
        <v>2</v>
      </c>
      <c r="B3" t="s">
        <v>3</v>
      </c>
      <c r="C3" t="s">
        <v>4</v>
      </c>
      <c r="D3" t="s">
        <v>5</v>
      </c>
      <c r="E3" t="s">
        <v>6</v>
      </c>
    </row>
    <row r="4" spans="1:5">
      <c r="A4" t="s">
        <v>7</v>
      </c>
      <c r="B4" t="s">
        <v>8</v>
      </c>
      <c r="C4" t="s">
        <v>9</v>
      </c>
      <c r="D4">
        <v>-202</v>
      </c>
    </row>
    <row r="5" spans="1:5">
      <c r="A5" t="s">
        <v>10</v>
      </c>
      <c r="B5" t="s">
        <v>8</v>
      </c>
      <c r="C5" t="s">
        <v>11</v>
      </c>
      <c r="D5">
        <v>-59.99</v>
      </c>
    </row>
    <row r="6" spans="1:5">
      <c r="A6" t="s">
        <v>12</v>
      </c>
      <c r="B6" t="s">
        <v>8</v>
      </c>
      <c r="C6" t="s">
        <v>13</v>
      </c>
      <c r="D6">
        <v>900</v>
      </c>
    </row>
    <row r="7" spans="1:5">
      <c r="A7" t="s">
        <v>14</v>
      </c>
      <c r="B7" t="s">
        <v>8</v>
      </c>
      <c r="C7" t="s">
        <v>15</v>
      </c>
      <c r="D7">
        <v>1650</v>
      </c>
    </row>
    <row r="8" spans="1:5">
      <c r="A8" t="s">
        <v>16</v>
      </c>
      <c r="B8" t="s">
        <v>8</v>
      </c>
      <c r="C8" t="s">
        <v>17</v>
      </c>
      <c r="D8">
        <v>7.2</v>
      </c>
    </row>
    <row r="9" spans="1:5">
      <c r="A9" t="s">
        <v>18</v>
      </c>
      <c r="B9" t="s">
        <v>8</v>
      </c>
      <c r="C9" t="s">
        <v>17</v>
      </c>
      <c r="D9">
        <v>9.9</v>
      </c>
    </row>
    <row r="10" spans="1:5">
      <c r="A10" t="s">
        <v>19</v>
      </c>
      <c r="B10" t="s">
        <v>8</v>
      </c>
      <c r="C10" t="s">
        <v>20</v>
      </c>
      <c r="D10">
        <v>-1415.36</v>
      </c>
    </row>
    <row r="11" spans="1:5">
      <c r="A11" t="s">
        <v>19</v>
      </c>
      <c r="B11" t="s">
        <v>8</v>
      </c>
      <c r="C11" t="s">
        <v>21</v>
      </c>
      <c r="D11">
        <v>-600</v>
      </c>
    </row>
    <row r="12" spans="1:5">
      <c r="A12" t="s">
        <v>19</v>
      </c>
      <c r="B12" t="s">
        <v>8</v>
      </c>
      <c r="C12" t="s">
        <v>22</v>
      </c>
      <c r="D12">
        <v>-495.96</v>
      </c>
    </row>
    <row r="13" spans="1:5">
      <c r="A13" t="s">
        <v>23</v>
      </c>
      <c r="B13" t="s">
        <v>8</v>
      </c>
      <c r="C13" t="s">
        <v>24</v>
      </c>
      <c r="D13">
        <v>-1200</v>
      </c>
    </row>
    <row r="14" spans="1:5">
      <c r="A14" t="s">
        <v>25</v>
      </c>
      <c r="B14" t="s">
        <v>8</v>
      </c>
      <c r="C14" t="s">
        <v>26</v>
      </c>
      <c r="D14">
        <v>-590.38</v>
      </c>
    </row>
    <row r="15" spans="1:5">
      <c r="A15" t="s">
        <v>25</v>
      </c>
      <c r="B15" t="s">
        <v>8</v>
      </c>
      <c r="C15" t="s">
        <v>27</v>
      </c>
      <c r="D15">
        <v>-78.260000000000005</v>
      </c>
    </row>
    <row r="16" spans="1:5">
      <c r="A16" t="s">
        <v>25</v>
      </c>
      <c r="B16" t="s">
        <v>8</v>
      </c>
      <c r="C16" t="s">
        <v>28</v>
      </c>
      <c r="D16">
        <v>-78.260000000000005</v>
      </c>
    </row>
    <row r="17" spans="1:4">
      <c r="A17" t="s">
        <v>29</v>
      </c>
      <c r="B17" t="s">
        <v>8</v>
      </c>
      <c r="C17" t="s">
        <v>30</v>
      </c>
      <c r="D17">
        <v>-1450</v>
      </c>
    </row>
    <row r="18" spans="1:4">
      <c r="A18" t="s">
        <v>29</v>
      </c>
      <c r="B18" t="s">
        <v>8</v>
      </c>
      <c r="C18" t="s">
        <v>31</v>
      </c>
      <c r="D18">
        <v>-1286.02</v>
      </c>
    </row>
    <row r="19" spans="1:4">
      <c r="A19" t="s">
        <v>7</v>
      </c>
      <c r="B19" t="s">
        <v>8</v>
      </c>
      <c r="C19" t="s">
        <v>32</v>
      </c>
      <c r="D19">
        <v>-175.5</v>
      </c>
    </row>
    <row r="20" spans="1:4">
      <c r="A20" t="s">
        <v>33</v>
      </c>
      <c r="B20" t="s">
        <v>8</v>
      </c>
      <c r="C20" t="s">
        <v>34</v>
      </c>
      <c r="D20">
        <v>-89</v>
      </c>
    </row>
    <row r="21" spans="1:4">
      <c r="A21" t="s">
        <v>33</v>
      </c>
      <c r="B21" t="s">
        <v>8</v>
      </c>
      <c r="C21" t="s">
        <v>35</v>
      </c>
      <c r="D21">
        <v>-3253.63</v>
      </c>
    </row>
    <row r="22" spans="1:4">
      <c r="A22" t="s">
        <v>36</v>
      </c>
      <c r="B22" t="s">
        <v>8</v>
      </c>
      <c r="C22" t="s">
        <v>37</v>
      </c>
      <c r="D22">
        <v>-1306.8</v>
      </c>
    </row>
    <row r="23" spans="1:4">
      <c r="A23" t="s">
        <v>18</v>
      </c>
      <c r="B23" t="s">
        <v>8</v>
      </c>
      <c r="C23" t="s">
        <v>38</v>
      </c>
      <c r="D23">
        <v>-1000</v>
      </c>
    </row>
    <row r="24" spans="1:4">
      <c r="A24" t="s">
        <v>19</v>
      </c>
      <c r="B24" t="s">
        <v>8</v>
      </c>
      <c r="C24" t="s">
        <v>39</v>
      </c>
      <c r="D24">
        <v>-883</v>
      </c>
    </row>
    <row r="25" spans="1:4">
      <c r="A25" t="s">
        <v>14</v>
      </c>
      <c r="B25" t="s">
        <v>8</v>
      </c>
      <c r="C25" t="s">
        <v>40</v>
      </c>
      <c r="D25">
        <v>-732.39</v>
      </c>
    </row>
    <row r="26" spans="1:4">
      <c r="A26" t="s">
        <v>23</v>
      </c>
      <c r="B26" t="s">
        <v>8</v>
      </c>
      <c r="C26" t="s">
        <v>41</v>
      </c>
      <c r="D26">
        <v>-84</v>
      </c>
    </row>
    <row r="27" spans="1:4">
      <c r="A27" t="s">
        <v>29</v>
      </c>
      <c r="B27" t="s">
        <v>8</v>
      </c>
      <c r="C27" t="s">
        <v>40</v>
      </c>
      <c r="D27">
        <v>-487.92</v>
      </c>
    </row>
    <row r="28" spans="1:4">
      <c r="A28" t="s">
        <v>16</v>
      </c>
      <c r="B28" t="s">
        <v>8</v>
      </c>
      <c r="C28" t="s">
        <v>40</v>
      </c>
      <c r="D28">
        <v>-491.5</v>
      </c>
    </row>
    <row r="29" spans="1:4">
      <c r="A29" t="s">
        <v>16</v>
      </c>
      <c r="B29" t="s">
        <v>8</v>
      </c>
      <c r="C29" t="s">
        <v>42</v>
      </c>
      <c r="D29">
        <v>-12</v>
      </c>
    </row>
    <row r="30" spans="1:4">
      <c r="A30" t="s">
        <v>16</v>
      </c>
      <c r="B30" t="s">
        <v>8</v>
      </c>
      <c r="C30" t="s">
        <v>42</v>
      </c>
      <c r="D30">
        <v>-10</v>
      </c>
    </row>
    <row r="31" spans="1:4">
      <c r="A31" t="s">
        <v>36</v>
      </c>
      <c r="B31" t="s">
        <v>8</v>
      </c>
      <c r="C31" t="s">
        <v>43</v>
      </c>
      <c r="D31">
        <v>-5.6</v>
      </c>
    </row>
    <row r="32" spans="1:4">
      <c r="A32" t="s">
        <v>18</v>
      </c>
      <c r="B32" t="s">
        <v>8</v>
      </c>
      <c r="C32" t="s">
        <v>40</v>
      </c>
      <c r="D32">
        <v>-625.64</v>
      </c>
    </row>
    <row r="33" spans="1:4">
      <c r="A33" t="s">
        <v>18</v>
      </c>
      <c r="B33" t="s">
        <v>8</v>
      </c>
      <c r="C33" t="s">
        <v>44</v>
      </c>
      <c r="D33">
        <v>-133.97</v>
      </c>
    </row>
    <row r="34" spans="1:4">
      <c r="A34" t="s">
        <v>45</v>
      </c>
      <c r="B34" t="s">
        <v>8</v>
      </c>
      <c r="C34" t="s">
        <v>46</v>
      </c>
      <c r="D34">
        <v>-2065.66</v>
      </c>
    </row>
    <row r="35" spans="1:4">
      <c r="A35" t="s">
        <v>47</v>
      </c>
      <c r="B35" t="s">
        <v>8</v>
      </c>
      <c r="C35" t="s">
        <v>48</v>
      </c>
      <c r="D35">
        <v>139.72999999999999</v>
      </c>
    </row>
    <row r="36" spans="1:4">
      <c r="A36" t="s">
        <v>47</v>
      </c>
      <c r="B36" t="s">
        <v>8</v>
      </c>
      <c r="C36" t="s">
        <v>49</v>
      </c>
      <c r="D36">
        <v>95.21</v>
      </c>
    </row>
    <row r="37" spans="1:4">
      <c r="A37" t="s">
        <v>50</v>
      </c>
      <c r="B37" t="s">
        <v>8</v>
      </c>
      <c r="C37" t="s">
        <v>51</v>
      </c>
      <c r="D37">
        <v>286.02999999999997</v>
      </c>
    </row>
    <row r="38" spans="1:4">
      <c r="A38" t="s">
        <v>50</v>
      </c>
      <c r="B38" t="s">
        <v>8</v>
      </c>
      <c r="C38" t="s">
        <v>52</v>
      </c>
      <c r="D38">
        <v>229.37</v>
      </c>
    </row>
    <row r="39" spans="1:4">
      <c r="A39" t="s">
        <v>19</v>
      </c>
      <c r="B39" t="s">
        <v>8</v>
      </c>
      <c r="C39" t="s">
        <v>53</v>
      </c>
      <c r="D39">
        <v>296.58999999999997</v>
      </c>
    </row>
    <row r="40" spans="1:4">
      <c r="A40" t="s">
        <v>19</v>
      </c>
      <c r="B40" t="s">
        <v>8</v>
      </c>
      <c r="C40" t="s">
        <v>54</v>
      </c>
      <c r="D40">
        <v>147.69</v>
      </c>
    </row>
    <row r="41" spans="1:4">
      <c r="A41" t="s">
        <v>12</v>
      </c>
      <c r="B41" t="s">
        <v>8</v>
      </c>
      <c r="C41" t="s">
        <v>55</v>
      </c>
      <c r="D41">
        <v>80.260000000000005</v>
      </c>
    </row>
    <row r="42" spans="1:4">
      <c r="A42" t="s">
        <v>12</v>
      </c>
      <c r="B42" t="s">
        <v>8</v>
      </c>
      <c r="C42" t="s">
        <v>56</v>
      </c>
      <c r="D42">
        <v>61.65</v>
      </c>
    </row>
    <row r="43" spans="1:4">
      <c r="A43" t="s">
        <v>12</v>
      </c>
      <c r="B43" t="s">
        <v>8</v>
      </c>
      <c r="C43" t="s">
        <v>57</v>
      </c>
      <c r="D43">
        <v>30.26</v>
      </c>
    </row>
    <row r="44" spans="1:4">
      <c r="A44" t="s">
        <v>12</v>
      </c>
      <c r="B44" t="s">
        <v>8</v>
      </c>
      <c r="C44" t="s">
        <v>58</v>
      </c>
      <c r="D44">
        <v>26.38</v>
      </c>
    </row>
    <row r="45" spans="1:4">
      <c r="A45" t="s">
        <v>14</v>
      </c>
      <c r="B45" t="s">
        <v>8</v>
      </c>
      <c r="C45" t="s">
        <v>59</v>
      </c>
      <c r="D45">
        <v>263.99</v>
      </c>
    </row>
    <row r="46" spans="1:4">
      <c r="A46" t="s">
        <v>14</v>
      </c>
      <c r="B46" t="s">
        <v>8</v>
      </c>
      <c r="C46" t="s">
        <v>60</v>
      </c>
      <c r="D46">
        <v>241.11</v>
      </c>
    </row>
    <row r="47" spans="1:4">
      <c r="A47" t="s">
        <v>14</v>
      </c>
      <c r="B47" t="s">
        <v>8</v>
      </c>
      <c r="C47" t="s">
        <v>61</v>
      </c>
      <c r="D47">
        <v>197.53</v>
      </c>
    </row>
    <row r="48" spans="1:4">
      <c r="A48" t="s">
        <v>14</v>
      </c>
      <c r="B48" t="s">
        <v>8</v>
      </c>
      <c r="C48" t="s">
        <v>62</v>
      </c>
      <c r="D48">
        <v>169.5</v>
      </c>
    </row>
    <row r="49" spans="1:4">
      <c r="A49" t="s">
        <v>14</v>
      </c>
      <c r="B49" t="s">
        <v>8</v>
      </c>
      <c r="C49" t="s">
        <v>63</v>
      </c>
      <c r="D49">
        <v>142.82</v>
      </c>
    </row>
    <row r="50" spans="1:4">
      <c r="A50" t="s">
        <v>14</v>
      </c>
      <c r="B50" t="s">
        <v>8</v>
      </c>
      <c r="C50" t="s">
        <v>64</v>
      </c>
      <c r="D50">
        <v>80.8</v>
      </c>
    </row>
    <row r="51" spans="1:4">
      <c r="A51" t="s">
        <v>14</v>
      </c>
      <c r="B51" t="s">
        <v>8</v>
      </c>
      <c r="C51" t="s">
        <v>65</v>
      </c>
      <c r="D51">
        <v>50.49</v>
      </c>
    </row>
    <row r="52" spans="1:4">
      <c r="A52" t="s">
        <v>66</v>
      </c>
      <c r="B52" t="s">
        <v>8</v>
      </c>
      <c r="C52" t="s">
        <v>67</v>
      </c>
      <c r="D52">
        <v>141.05000000000001</v>
      </c>
    </row>
    <row r="53" spans="1:4">
      <c r="A53" t="s">
        <v>66</v>
      </c>
      <c r="B53" t="s">
        <v>8</v>
      </c>
      <c r="C53" t="s">
        <v>68</v>
      </c>
      <c r="D53">
        <v>135.77000000000001</v>
      </c>
    </row>
    <row r="54" spans="1:4">
      <c r="A54" t="s">
        <v>23</v>
      </c>
      <c r="B54" t="s">
        <v>8</v>
      </c>
      <c r="C54" t="s">
        <v>69</v>
      </c>
      <c r="D54">
        <v>213.95</v>
      </c>
    </row>
    <row r="55" spans="1:4">
      <c r="A55" t="s">
        <v>23</v>
      </c>
      <c r="B55" t="s">
        <v>8</v>
      </c>
      <c r="C55" t="s">
        <v>70</v>
      </c>
      <c r="D55">
        <v>82.76</v>
      </c>
    </row>
    <row r="56" spans="1:4">
      <c r="A56" t="s">
        <v>23</v>
      </c>
      <c r="B56" t="s">
        <v>8</v>
      </c>
      <c r="C56" t="s">
        <v>71</v>
      </c>
      <c r="D56">
        <v>36.549999999999997</v>
      </c>
    </row>
    <row r="57" spans="1:4">
      <c r="A57" t="s">
        <v>25</v>
      </c>
      <c r="B57" t="s">
        <v>8</v>
      </c>
      <c r="C57" t="s">
        <v>72</v>
      </c>
      <c r="D57">
        <v>184.85</v>
      </c>
    </row>
    <row r="58" spans="1:4">
      <c r="A58" t="s">
        <v>25</v>
      </c>
      <c r="B58" t="s">
        <v>8</v>
      </c>
      <c r="C58" t="s">
        <v>73</v>
      </c>
      <c r="D58">
        <v>74.75</v>
      </c>
    </row>
    <row r="59" spans="1:4">
      <c r="A59" t="s">
        <v>74</v>
      </c>
      <c r="B59" t="s">
        <v>8</v>
      </c>
      <c r="C59" t="s">
        <v>75</v>
      </c>
      <c r="D59">
        <v>187.04</v>
      </c>
    </row>
    <row r="60" spans="1:4">
      <c r="A60" t="s">
        <v>74</v>
      </c>
      <c r="B60" t="s">
        <v>8</v>
      </c>
      <c r="C60" t="s">
        <v>76</v>
      </c>
      <c r="D60">
        <v>118.22</v>
      </c>
    </row>
    <row r="61" spans="1:4">
      <c r="A61" t="s">
        <v>29</v>
      </c>
      <c r="B61" t="s">
        <v>8</v>
      </c>
      <c r="C61" t="s">
        <v>77</v>
      </c>
      <c r="D61">
        <v>264.3</v>
      </c>
    </row>
    <row r="62" spans="1:4">
      <c r="A62" t="s">
        <v>29</v>
      </c>
      <c r="B62" t="s">
        <v>8</v>
      </c>
      <c r="C62" t="s">
        <v>78</v>
      </c>
      <c r="D62">
        <v>210.37</v>
      </c>
    </row>
    <row r="63" spans="1:4">
      <c r="A63" t="s">
        <v>29</v>
      </c>
      <c r="B63" t="s">
        <v>8</v>
      </c>
      <c r="C63" t="s">
        <v>79</v>
      </c>
      <c r="D63">
        <v>204.47</v>
      </c>
    </row>
    <row r="64" spans="1:4">
      <c r="A64" t="s">
        <v>29</v>
      </c>
      <c r="B64" t="s">
        <v>8</v>
      </c>
      <c r="C64" t="s">
        <v>80</v>
      </c>
      <c r="D64">
        <v>195.2</v>
      </c>
    </row>
    <row r="65" spans="1:4">
      <c r="A65" t="s">
        <v>29</v>
      </c>
      <c r="B65" t="s">
        <v>8</v>
      </c>
      <c r="C65" t="s">
        <v>81</v>
      </c>
      <c r="D65">
        <v>19.82</v>
      </c>
    </row>
    <row r="66" spans="1:4">
      <c r="A66" t="s">
        <v>7</v>
      </c>
      <c r="B66" t="s">
        <v>8</v>
      </c>
      <c r="C66" t="s">
        <v>82</v>
      </c>
      <c r="D66">
        <v>224.28</v>
      </c>
    </row>
    <row r="67" spans="1:4">
      <c r="A67" t="s">
        <v>7</v>
      </c>
      <c r="B67" t="s">
        <v>8</v>
      </c>
      <c r="C67" t="s">
        <v>83</v>
      </c>
      <c r="D67">
        <v>166.91</v>
      </c>
    </row>
    <row r="68" spans="1:4">
      <c r="A68" t="s">
        <v>84</v>
      </c>
      <c r="B68" t="s">
        <v>8</v>
      </c>
      <c r="C68" t="s">
        <v>85</v>
      </c>
      <c r="D68">
        <v>394.94</v>
      </c>
    </row>
    <row r="69" spans="1:4">
      <c r="A69" t="s">
        <v>84</v>
      </c>
      <c r="B69" t="s">
        <v>8</v>
      </c>
      <c r="C69" t="s">
        <v>86</v>
      </c>
      <c r="D69">
        <v>228.36</v>
      </c>
    </row>
    <row r="70" spans="1:4">
      <c r="A70" t="s">
        <v>33</v>
      </c>
      <c r="B70" t="s">
        <v>8</v>
      </c>
      <c r="C70" t="s">
        <v>87</v>
      </c>
      <c r="D70">
        <v>163.93</v>
      </c>
    </row>
    <row r="71" spans="1:4">
      <c r="A71" t="s">
        <v>33</v>
      </c>
      <c r="B71" t="s">
        <v>8</v>
      </c>
      <c r="C71" t="s">
        <v>88</v>
      </c>
      <c r="D71">
        <v>61.96</v>
      </c>
    </row>
    <row r="72" spans="1:4">
      <c r="A72" t="s">
        <v>89</v>
      </c>
      <c r="B72" t="s">
        <v>8</v>
      </c>
      <c r="C72" t="s">
        <v>90</v>
      </c>
      <c r="D72">
        <v>151.18</v>
      </c>
    </row>
    <row r="73" spans="1:4">
      <c r="A73" t="s">
        <v>89</v>
      </c>
      <c r="B73" t="s">
        <v>8</v>
      </c>
      <c r="C73" t="s">
        <v>91</v>
      </c>
      <c r="D73">
        <v>144.30000000000001</v>
      </c>
    </row>
    <row r="74" spans="1:4">
      <c r="A74" t="s">
        <v>89</v>
      </c>
      <c r="B74" t="s">
        <v>8</v>
      </c>
      <c r="C74" t="s">
        <v>92</v>
      </c>
      <c r="D74">
        <v>3.88</v>
      </c>
    </row>
    <row r="75" spans="1:4">
      <c r="A75" t="s">
        <v>16</v>
      </c>
      <c r="B75" t="s">
        <v>8</v>
      </c>
      <c r="C75" t="s">
        <v>93</v>
      </c>
      <c r="D75">
        <v>443.46</v>
      </c>
    </row>
    <row r="76" spans="1:4">
      <c r="A76" t="s">
        <v>16</v>
      </c>
      <c r="B76" t="s">
        <v>8</v>
      </c>
      <c r="C76" t="s">
        <v>94</v>
      </c>
      <c r="D76">
        <v>436.75</v>
      </c>
    </row>
    <row r="77" spans="1:4">
      <c r="A77" t="s">
        <v>16</v>
      </c>
      <c r="B77" t="s">
        <v>8</v>
      </c>
      <c r="C77" t="s">
        <v>95</v>
      </c>
      <c r="D77">
        <v>379.55</v>
      </c>
    </row>
    <row r="78" spans="1:4">
      <c r="A78" t="s">
        <v>16</v>
      </c>
      <c r="B78" t="s">
        <v>8</v>
      </c>
      <c r="C78" t="s">
        <v>96</v>
      </c>
      <c r="D78">
        <v>210.65</v>
      </c>
    </row>
    <row r="79" spans="1:4">
      <c r="A79" t="s">
        <v>16</v>
      </c>
      <c r="B79" t="s">
        <v>8</v>
      </c>
      <c r="C79" t="s">
        <v>97</v>
      </c>
      <c r="D79">
        <v>12.85</v>
      </c>
    </row>
    <row r="80" spans="1:4">
      <c r="A80" t="s">
        <v>36</v>
      </c>
      <c r="B80" t="s">
        <v>8</v>
      </c>
      <c r="C80" t="s">
        <v>98</v>
      </c>
      <c r="D80">
        <v>437.73</v>
      </c>
    </row>
    <row r="81" spans="1:4">
      <c r="A81" t="s">
        <v>36</v>
      </c>
      <c r="B81" t="s">
        <v>8</v>
      </c>
      <c r="C81" t="s">
        <v>99</v>
      </c>
      <c r="D81">
        <v>376.32</v>
      </c>
    </row>
    <row r="82" spans="1:4">
      <c r="A82" t="s">
        <v>36</v>
      </c>
      <c r="B82" t="s">
        <v>8</v>
      </c>
      <c r="C82" t="s">
        <v>100</v>
      </c>
      <c r="D82">
        <v>273.2</v>
      </c>
    </row>
    <row r="83" spans="1:4">
      <c r="A83" t="s">
        <v>36</v>
      </c>
      <c r="B83" t="s">
        <v>8</v>
      </c>
      <c r="C83" t="s">
        <v>101</v>
      </c>
      <c r="D83">
        <v>232.76</v>
      </c>
    </row>
    <row r="84" spans="1:4">
      <c r="A84" t="s">
        <v>102</v>
      </c>
      <c r="B84" t="s">
        <v>8</v>
      </c>
      <c r="C84" t="s">
        <v>103</v>
      </c>
      <c r="D84">
        <v>137.74</v>
      </c>
    </row>
    <row r="85" spans="1:4">
      <c r="A85" t="s">
        <v>102</v>
      </c>
      <c r="B85" t="s">
        <v>8</v>
      </c>
      <c r="C85" t="s">
        <v>104</v>
      </c>
      <c r="D85">
        <v>82.67</v>
      </c>
    </row>
    <row r="86" spans="1:4">
      <c r="A86" t="s">
        <v>10</v>
      </c>
      <c r="B86" t="s">
        <v>8</v>
      </c>
      <c r="C86" t="s">
        <v>105</v>
      </c>
      <c r="D86">
        <v>834.61</v>
      </c>
    </row>
    <row r="87" spans="1:4">
      <c r="A87" t="s">
        <v>10</v>
      </c>
      <c r="B87" t="s">
        <v>8</v>
      </c>
      <c r="C87" t="s">
        <v>106</v>
      </c>
      <c r="D87">
        <v>135.75</v>
      </c>
    </row>
    <row r="88" spans="1:4">
      <c r="A88" t="s">
        <v>18</v>
      </c>
      <c r="B88" t="s">
        <v>8</v>
      </c>
      <c r="C88" t="s">
        <v>107</v>
      </c>
      <c r="D88">
        <v>574.39</v>
      </c>
    </row>
    <row r="89" spans="1:4">
      <c r="A89" t="s">
        <v>18</v>
      </c>
      <c r="B89" t="s">
        <v>8</v>
      </c>
      <c r="C89" t="s">
        <v>108</v>
      </c>
      <c r="D89">
        <v>399.79</v>
      </c>
    </row>
    <row r="90" spans="1:4">
      <c r="A90" t="s">
        <v>18</v>
      </c>
      <c r="B90" t="s">
        <v>8</v>
      </c>
      <c r="C90" t="s">
        <v>109</v>
      </c>
      <c r="D90">
        <v>362.61</v>
      </c>
    </row>
    <row r="91" spans="1:4">
      <c r="A91" t="s">
        <v>18</v>
      </c>
      <c r="B91" t="s">
        <v>8</v>
      </c>
      <c r="C91" t="s">
        <v>110</v>
      </c>
      <c r="D91">
        <v>226.54</v>
      </c>
    </row>
    <row r="92" spans="1:4">
      <c r="A92" t="s">
        <v>18</v>
      </c>
      <c r="B92" t="s">
        <v>8</v>
      </c>
      <c r="C92" t="s">
        <v>111</v>
      </c>
      <c r="D92">
        <v>211.65</v>
      </c>
    </row>
    <row r="93" spans="1:4">
      <c r="A93" t="s">
        <v>18</v>
      </c>
      <c r="B93" t="s">
        <v>8</v>
      </c>
      <c r="C93" t="s">
        <v>112</v>
      </c>
      <c r="D93">
        <v>187.65</v>
      </c>
    </row>
    <row r="94" spans="1:4">
      <c r="A94" t="s">
        <v>18</v>
      </c>
      <c r="B94" t="s">
        <v>8</v>
      </c>
      <c r="C94" t="s">
        <v>113</v>
      </c>
      <c r="D94">
        <v>49.19</v>
      </c>
    </row>
    <row r="95" spans="1:4">
      <c r="A95" t="s">
        <v>18</v>
      </c>
      <c r="B95" t="s">
        <v>8</v>
      </c>
      <c r="C95" t="s">
        <v>114</v>
      </c>
      <c r="D95">
        <v>43.11</v>
      </c>
    </row>
    <row r="96" spans="1:4">
      <c r="A96" t="s">
        <v>18</v>
      </c>
      <c r="B96" t="s">
        <v>8</v>
      </c>
      <c r="C96" t="s">
        <v>115</v>
      </c>
      <c r="D96">
        <v>21.71</v>
      </c>
    </row>
    <row r="97" spans="1:4">
      <c r="A97" t="s">
        <v>18</v>
      </c>
      <c r="B97" t="s">
        <v>8</v>
      </c>
      <c r="C97" t="s">
        <v>116</v>
      </c>
      <c r="D97">
        <v>21.71</v>
      </c>
    </row>
    <row r="98" spans="1:4">
      <c r="A98" t="s">
        <v>18</v>
      </c>
      <c r="B98" t="s">
        <v>8</v>
      </c>
      <c r="C98" t="s">
        <v>117</v>
      </c>
      <c r="D98">
        <v>13.74</v>
      </c>
    </row>
    <row r="99" spans="1:4">
      <c r="A99" t="s">
        <v>45</v>
      </c>
      <c r="B99" t="s">
        <v>8</v>
      </c>
      <c r="C99" t="s">
        <v>118</v>
      </c>
      <c r="D99">
        <v>294.43</v>
      </c>
    </row>
    <row r="100" spans="1:4">
      <c r="A100" t="s">
        <v>45</v>
      </c>
      <c r="B100" t="s">
        <v>8</v>
      </c>
      <c r="C100" t="s">
        <v>119</v>
      </c>
      <c r="D100">
        <v>184.43</v>
      </c>
    </row>
    <row r="101" spans="1:4">
      <c r="A101" t="s">
        <v>120</v>
      </c>
      <c r="B101" t="s">
        <v>8</v>
      </c>
      <c r="C101" t="s">
        <v>121</v>
      </c>
      <c r="D101">
        <v>152.94999999999999</v>
      </c>
    </row>
    <row r="102" spans="1:4">
      <c r="A102" t="s">
        <v>120</v>
      </c>
      <c r="B102" t="s">
        <v>8</v>
      </c>
      <c r="C102" t="s">
        <v>122</v>
      </c>
      <c r="D102">
        <v>137.72</v>
      </c>
    </row>
    <row r="103" spans="1:4">
      <c r="A103" t="s">
        <v>45</v>
      </c>
      <c r="B103" t="s">
        <v>8</v>
      </c>
      <c r="C103" t="s">
        <v>123</v>
      </c>
      <c r="D103">
        <v>-80.599999999999994</v>
      </c>
    </row>
    <row r="104" spans="1:4">
      <c r="A104" t="s">
        <v>14</v>
      </c>
      <c r="B104" t="s">
        <v>8</v>
      </c>
      <c r="C104" t="s">
        <v>124</v>
      </c>
      <c r="D104">
        <v>1030</v>
      </c>
    </row>
    <row r="105" spans="1:4">
      <c r="A105" t="s">
        <v>33</v>
      </c>
      <c r="B105" t="s">
        <v>8</v>
      </c>
      <c r="C105" t="s">
        <v>125</v>
      </c>
      <c r="D105">
        <v>2250</v>
      </c>
    </row>
    <row r="106" spans="1:4">
      <c r="A106" t="s">
        <v>120</v>
      </c>
      <c r="B106" t="s">
        <v>8</v>
      </c>
      <c r="C106" t="s">
        <v>126</v>
      </c>
      <c r="D106">
        <v>2080</v>
      </c>
    </row>
    <row r="107" spans="1:4">
      <c r="A107" t="s">
        <v>120</v>
      </c>
      <c r="B107" t="s">
        <v>8</v>
      </c>
      <c r="C107" t="s">
        <v>127</v>
      </c>
      <c r="D107">
        <v>140</v>
      </c>
    </row>
  </sheetData>
  <pageMargins left="0.78740157499999996" right="0.78740157499999996" top="0.984251969" bottom="0.984251969" header="0.5" footer="0.5"/>
  <pageSetup orientation="portrait" horizontalDpi="300" verticalDpi="30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06"/>
  <sheetViews>
    <sheetView tabSelected="1" workbookViewId="0">
      <selection activeCell="C23" sqref="C23"/>
    </sheetView>
  </sheetViews>
  <sheetFormatPr baseColWidth="10" defaultRowHeight="12.5"/>
  <cols>
    <col min="1" max="1" width="13" customWidth="1"/>
    <col min="2" max="2" width="69.54296875" bestFit="1" customWidth="1"/>
    <col min="3" max="3" width="23.54296875" customWidth="1"/>
    <col min="4" max="4" width="15.81640625" bestFit="1" customWidth="1"/>
    <col min="5" max="6" width="6.81640625" bestFit="1" customWidth="1"/>
    <col min="7" max="7" width="15.81640625" bestFit="1" customWidth="1"/>
    <col min="8" max="8" width="43.54296875" customWidth="1"/>
    <col min="9" max="9" width="23.54296875" customWidth="1"/>
    <col min="10" max="10" width="15.81640625" bestFit="1" customWidth="1"/>
  </cols>
  <sheetData>
    <row r="2" spans="1:6" ht="13">
      <c r="A2" s="5"/>
      <c r="B2" s="5" t="s">
        <v>4</v>
      </c>
      <c r="D2" t="s">
        <v>5</v>
      </c>
    </row>
    <row r="3" spans="1:6">
      <c r="A3">
        <f>VLOOKUP(B3,'N° de compte'!B$4:C$24,2,TRUE)</f>
        <v>471000</v>
      </c>
      <c r="B3" t="s">
        <v>164</v>
      </c>
      <c r="C3" t="str">
        <f>IF(D3&gt;0,"D","C")</f>
        <v>D</v>
      </c>
      <c r="D3">
        <v>202</v>
      </c>
      <c r="E3" s="6">
        <f t="array" aca="1" ref="E3" ca="1">IFERROR(INDEX(compte,MATCH(1,(--ISNUMBER(SEARCH(libelle,B3))),0)),"???")</f>
        <v>471000</v>
      </c>
      <c r="F3" s="9">
        <f>ChercheCompte(B3)</f>
        <v>471000</v>
      </c>
    </row>
    <row r="4" spans="1:6">
      <c r="A4">
        <f>VLOOKUP(B4,'N° de compte'!B$4:C$24,2,TRUE)</f>
        <v>471000</v>
      </c>
      <c r="B4" t="s">
        <v>11</v>
      </c>
      <c r="C4" t="str">
        <f t="shared" ref="C4:C67" si="0">IF(D4&gt;0,"D","C")</f>
        <v>D</v>
      </c>
      <c r="D4">
        <v>59.99</v>
      </c>
      <c r="E4" s="6">
        <f t="array" aca="1" ref="E4" ca="1">IFERROR(INDEX(compte,MATCH(1,(--ISNUMBER(SEARCH(libelle,B4))),0)),"???")</f>
        <v>471000</v>
      </c>
      <c r="F4" s="9">
        <f t="shared" ref="F4:F67" si="1">ChercheCompte(B4)</f>
        <v>471000</v>
      </c>
    </row>
    <row r="5" spans="1:6">
      <c r="A5">
        <f>VLOOKUP(B5,'N° de compte'!B$4:C$24,2,TRUE)</f>
        <v>511800</v>
      </c>
      <c r="B5" s="1" t="s">
        <v>13</v>
      </c>
      <c r="C5" t="str">
        <f t="shared" si="0"/>
        <v>D</v>
      </c>
      <c r="D5">
        <v>900</v>
      </c>
      <c r="E5" s="6" t="str">
        <f t="array" aca="1" ref="E5" ca="1">IFERROR(INDEX(compte,MATCH(1,(--ISNUMBER(SEARCH(libelle,B5))),0)),"???")</f>
        <v>???</v>
      </c>
      <c r="F5" s="9" t="str">
        <f t="shared" si="1"/>
        <v>???</v>
      </c>
    </row>
    <row r="6" spans="1:6">
      <c r="A6">
        <f>VLOOKUP(B6,'N° de compte'!B$4:C$24,2,TRUE)</f>
        <v>511800</v>
      </c>
      <c r="B6" t="s">
        <v>15</v>
      </c>
      <c r="C6" t="str">
        <f t="shared" si="0"/>
        <v>D</v>
      </c>
      <c r="D6">
        <v>1650</v>
      </c>
      <c r="E6" s="6">
        <f t="array" aca="1" ref="E6" ca="1">IFERROR(INDEX(compte,MATCH(1,(--ISNUMBER(SEARCH(libelle,B6))),0)),"???")</f>
        <v>444000</v>
      </c>
      <c r="F6" s="9">
        <f t="shared" si="1"/>
        <v>444000</v>
      </c>
    </row>
    <row r="7" spans="1:6">
      <c r="A7">
        <f>VLOOKUP(B7,'N° de compte'!B$4:C$24,2,TRUE)</f>
        <v>511800</v>
      </c>
      <c r="B7" t="s">
        <v>17</v>
      </c>
      <c r="C7" t="str">
        <f t="shared" si="0"/>
        <v>D</v>
      </c>
      <c r="D7">
        <v>7.2</v>
      </c>
      <c r="E7" s="6" t="str">
        <f t="array" aca="1" ref="E7" ca="1">IFERROR(INDEX(compte,MATCH(1,(--ISNUMBER(SEARCH(libelle,B7))),0)),"???")</f>
        <v>???</v>
      </c>
      <c r="F7" s="9" t="str">
        <f t="shared" si="1"/>
        <v>???</v>
      </c>
    </row>
    <row r="8" spans="1:6">
      <c r="A8">
        <f>VLOOKUP(B8,'N° de compte'!B$4:C$24,2,TRUE)</f>
        <v>511800</v>
      </c>
      <c r="B8" t="s">
        <v>17</v>
      </c>
      <c r="C8" t="str">
        <f t="shared" si="0"/>
        <v>D</v>
      </c>
      <c r="D8">
        <v>9.9</v>
      </c>
      <c r="E8" s="6" t="str">
        <f t="array" aca="1" ref="E8" ca="1">IFERROR(INDEX(compte,MATCH(1,(--ISNUMBER(SEARCH(libelle,B8))),0)),"???")</f>
        <v>???</v>
      </c>
      <c r="F8" s="9" t="str">
        <f t="shared" si="1"/>
        <v>???</v>
      </c>
    </row>
    <row r="9" spans="1:6">
      <c r="A9">
        <f>VLOOKUP(B9,'N° de compte'!B$4:C$24,2,TRUE)</f>
        <v>511800</v>
      </c>
      <c r="B9" t="s">
        <v>20</v>
      </c>
      <c r="C9" t="str">
        <f t="shared" si="0"/>
        <v>D</v>
      </c>
      <c r="D9">
        <v>1415.36</v>
      </c>
      <c r="E9" s="6">
        <f t="array" aca="1" ref="E9" ca="1">IFERROR(INDEX(compte,MATCH(1,(--ISNUMBER(SEARCH(libelle,B9))),0)),"???")</f>
        <v>401000</v>
      </c>
      <c r="F9" s="9">
        <f t="shared" si="1"/>
        <v>401000</v>
      </c>
    </row>
    <row r="10" spans="1:6">
      <c r="A10">
        <f>VLOOKUP(B10,'N° de compte'!B$4:C$24,2,TRUE)</f>
        <v>511800</v>
      </c>
      <c r="B10" t="s">
        <v>21</v>
      </c>
      <c r="C10" t="str">
        <f t="shared" si="0"/>
        <v>D</v>
      </c>
      <c r="D10">
        <v>600</v>
      </c>
      <c r="E10" s="6">
        <f t="array" aca="1" ref="E10" ca="1">IFERROR(INDEX(compte,MATCH(1,(--ISNUMBER(SEARCH(libelle,B10))),0)),"???")</f>
        <v>401000</v>
      </c>
      <c r="F10" s="9">
        <f t="shared" si="1"/>
        <v>401000</v>
      </c>
    </row>
    <row r="11" spans="1:6">
      <c r="A11">
        <f>VLOOKUP(B11,'N° de compte'!B$4:C$24,2,TRUE)</f>
        <v>511800</v>
      </c>
      <c r="B11" t="s">
        <v>22</v>
      </c>
      <c r="C11" t="str">
        <f t="shared" si="0"/>
        <v>D</v>
      </c>
      <c r="D11">
        <v>495.96</v>
      </c>
      <c r="E11" s="6">
        <f t="array" aca="1" ref="E11" ca="1">IFERROR(INDEX(compte,MATCH(1,(--ISNUMBER(SEARCH(libelle,B11))),0)),"???")</f>
        <v>401000</v>
      </c>
      <c r="F11" s="9">
        <f t="shared" si="1"/>
        <v>401000</v>
      </c>
    </row>
    <row r="12" spans="1:6">
      <c r="A12">
        <f>VLOOKUP(B12,'N° de compte'!B$4:C$24,2,TRUE)</f>
        <v>511800</v>
      </c>
      <c r="B12" t="s">
        <v>24</v>
      </c>
      <c r="C12" t="str">
        <f t="shared" si="0"/>
        <v>D</v>
      </c>
      <c r="D12">
        <v>1200</v>
      </c>
      <c r="E12" s="6">
        <f t="array" aca="1" ref="E12" ca="1">IFERROR(INDEX(compte,MATCH(1,(--ISNUMBER(SEARCH(libelle,B12))),0)),"???")</f>
        <v>401000</v>
      </c>
      <c r="F12" s="9">
        <f t="shared" si="1"/>
        <v>401000</v>
      </c>
    </row>
    <row r="13" spans="1:6">
      <c r="A13">
        <f>VLOOKUP(B13,'N° de compte'!B$4:C$24,2,TRUE)</f>
        <v>511800</v>
      </c>
      <c r="B13" t="s">
        <v>26</v>
      </c>
      <c r="C13" t="str">
        <f t="shared" si="0"/>
        <v>D</v>
      </c>
      <c r="D13">
        <v>590.38</v>
      </c>
      <c r="E13" s="6">
        <f t="array" aca="1" ref="E13" ca="1">IFERROR(INDEX(compte,MATCH(1,(--ISNUMBER(SEARCH(libelle,B13))),0)),"???")</f>
        <v>401000</v>
      </c>
      <c r="F13" s="9">
        <f t="shared" si="1"/>
        <v>401000</v>
      </c>
    </row>
    <row r="14" spans="1:6">
      <c r="A14">
        <f>VLOOKUP(B14,'N° de compte'!B$4:C$24,2,TRUE)</f>
        <v>511800</v>
      </c>
      <c r="B14" t="s">
        <v>27</v>
      </c>
      <c r="C14" t="str">
        <f t="shared" si="0"/>
        <v>D</v>
      </c>
      <c r="D14">
        <v>78.260000000000005</v>
      </c>
      <c r="E14" s="6">
        <f t="array" aca="1" ref="E14" ca="1">IFERROR(INDEX(compte,MATCH(1,(--ISNUMBER(SEARCH(libelle,B14))),0)),"???")</f>
        <v>401000</v>
      </c>
      <c r="F14" s="9">
        <f t="shared" si="1"/>
        <v>401000</v>
      </c>
    </row>
    <row r="15" spans="1:6">
      <c r="A15">
        <f>VLOOKUP(B15,'N° de compte'!B$4:C$24,2,TRUE)</f>
        <v>511800</v>
      </c>
      <c r="B15" t="s">
        <v>28</v>
      </c>
      <c r="C15" t="str">
        <f t="shared" si="0"/>
        <v>D</v>
      </c>
      <c r="D15">
        <v>78.260000000000005</v>
      </c>
      <c r="E15" s="6">
        <f t="array" aca="1" ref="E15" ca="1">IFERROR(INDEX(compte,MATCH(1,(--ISNUMBER(SEARCH(libelle,B15))),0)),"???")</f>
        <v>401000</v>
      </c>
      <c r="F15" s="9">
        <f t="shared" si="1"/>
        <v>401000</v>
      </c>
    </row>
    <row r="16" spans="1:6">
      <c r="A16">
        <f>VLOOKUP(B16,'N° de compte'!B$4:C$24,2,TRUE)</f>
        <v>511800</v>
      </c>
      <c r="B16" t="s">
        <v>30</v>
      </c>
      <c r="C16" t="str">
        <f t="shared" si="0"/>
        <v>D</v>
      </c>
      <c r="D16">
        <v>1450</v>
      </c>
      <c r="E16" s="6">
        <f t="array" aca="1" ref="E16" ca="1">IFERROR(INDEX(compte,MATCH(1,(--ISNUMBER(SEARCH(libelle,B16))),0)),"???")</f>
        <v>401000</v>
      </c>
      <c r="F16" s="9">
        <f t="shared" si="1"/>
        <v>401000</v>
      </c>
    </row>
    <row r="17" spans="1:6">
      <c r="A17">
        <f>VLOOKUP(B17,'N° de compte'!B$4:C$24,2,TRUE)</f>
        <v>511800</v>
      </c>
      <c r="B17" t="s">
        <v>31</v>
      </c>
      <c r="C17" t="str">
        <f t="shared" si="0"/>
        <v>D</v>
      </c>
      <c r="D17">
        <v>1286.02</v>
      </c>
      <c r="E17" s="6">
        <f t="array" aca="1" ref="E17" ca="1">IFERROR(INDEX(compte,MATCH(1,(--ISNUMBER(SEARCH(libelle,B17))),0)),"???")</f>
        <v>401000</v>
      </c>
      <c r="F17" s="9">
        <f t="shared" si="1"/>
        <v>401000</v>
      </c>
    </row>
    <row r="18" spans="1:6">
      <c r="A18">
        <f>VLOOKUP(B18,'N° de compte'!B$4:C$24,2,TRUE)</f>
        <v>511800</v>
      </c>
      <c r="B18" t="s">
        <v>32</v>
      </c>
      <c r="C18" t="str">
        <f t="shared" si="0"/>
        <v>D</v>
      </c>
      <c r="D18">
        <v>175.5</v>
      </c>
      <c r="E18" s="6" t="str">
        <f t="array" aca="1" ref="E18" ca="1">IFERROR(INDEX(compte,MATCH(1,(--ISNUMBER(SEARCH(libelle,B18))),0)),"???")</f>
        <v>???</v>
      </c>
      <c r="F18" s="9" t="str">
        <f t="shared" si="1"/>
        <v>???</v>
      </c>
    </row>
    <row r="19" spans="1:6">
      <c r="A19">
        <f>VLOOKUP(B19,'N° de compte'!B$4:C$24,2,TRUE)</f>
        <v>511800</v>
      </c>
      <c r="B19" t="s">
        <v>34</v>
      </c>
      <c r="C19" t="str">
        <f t="shared" si="0"/>
        <v>D</v>
      </c>
      <c r="D19">
        <v>89</v>
      </c>
      <c r="E19" s="6">
        <f t="array" aca="1" ref="E19" ca="1">IFERROR(INDEX(compte,MATCH(1,(--ISNUMBER(SEARCH(libelle,B19))),0)),"???")</f>
        <v>401000</v>
      </c>
      <c r="F19" s="9">
        <f t="shared" si="1"/>
        <v>401000</v>
      </c>
    </row>
    <row r="20" spans="1:6">
      <c r="A20">
        <f>VLOOKUP(B20,'N° de compte'!B$4:C$24,2,TRUE)</f>
        <v>511800</v>
      </c>
      <c r="B20" t="s">
        <v>35</v>
      </c>
      <c r="C20" t="str">
        <f t="shared" si="0"/>
        <v>D</v>
      </c>
      <c r="D20">
        <v>3253.63</v>
      </c>
      <c r="E20" s="6" t="str">
        <f t="array" aca="1" ref="E20" ca="1">IFERROR(INDEX(compte,MATCH(1,(--ISNUMBER(SEARCH(libelle,B20))),0)),"???")</f>
        <v>???</v>
      </c>
      <c r="F20" s="9" t="str">
        <f t="shared" si="1"/>
        <v>???</v>
      </c>
    </row>
    <row r="21" spans="1:6">
      <c r="A21">
        <f>VLOOKUP(B21,'N° de compte'!B$4:C$24,2,TRUE)</f>
        <v>511800</v>
      </c>
      <c r="B21" t="s">
        <v>37</v>
      </c>
      <c r="C21" t="str">
        <f t="shared" si="0"/>
        <v>D</v>
      </c>
      <c r="D21">
        <v>1306.8</v>
      </c>
      <c r="E21" s="6">
        <f t="array" aca="1" ref="E21" ca="1">IFERROR(INDEX(compte,MATCH(1,(--ISNUMBER(SEARCH(libelle,B21))),0)),"???")</f>
        <v>401000</v>
      </c>
      <c r="F21" s="9">
        <f t="shared" si="1"/>
        <v>401000</v>
      </c>
    </row>
    <row r="22" spans="1:6">
      <c r="A22">
        <f>VLOOKUP(B22,'N° de compte'!B$4:C$24,2,TRUE)</f>
        <v>511800</v>
      </c>
      <c r="B22" t="s">
        <v>38</v>
      </c>
      <c r="C22" t="str">
        <f t="shared" si="0"/>
        <v>D</v>
      </c>
      <c r="D22">
        <v>1000</v>
      </c>
      <c r="E22" s="6">
        <f t="array" aca="1" ref="E22" ca="1">IFERROR(INDEX(compte,MATCH(1,(--ISNUMBER(SEARCH(libelle,B22))),0)),"???")</f>
        <v>455104</v>
      </c>
      <c r="F22" s="9">
        <f t="shared" si="1"/>
        <v>455104</v>
      </c>
    </row>
    <row r="23" spans="1:6">
      <c r="A23">
        <f>VLOOKUP(B23,'N° de compte'!B$4:C$24,2,TRUE)</f>
        <v>511800</v>
      </c>
      <c r="B23" t="s">
        <v>39</v>
      </c>
      <c r="C23" t="str">
        <f t="shared" si="0"/>
        <v>D</v>
      </c>
      <c r="D23">
        <v>883</v>
      </c>
      <c r="E23" s="6">
        <f t="array" aca="1" ref="E23" ca="1">IFERROR(INDEX(compte,MATCH(1,(--ISNUMBER(SEARCH(libelle,B23))),0)),"???")</f>
        <v>44551</v>
      </c>
      <c r="F23" s="9">
        <f t="shared" si="1"/>
        <v>44551</v>
      </c>
    </row>
    <row r="24" spans="1:6">
      <c r="A24">
        <f>VLOOKUP(B24,'N° de compte'!B$4:C$24,2,TRUE)</f>
        <v>511800</v>
      </c>
      <c r="B24" t="s">
        <v>40</v>
      </c>
      <c r="C24" t="str">
        <f t="shared" si="0"/>
        <v>D</v>
      </c>
      <c r="D24">
        <v>732.39</v>
      </c>
      <c r="E24" s="6">
        <f t="array" aca="1" ref="E24" ca="1">IFERROR(INDEX(compte,MATCH(1,(--ISNUMBER(SEARCH(libelle,B24))),0)),"???")</f>
        <v>401000</v>
      </c>
      <c r="F24" s="9">
        <f t="shared" si="1"/>
        <v>401000</v>
      </c>
    </row>
    <row r="25" spans="1:6">
      <c r="A25">
        <f>VLOOKUP(B25,'N° de compte'!B$4:C$24,2,TRUE)</f>
        <v>511800</v>
      </c>
      <c r="B25" t="s">
        <v>41</v>
      </c>
      <c r="C25" t="str">
        <f t="shared" si="0"/>
        <v>D</v>
      </c>
      <c r="D25">
        <v>84</v>
      </c>
      <c r="E25" s="6">
        <f t="array" aca="1" ref="E25" ca="1">IFERROR(INDEX(compte,MATCH(1,(--ISNUMBER(SEARCH(libelle,B25))),0)),"???")</f>
        <v>401000</v>
      </c>
      <c r="F25" s="9">
        <f t="shared" si="1"/>
        <v>401000</v>
      </c>
    </row>
    <row r="26" spans="1:6">
      <c r="A26">
        <f>VLOOKUP(B26,'N° de compte'!B$4:C$24,2,TRUE)</f>
        <v>511800</v>
      </c>
      <c r="B26" t="s">
        <v>40</v>
      </c>
      <c r="C26" t="str">
        <f t="shared" si="0"/>
        <v>D</v>
      </c>
      <c r="D26">
        <v>487.92</v>
      </c>
      <c r="E26" s="6">
        <f t="array" aca="1" ref="E26" ca="1">IFERROR(INDEX(compte,MATCH(1,(--ISNUMBER(SEARCH(libelle,B26))),0)),"???")</f>
        <v>401000</v>
      </c>
      <c r="F26" s="9">
        <f t="shared" si="1"/>
        <v>401000</v>
      </c>
    </row>
    <row r="27" spans="1:6">
      <c r="A27">
        <f>VLOOKUP(B27,'N° de compte'!B$4:C$24,2,TRUE)</f>
        <v>511800</v>
      </c>
      <c r="B27" t="s">
        <v>40</v>
      </c>
      <c r="C27" t="str">
        <f t="shared" si="0"/>
        <v>D</v>
      </c>
      <c r="D27">
        <v>491.5</v>
      </c>
      <c r="E27" s="6">
        <f t="array" aca="1" ref="E27" ca="1">IFERROR(INDEX(compte,MATCH(1,(--ISNUMBER(SEARCH(libelle,B27))),0)),"???")</f>
        <v>401000</v>
      </c>
      <c r="F27" s="9">
        <f t="shared" si="1"/>
        <v>401000</v>
      </c>
    </row>
    <row r="28" spans="1:6">
      <c r="A28">
        <f>VLOOKUP(B28,'N° de compte'!B$4:C$24,2,TRUE)</f>
        <v>511800</v>
      </c>
      <c r="B28" t="s">
        <v>42</v>
      </c>
      <c r="C28" t="str">
        <f t="shared" si="0"/>
        <v>D</v>
      </c>
      <c r="D28">
        <v>12</v>
      </c>
      <c r="E28" s="6">
        <f t="array" aca="1" ref="E28" ca="1">IFERROR(INDEX(compte,MATCH(1,(--ISNUMBER(SEARCH(libelle,B28))),0)),"???")</f>
        <v>627800</v>
      </c>
      <c r="F28" s="9">
        <f t="shared" si="1"/>
        <v>627800</v>
      </c>
    </row>
    <row r="29" spans="1:6">
      <c r="A29">
        <f>VLOOKUP(B29,'N° de compte'!B$4:C$24,2,TRUE)</f>
        <v>511800</v>
      </c>
      <c r="B29" t="s">
        <v>42</v>
      </c>
      <c r="C29" t="str">
        <f t="shared" si="0"/>
        <v>D</v>
      </c>
      <c r="D29">
        <v>10</v>
      </c>
      <c r="E29" s="6">
        <f t="array" aca="1" ref="E29" ca="1">IFERROR(INDEX(compte,MATCH(1,(--ISNUMBER(SEARCH(libelle,B29))),0)),"???")</f>
        <v>627800</v>
      </c>
      <c r="F29" s="9">
        <f t="shared" si="1"/>
        <v>627800</v>
      </c>
    </row>
    <row r="30" spans="1:6">
      <c r="A30">
        <f>VLOOKUP(B30,'N° de compte'!B$4:C$24,2,TRUE)</f>
        <v>511800</v>
      </c>
      <c r="B30" t="s">
        <v>43</v>
      </c>
      <c r="C30" t="str">
        <f t="shared" si="0"/>
        <v>D</v>
      </c>
      <c r="D30">
        <v>5.6</v>
      </c>
      <c r="E30" s="6">
        <f t="array" aca="1" ref="E30" ca="1">IFERROR(INDEX(compte,MATCH(1,(--ISNUMBER(SEARCH(libelle,B30))),0)),"???")</f>
        <v>627800</v>
      </c>
      <c r="F30" s="9">
        <f t="shared" si="1"/>
        <v>627800</v>
      </c>
    </row>
    <row r="31" spans="1:6">
      <c r="A31">
        <f>VLOOKUP(B31,'N° de compte'!B$4:C$24,2,TRUE)</f>
        <v>511800</v>
      </c>
      <c r="B31" t="s">
        <v>40</v>
      </c>
      <c r="C31" t="str">
        <f t="shared" si="0"/>
        <v>D</v>
      </c>
      <c r="D31">
        <v>625.64</v>
      </c>
      <c r="E31" s="6">
        <f t="array" aca="1" ref="E31" ca="1">IFERROR(INDEX(compte,MATCH(1,(--ISNUMBER(SEARCH(libelle,B31))),0)),"???")</f>
        <v>401000</v>
      </c>
      <c r="F31" s="9">
        <f t="shared" si="1"/>
        <v>401000</v>
      </c>
    </row>
    <row r="32" spans="1:6">
      <c r="A32">
        <f>VLOOKUP(B32,'N° de compte'!B$4:C$24,2,TRUE)</f>
        <v>511800</v>
      </c>
      <c r="B32" t="s">
        <v>44</v>
      </c>
      <c r="C32" t="str">
        <f t="shared" si="0"/>
        <v>D</v>
      </c>
      <c r="D32">
        <v>133.97</v>
      </c>
      <c r="E32" s="6">
        <f t="array" aca="1" ref="E32" ca="1">IFERROR(INDEX(compte,MATCH(1,(--ISNUMBER(SEARCH(libelle,B32))),0)),"???")</f>
        <v>616000</v>
      </c>
      <c r="F32" s="9">
        <f t="shared" si="1"/>
        <v>616000</v>
      </c>
    </row>
    <row r="33" spans="1:6">
      <c r="A33">
        <f>VLOOKUP(B33,'N° de compte'!B$4:C$24,2,TRUE)</f>
        <v>471000</v>
      </c>
      <c r="B33" t="s">
        <v>46</v>
      </c>
      <c r="C33" t="str">
        <f t="shared" si="0"/>
        <v>D</v>
      </c>
      <c r="D33">
        <v>2065.66</v>
      </c>
      <c r="E33" s="6">
        <f t="array" aca="1" ref="E33" ca="1">IFERROR(INDEX(compte,MATCH(1,(--ISNUMBER(SEARCH(libelle,B33))),0)),"???")</f>
        <v>164101</v>
      </c>
      <c r="F33" s="9">
        <f t="shared" si="1"/>
        <v>164101</v>
      </c>
    </row>
    <row r="34" spans="1:6">
      <c r="A34">
        <f>VLOOKUP(B34,'N° de compte'!B$4:C$24,2,TRUE)</f>
        <v>511800</v>
      </c>
      <c r="B34" t="s">
        <v>48</v>
      </c>
      <c r="C34" t="str">
        <f t="shared" si="0"/>
        <v>D</v>
      </c>
      <c r="D34">
        <v>139.72999999999999</v>
      </c>
      <c r="E34" s="6">
        <f t="array" aca="1" ref="E34" ca="1">IFERROR(INDEX(compte,MATCH(1,(--ISNUMBER(SEARCH(libelle,B34))),0)),"???")</f>
        <v>511800</v>
      </c>
      <c r="F34" s="9">
        <f t="shared" si="1"/>
        <v>511800</v>
      </c>
    </row>
    <row r="35" spans="1:6">
      <c r="A35">
        <f>VLOOKUP(B35,'N° de compte'!B$4:C$24,2,TRUE)</f>
        <v>511800</v>
      </c>
      <c r="B35" t="s">
        <v>49</v>
      </c>
      <c r="C35" t="str">
        <f t="shared" si="0"/>
        <v>D</v>
      </c>
      <c r="D35">
        <v>95.21</v>
      </c>
      <c r="E35" s="6">
        <f t="array" aca="1" ref="E35" ca="1">IFERROR(INDEX(compte,MATCH(1,(--ISNUMBER(SEARCH(libelle,B35))),0)),"???")</f>
        <v>511800</v>
      </c>
      <c r="F35" s="9">
        <f t="shared" si="1"/>
        <v>511800</v>
      </c>
    </row>
    <row r="36" spans="1:6">
      <c r="A36">
        <f>VLOOKUP(B36,'N° de compte'!B$4:C$24,2,TRUE)</f>
        <v>511800</v>
      </c>
      <c r="B36" t="s">
        <v>51</v>
      </c>
      <c r="C36" t="str">
        <f t="shared" si="0"/>
        <v>D</v>
      </c>
      <c r="D36">
        <v>286.02999999999997</v>
      </c>
      <c r="E36" s="6">
        <f t="array" aca="1" ref="E36" ca="1">IFERROR(INDEX(compte,MATCH(1,(--ISNUMBER(SEARCH(libelle,B36))),0)),"???")</f>
        <v>511800</v>
      </c>
      <c r="F36" s="9">
        <f t="shared" si="1"/>
        <v>511800</v>
      </c>
    </row>
    <row r="37" spans="1:6">
      <c r="A37">
        <f>VLOOKUP(B37,'N° de compte'!B$4:C$24,2,TRUE)</f>
        <v>511800</v>
      </c>
      <c r="B37" t="s">
        <v>52</v>
      </c>
      <c r="C37" t="str">
        <f t="shared" si="0"/>
        <v>D</v>
      </c>
      <c r="D37">
        <v>229.37</v>
      </c>
      <c r="E37" s="6">
        <f t="array" aca="1" ref="E37" ca="1">IFERROR(INDEX(compte,MATCH(1,(--ISNUMBER(SEARCH(libelle,B37))),0)),"???")</f>
        <v>511800</v>
      </c>
      <c r="F37" s="9">
        <f t="shared" si="1"/>
        <v>511800</v>
      </c>
    </row>
    <row r="38" spans="1:6">
      <c r="A38">
        <f>VLOOKUP(B38,'N° de compte'!B$4:C$24,2,TRUE)</f>
        <v>511800</v>
      </c>
      <c r="B38" t="s">
        <v>53</v>
      </c>
      <c r="C38" t="str">
        <f t="shared" si="0"/>
        <v>D</v>
      </c>
      <c r="D38">
        <v>296.58999999999997</v>
      </c>
      <c r="E38" s="6">
        <f t="array" aca="1" ref="E38" ca="1">IFERROR(INDEX(compte,MATCH(1,(--ISNUMBER(SEARCH(libelle,B38))),0)),"???")</f>
        <v>511800</v>
      </c>
      <c r="F38" s="9">
        <f t="shared" si="1"/>
        <v>511800</v>
      </c>
    </row>
    <row r="39" spans="1:6">
      <c r="A39">
        <f>VLOOKUP(B39,'N° de compte'!B$4:C$24,2,TRUE)</f>
        <v>511800</v>
      </c>
      <c r="B39" t="s">
        <v>54</v>
      </c>
      <c r="C39" t="str">
        <f t="shared" si="0"/>
        <v>D</v>
      </c>
      <c r="D39">
        <v>147.69</v>
      </c>
      <c r="E39" s="6">
        <f t="array" aca="1" ref="E39" ca="1">IFERROR(INDEX(compte,MATCH(1,(--ISNUMBER(SEARCH(libelle,B39))),0)),"???")</f>
        <v>511800</v>
      </c>
      <c r="F39" s="9">
        <f t="shared" si="1"/>
        <v>511800</v>
      </c>
    </row>
    <row r="40" spans="1:6">
      <c r="A40">
        <f>VLOOKUP(B40,'N° de compte'!B$4:C$24,2,TRUE)</f>
        <v>511800</v>
      </c>
      <c r="B40" t="s">
        <v>55</v>
      </c>
      <c r="C40" t="str">
        <f t="shared" si="0"/>
        <v>D</v>
      </c>
      <c r="D40">
        <v>80.260000000000005</v>
      </c>
      <c r="E40" s="6">
        <f t="array" aca="1" ref="E40" ca="1">IFERROR(INDEX(compte,MATCH(1,(--ISNUMBER(SEARCH(libelle,B40))),0)),"???")</f>
        <v>511800</v>
      </c>
      <c r="F40" s="9">
        <f t="shared" si="1"/>
        <v>511800</v>
      </c>
    </row>
    <row r="41" spans="1:6">
      <c r="A41">
        <f>VLOOKUP(B41,'N° de compte'!B$4:C$24,2,TRUE)</f>
        <v>511800</v>
      </c>
      <c r="B41" t="s">
        <v>56</v>
      </c>
      <c r="C41" t="str">
        <f t="shared" si="0"/>
        <v>D</v>
      </c>
      <c r="D41">
        <v>61.65</v>
      </c>
      <c r="E41" s="6">
        <f t="array" aca="1" ref="E41" ca="1">IFERROR(INDEX(compte,MATCH(1,(--ISNUMBER(SEARCH(libelle,B41))),0)),"???")</f>
        <v>511800</v>
      </c>
      <c r="F41" s="9">
        <f t="shared" si="1"/>
        <v>511800</v>
      </c>
    </row>
    <row r="42" spans="1:6">
      <c r="A42">
        <f>VLOOKUP(B42,'N° de compte'!B$4:C$24,2,TRUE)</f>
        <v>511800</v>
      </c>
      <c r="B42" t="s">
        <v>57</v>
      </c>
      <c r="C42" t="str">
        <f t="shared" si="0"/>
        <v>D</v>
      </c>
      <c r="D42">
        <v>30.26</v>
      </c>
      <c r="E42" s="6">
        <f t="array" aca="1" ref="E42" ca="1">IFERROR(INDEX(compte,MATCH(1,(--ISNUMBER(SEARCH(libelle,B42))),0)),"???")</f>
        <v>511800</v>
      </c>
      <c r="F42" s="9">
        <f t="shared" si="1"/>
        <v>511800</v>
      </c>
    </row>
    <row r="43" spans="1:6">
      <c r="A43">
        <f>VLOOKUP(B43,'N° de compte'!B$4:C$24,2,TRUE)</f>
        <v>511800</v>
      </c>
      <c r="B43" t="s">
        <v>58</v>
      </c>
      <c r="C43" t="str">
        <f t="shared" si="0"/>
        <v>D</v>
      </c>
      <c r="D43">
        <v>26.38</v>
      </c>
      <c r="E43" s="6">
        <f t="array" aca="1" ref="E43" ca="1">IFERROR(INDEX(compte,MATCH(1,(--ISNUMBER(SEARCH(libelle,B43))),0)),"???")</f>
        <v>511800</v>
      </c>
      <c r="F43" s="9">
        <f t="shared" si="1"/>
        <v>511800</v>
      </c>
    </row>
    <row r="44" spans="1:6">
      <c r="A44">
        <f>VLOOKUP(B44,'N° de compte'!B$4:C$24,2,TRUE)</f>
        <v>511800</v>
      </c>
      <c r="B44" t="s">
        <v>59</v>
      </c>
      <c r="C44" t="str">
        <f t="shared" si="0"/>
        <v>D</v>
      </c>
      <c r="D44">
        <v>263.99</v>
      </c>
      <c r="E44" s="6">
        <f t="array" aca="1" ref="E44" ca="1">IFERROR(INDEX(compte,MATCH(1,(--ISNUMBER(SEARCH(libelle,B44))),0)),"???")</f>
        <v>511800</v>
      </c>
      <c r="F44" s="9">
        <f t="shared" si="1"/>
        <v>511800</v>
      </c>
    </row>
    <row r="45" spans="1:6">
      <c r="A45">
        <f>VLOOKUP(B45,'N° de compte'!B$4:C$24,2,TRUE)</f>
        <v>511800</v>
      </c>
      <c r="B45" t="s">
        <v>60</v>
      </c>
      <c r="C45" t="str">
        <f t="shared" si="0"/>
        <v>D</v>
      </c>
      <c r="D45">
        <v>241.11</v>
      </c>
      <c r="E45" s="6">
        <f t="array" aca="1" ref="E45" ca="1">IFERROR(INDEX(compte,MATCH(1,(--ISNUMBER(SEARCH(libelle,B45))),0)),"???")</f>
        <v>511800</v>
      </c>
      <c r="F45" s="9">
        <f t="shared" si="1"/>
        <v>511800</v>
      </c>
    </row>
    <row r="46" spans="1:6">
      <c r="A46">
        <f>VLOOKUP(B46,'N° de compte'!B$4:C$24,2,TRUE)</f>
        <v>511800</v>
      </c>
      <c r="B46" t="s">
        <v>61</v>
      </c>
      <c r="C46" t="str">
        <f t="shared" si="0"/>
        <v>D</v>
      </c>
      <c r="D46">
        <v>197.53</v>
      </c>
      <c r="E46" s="6">
        <f t="array" aca="1" ref="E46" ca="1">IFERROR(INDEX(compte,MATCH(1,(--ISNUMBER(SEARCH(libelle,B46))),0)),"???")</f>
        <v>511800</v>
      </c>
      <c r="F46" s="9">
        <f t="shared" si="1"/>
        <v>511800</v>
      </c>
    </row>
    <row r="47" spans="1:6">
      <c r="A47">
        <f>VLOOKUP(B47,'N° de compte'!B$4:C$24,2,TRUE)</f>
        <v>511800</v>
      </c>
      <c r="B47" t="s">
        <v>62</v>
      </c>
      <c r="C47" t="str">
        <f t="shared" si="0"/>
        <v>D</v>
      </c>
      <c r="D47">
        <v>169.5</v>
      </c>
      <c r="E47" s="6">
        <f t="array" aca="1" ref="E47" ca="1">IFERROR(INDEX(compte,MATCH(1,(--ISNUMBER(SEARCH(libelle,B47))),0)),"???")</f>
        <v>511800</v>
      </c>
      <c r="F47" s="9">
        <f t="shared" si="1"/>
        <v>511800</v>
      </c>
    </row>
    <row r="48" spans="1:6">
      <c r="A48">
        <f>VLOOKUP(B48,'N° de compte'!B$4:C$24,2,TRUE)</f>
        <v>511800</v>
      </c>
      <c r="B48" t="s">
        <v>63</v>
      </c>
      <c r="C48" t="str">
        <f t="shared" si="0"/>
        <v>D</v>
      </c>
      <c r="D48">
        <v>142.82</v>
      </c>
      <c r="E48" s="6">
        <f t="array" aca="1" ref="E48" ca="1">IFERROR(INDEX(compte,MATCH(1,(--ISNUMBER(SEARCH(libelle,B48))),0)),"???")</f>
        <v>511800</v>
      </c>
      <c r="F48" s="9">
        <f t="shared" si="1"/>
        <v>511800</v>
      </c>
    </row>
    <row r="49" spans="1:6">
      <c r="A49">
        <f>VLOOKUP(B49,'N° de compte'!B$4:C$24,2,TRUE)</f>
        <v>511800</v>
      </c>
      <c r="B49" t="s">
        <v>64</v>
      </c>
      <c r="C49" t="str">
        <f t="shared" si="0"/>
        <v>D</v>
      </c>
      <c r="D49">
        <v>80.8</v>
      </c>
      <c r="E49" s="6">
        <f t="array" aca="1" ref="E49" ca="1">IFERROR(INDEX(compte,MATCH(1,(--ISNUMBER(SEARCH(libelle,B49))),0)),"???")</f>
        <v>511800</v>
      </c>
      <c r="F49" s="9">
        <f t="shared" si="1"/>
        <v>511800</v>
      </c>
    </row>
    <row r="50" spans="1:6">
      <c r="A50">
        <f>VLOOKUP(B50,'N° de compte'!B$4:C$24,2,TRUE)</f>
        <v>511800</v>
      </c>
      <c r="B50" t="s">
        <v>65</v>
      </c>
      <c r="C50" t="str">
        <f t="shared" si="0"/>
        <v>D</v>
      </c>
      <c r="D50">
        <v>50.49</v>
      </c>
      <c r="E50" s="6">
        <f t="array" aca="1" ref="E50" ca="1">IFERROR(INDEX(compte,MATCH(1,(--ISNUMBER(SEARCH(libelle,B50))),0)),"???")</f>
        <v>511800</v>
      </c>
      <c r="F50" s="9">
        <f t="shared" si="1"/>
        <v>511800</v>
      </c>
    </row>
    <row r="51" spans="1:6">
      <c r="A51">
        <f>VLOOKUP(B51,'N° de compte'!B$4:C$24,2,TRUE)</f>
        <v>511800</v>
      </c>
      <c r="B51" t="s">
        <v>67</v>
      </c>
      <c r="C51" t="str">
        <f t="shared" si="0"/>
        <v>D</v>
      </c>
      <c r="D51">
        <v>141.05000000000001</v>
      </c>
      <c r="E51" s="6">
        <f t="array" aca="1" ref="E51" ca="1">IFERROR(INDEX(compte,MATCH(1,(--ISNUMBER(SEARCH(libelle,B51))),0)),"???")</f>
        <v>511800</v>
      </c>
      <c r="F51" s="9">
        <f t="shared" si="1"/>
        <v>511800</v>
      </c>
    </row>
    <row r="52" spans="1:6">
      <c r="A52">
        <f>VLOOKUP(B52,'N° de compte'!B$4:C$24,2,TRUE)</f>
        <v>511800</v>
      </c>
      <c r="B52" t="s">
        <v>68</v>
      </c>
      <c r="C52" t="str">
        <f t="shared" si="0"/>
        <v>D</v>
      </c>
      <c r="D52">
        <v>135.77000000000001</v>
      </c>
      <c r="E52" s="6">
        <f t="array" aca="1" ref="E52" ca="1">IFERROR(INDEX(compte,MATCH(1,(--ISNUMBER(SEARCH(libelle,B52))),0)),"???")</f>
        <v>511800</v>
      </c>
      <c r="F52" s="9">
        <f t="shared" si="1"/>
        <v>511800</v>
      </c>
    </row>
    <row r="53" spans="1:6">
      <c r="A53">
        <f>VLOOKUP(B53,'N° de compte'!B$4:C$24,2,TRUE)</f>
        <v>511800</v>
      </c>
      <c r="B53" t="s">
        <v>69</v>
      </c>
      <c r="C53" t="str">
        <f t="shared" si="0"/>
        <v>D</v>
      </c>
      <c r="D53">
        <v>213.95</v>
      </c>
      <c r="E53" s="6">
        <f t="array" aca="1" ref="E53" ca="1">IFERROR(INDEX(compte,MATCH(1,(--ISNUMBER(SEARCH(libelle,B53))),0)),"???")</f>
        <v>511800</v>
      </c>
      <c r="F53" s="9">
        <f t="shared" si="1"/>
        <v>511800</v>
      </c>
    </row>
    <row r="54" spans="1:6">
      <c r="A54">
        <f>VLOOKUP(B54,'N° de compte'!B$4:C$24,2,TRUE)</f>
        <v>511800</v>
      </c>
      <c r="B54" t="s">
        <v>70</v>
      </c>
      <c r="C54" t="str">
        <f t="shared" si="0"/>
        <v>D</v>
      </c>
      <c r="D54">
        <v>82.76</v>
      </c>
      <c r="E54" s="6">
        <f t="array" aca="1" ref="E54" ca="1">IFERROR(INDEX(compte,MATCH(1,(--ISNUMBER(SEARCH(libelle,B54))),0)),"???")</f>
        <v>511800</v>
      </c>
      <c r="F54" s="9">
        <f t="shared" si="1"/>
        <v>511800</v>
      </c>
    </row>
    <row r="55" spans="1:6">
      <c r="A55">
        <f>VLOOKUP(B55,'N° de compte'!B$4:C$24,2,TRUE)</f>
        <v>511800</v>
      </c>
      <c r="B55" t="s">
        <v>71</v>
      </c>
      <c r="C55" t="str">
        <f t="shared" si="0"/>
        <v>D</v>
      </c>
      <c r="D55">
        <v>36.549999999999997</v>
      </c>
      <c r="E55" s="6">
        <f t="array" aca="1" ref="E55" ca="1">IFERROR(INDEX(compte,MATCH(1,(--ISNUMBER(SEARCH(libelle,B55))),0)),"???")</f>
        <v>511800</v>
      </c>
      <c r="F55" s="9">
        <f t="shared" si="1"/>
        <v>511800</v>
      </c>
    </row>
    <row r="56" spans="1:6">
      <c r="A56">
        <f>VLOOKUP(B56,'N° de compte'!B$4:C$24,2,TRUE)</f>
        <v>511800</v>
      </c>
      <c r="B56" t="s">
        <v>72</v>
      </c>
      <c r="C56" t="str">
        <f t="shared" si="0"/>
        <v>D</v>
      </c>
      <c r="D56">
        <v>184.85</v>
      </c>
      <c r="E56" s="6">
        <f t="array" aca="1" ref="E56" ca="1">IFERROR(INDEX(compte,MATCH(1,(--ISNUMBER(SEARCH(libelle,B56))),0)),"???")</f>
        <v>511800</v>
      </c>
      <c r="F56" s="9">
        <f t="shared" si="1"/>
        <v>511800</v>
      </c>
    </row>
    <row r="57" spans="1:6">
      <c r="A57">
        <f>VLOOKUP(B57,'N° de compte'!B$4:C$24,2,TRUE)</f>
        <v>511800</v>
      </c>
      <c r="B57" t="s">
        <v>73</v>
      </c>
      <c r="C57" t="str">
        <f t="shared" si="0"/>
        <v>D</v>
      </c>
      <c r="D57">
        <v>74.75</v>
      </c>
      <c r="E57" s="6">
        <f t="array" aca="1" ref="E57" ca="1">IFERROR(INDEX(compte,MATCH(1,(--ISNUMBER(SEARCH(libelle,B57))),0)),"???")</f>
        <v>511800</v>
      </c>
      <c r="F57" s="9">
        <f t="shared" si="1"/>
        <v>511800</v>
      </c>
    </row>
    <row r="58" spans="1:6">
      <c r="A58">
        <f>VLOOKUP(B58,'N° de compte'!B$4:C$24,2,TRUE)</f>
        <v>511800</v>
      </c>
      <c r="B58" t="s">
        <v>75</v>
      </c>
      <c r="C58" t="str">
        <f t="shared" si="0"/>
        <v>D</v>
      </c>
      <c r="D58">
        <v>187.04</v>
      </c>
      <c r="E58" s="6">
        <f t="array" aca="1" ref="E58" ca="1">IFERROR(INDEX(compte,MATCH(1,(--ISNUMBER(SEARCH(libelle,B58))),0)),"???")</f>
        <v>511800</v>
      </c>
      <c r="F58" s="9">
        <f t="shared" si="1"/>
        <v>511800</v>
      </c>
    </row>
    <row r="59" spans="1:6">
      <c r="A59">
        <f>VLOOKUP(B59,'N° de compte'!B$4:C$24,2,TRUE)</f>
        <v>511800</v>
      </c>
      <c r="B59" t="s">
        <v>76</v>
      </c>
      <c r="C59" t="str">
        <f t="shared" si="0"/>
        <v>D</v>
      </c>
      <c r="D59">
        <v>118.22</v>
      </c>
      <c r="E59" s="6">
        <f t="array" aca="1" ref="E59" ca="1">IFERROR(INDEX(compte,MATCH(1,(--ISNUMBER(SEARCH(libelle,B59))),0)),"???")</f>
        <v>511800</v>
      </c>
      <c r="F59" s="9">
        <f t="shared" si="1"/>
        <v>511800</v>
      </c>
    </row>
    <row r="60" spans="1:6">
      <c r="A60">
        <f>VLOOKUP(B60,'N° de compte'!B$4:C$24,2,TRUE)</f>
        <v>511800</v>
      </c>
      <c r="B60" t="s">
        <v>77</v>
      </c>
      <c r="C60" t="str">
        <f t="shared" si="0"/>
        <v>D</v>
      </c>
      <c r="D60">
        <v>264.3</v>
      </c>
      <c r="E60" s="6">
        <f t="array" aca="1" ref="E60" ca="1">IFERROR(INDEX(compte,MATCH(1,(--ISNUMBER(SEARCH(libelle,B60))),0)),"???")</f>
        <v>511800</v>
      </c>
      <c r="F60" s="9">
        <f t="shared" si="1"/>
        <v>511800</v>
      </c>
    </row>
    <row r="61" spans="1:6">
      <c r="A61">
        <f>VLOOKUP(B61,'N° de compte'!B$4:C$24,2,TRUE)</f>
        <v>511800</v>
      </c>
      <c r="B61" t="s">
        <v>78</v>
      </c>
      <c r="C61" t="str">
        <f t="shared" si="0"/>
        <v>D</v>
      </c>
      <c r="D61">
        <v>210.37</v>
      </c>
      <c r="E61" s="6">
        <f t="array" aca="1" ref="E61" ca="1">IFERROR(INDEX(compte,MATCH(1,(--ISNUMBER(SEARCH(libelle,B61))),0)),"???")</f>
        <v>511800</v>
      </c>
      <c r="F61" s="9">
        <f t="shared" si="1"/>
        <v>511800</v>
      </c>
    </row>
    <row r="62" spans="1:6">
      <c r="A62">
        <f>VLOOKUP(B62,'N° de compte'!B$4:C$24,2,TRUE)</f>
        <v>511800</v>
      </c>
      <c r="B62" t="s">
        <v>79</v>
      </c>
      <c r="C62" t="str">
        <f t="shared" si="0"/>
        <v>D</v>
      </c>
      <c r="D62">
        <v>204.47</v>
      </c>
      <c r="E62" s="6">
        <f t="array" aca="1" ref="E62" ca="1">IFERROR(INDEX(compte,MATCH(1,(--ISNUMBER(SEARCH(libelle,B62))),0)),"???")</f>
        <v>511800</v>
      </c>
      <c r="F62" s="9">
        <f t="shared" si="1"/>
        <v>511800</v>
      </c>
    </row>
    <row r="63" spans="1:6">
      <c r="A63">
        <f>VLOOKUP(B63,'N° de compte'!B$4:C$24,2,TRUE)</f>
        <v>511800</v>
      </c>
      <c r="B63" t="s">
        <v>80</v>
      </c>
      <c r="C63" t="str">
        <f t="shared" si="0"/>
        <v>D</v>
      </c>
      <c r="D63">
        <v>195.2</v>
      </c>
      <c r="E63" s="6">
        <f t="array" aca="1" ref="E63" ca="1">IFERROR(INDEX(compte,MATCH(1,(--ISNUMBER(SEARCH(libelle,B63))),0)),"???")</f>
        <v>511800</v>
      </c>
      <c r="F63" s="9">
        <f t="shared" si="1"/>
        <v>511800</v>
      </c>
    </row>
    <row r="64" spans="1:6">
      <c r="A64">
        <f>VLOOKUP(B64,'N° de compte'!B$4:C$24,2,TRUE)</f>
        <v>511800</v>
      </c>
      <c r="B64" t="s">
        <v>81</v>
      </c>
      <c r="C64" t="str">
        <f t="shared" si="0"/>
        <v>D</v>
      </c>
      <c r="D64">
        <v>19.82</v>
      </c>
      <c r="E64" s="6">
        <f t="array" aca="1" ref="E64" ca="1">IFERROR(INDEX(compte,MATCH(1,(--ISNUMBER(SEARCH(libelle,B64))),0)),"???")</f>
        <v>511800</v>
      </c>
      <c r="F64" s="9">
        <f t="shared" si="1"/>
        <v>511800</v>
      </c>
    </row>
    <row r="65" spans="1:6">
      <c r="A65">
        <f>VLOOKUP(B65,'N° de compte'!B$4:C$24,2,TRUE)</f>
        <v>511800</v>
      </c>
      <c r="B65" t="s">
        <v>82</v>
      </c>
      <c r="C65" t="str">
        <f t="shared" si="0"/>
        <v>D</v>
      </c>
      <c r="D65">
        <v>224.28</v>
      </c>
      <c r="E65" s="6">
        <f t="array" aca="1" ref="E65" ca="1">IFERROR(INDEX(compte,MATCH(1,(--ISNUMBER(SEARCH(libelle,B65))),0)),"???")</f>
        <v>511800</v>
      </c>
      <c r="F65" s="9">
        <f t="shared" si="1"/>
        <v>511800</v>
      </c>
    </row>
    <row r="66" spans="1:6">
      <c r="A66">
        <f>VLOOKUP(B66,'N° de compte'!B$4:C$24,2,TRUE)</f>
        <v>511800</v>
      </c>
      <c r="B66" t="s">
        <v>83</v>
      </c>
      <c r="C66" t="str">
        <f t="shared" si="0"/>
        <v>D</v>
      </c>
      <c r="D66">
        <v>166.91</v>
      </c>
      <c r="E66" s="6">
        <f t="array" aca="1" ref="E66" ca="1">IFERROR(INDEX(compte,MATCH(1,(--ISNUMBER(SEARCH(libelle,B66))),0)),"???")</f>
        <v>511800</v>
      </c>
      <c r="F66" s="9">
        <f t="shared" si="1"/>
        <v>511800</v>
      </c>
    </row>
    <row r="67" spans="1:6">
      <c r="A67">
        <f>VLOOKUP(B67,'N° de compte'!B$4:C$24,2,TRUE)</f>
        <v>511800</v>
      </c>
      <c r="B67" t="s">
        <v>85</v>
      </c>
      <c r="C67" t="str">
        <f t="shared" si="0"/>
        <v>D</v>
      </c>
      <c r="D67">
        <v>394.94</v>
      </c>
      <c r="E67" s="6">
        <f t="array" aca="1" ref="E67" ca="1">IFERROR(INDEX(compte,MATCH(1,(--ISNUMBER(SEARCH(libelle,B67))),0)),"???")</f>
        <v>511800</v>
      </c>
      <c r="F67" s="9">
        <f t="shared" si="1"/>
        <v>511800</v>
      </c>
    </row>
    <row r="68" spans="1:6">
      <c r="A68">
        <f>VLOOKUP(B68,'N° de compte'!B$4:C$24,2,TRUE)</f>
        <v>511800</v>
      </c>
      <c r="B68" t="s">
        <v>86</v>
      </c>
      <c r="C68" t="str">
        <f t="shared" ref="C68:C106" si="2">IF(D68&gt;0,"D","C")</f>
        <v>D</v>
      </c>
      <c r="D68">
        <v>228.36</v>
      </c>
      <c r="E68" s="6">
        <f t="array" aca="1" ref="E68" ca="1">IFERROR(INDEX(compte,MATCH(1,(--ISNUMBER(SEARCH(libelle,B68))),0)),"???")</f>
        <v>511800</v>
      </c>
      <c r="F68" s="9">
        <f t="shared" ref="F68:F106" si="3">ChercheCompte(B68)</f>
        <v>511800</v>
      </c>
    </row>
    <row r="69" spans="1:6">
      <c r="A69">
        <f>VLOOKUP(B69,'N° de compte'!B$4:C$24,2,TRUE)</f>
        <v>511800</v>
      </c>
      <c r="B69" t="s">
        <v>87</v>
      </c>
      <c r="C69" t="str">
        <f t="shared" si="2"/>
        <v>D</v>
      </c>
      <c r="D69">
        <v>163.93</v>
      </c>
      <c r="E69" s="6">
        <f t="array" aca="1" ref="E69" ca="1">IFERROR(INDEX(compte,MATCH(1,(--ISNUMBER(SEARCH(libelle,B69))),0)),"???")</f>
        <v>511800</v>
      </c>
      <c r="F69" s="9">
        <f t="shared" si="3"/>
        <v>511800</v>
      </c>
    </row>
    <row r="70" spans="1:6">
      <c r="A70">
        <f>VLOOKUP(B70,'N° de compte'!B$4:C$24,2,TRUE)</f>
        <v>511800</v>
      </c>
      <c r="B70" t="s">
        <v>88</v>
      </c>
      <c r="C70" t="str">
        <f t="shared" si="2"/>
        <v>D</v>
      </c>
      <c r="D70">
        <v>61.96</v>
      </c>
      <c r="E70" s="6">
        <f t="array" aca="1" ref="E70" ca="1">IFERROR(INDEX(compte,MATCH(1,(--ISNUMBER(SEARCH(libelle,B70))),0)),"???")</f>
        <v>511800</v>
      </c>
      <c r="F70" s="9">
        <f t="shared" si="3"/>
        <v>511800</v>
      </c>
    </row>
    <row r="71" spans="1:6">
      <c r="A71">
        <f>VLOOKUP(B71,'N° de compte'!B$4:C$24,2,TRUE)</f>
        <v>511800</v>
      </c>
      <c r="B71" t="s">
        <v>90</v>
      </c>
      <c r="C71" t="str">
        <f t="shared" si="2"/>
        <v>D</v>
      </c>
      <c r="D71">
        <v>151.18</v>
      </c>
      <c r="E71" s="6">
        <f t="array" aca="1" ref="E71" ca="1">IFERROR(INDEX(compte,MATCH(1,(--ISNUMBER(SEARCH(libelle,B71))),0)),"???")</f>
        <v>511800</v>
      </c>
      <c r="F71" s="9">
        <f t="shared" si="3"/>
        <v>511800</v>
      </c>
    </row>
    <row r="72" spans="1:6">
      <c r="A72">
        <f>VLOOKUP(B72,'N° de compte'!B$4:C$24,2,TRUE)</f>
        <v>511800</v>
      </c>
      <c r="B72" t="s">
        <v>91</v>
      </c>
      <c r="C72" t="str">
        <f t="shared" si="2"/>
        <v>D</v>
      </c>
      <c r="D72">
        <v>144.30000000000001</v>
      </c>
      <c r="E72" s="6">
        <f t="array" aca="1" ref="E72" ca="1">IFERROR(INDEX(compte,MATCH(1,(--ISNUMBER(SEARCH(libelle,B72))),0)),"???")</f>
        <v>511800</v>
      </c>
      <c r="F72" s="9">
        <f t="shared" si="3"/>
        <v>511800</v>
      </c>
    </row>
    <row r="73" spans="1:6">
      <c r="A73">
        <f>VLOOKUP(B73,'N° de compte'!B$4:C$24,2,TRUE)</f>
        <v>511800</v>
      </c>
      <c r="B73" t="s">
        <v>92</v>
      </c>
      <c r="C73" t="str">
        <f t="shared" si="2"/>
        <v>D</v>
      </c>
      <c r="D73">
        <v>3.88</v>
      </c>
      <c r="E73" s="6">
        <f t="array" aca="1" ref="E73" ca="1">IFERROR(INDEX(compte,MATCH(1,(--ISNUMBER(SEARCH(libelle,B73))),0)),"???")</f>
        <v>511800</v>
      </c>
      <c r="F73" s="9">
        <f t="shared" si="3"/>
        <v>511800</v>
      </c>
    </row>
    <row r="74" spans="1:6">
      <c r="A74">
        <f>VLOOKUP(B74,'N° de compte'!B$4:C$24,2,TRUE)</f>
        <v>511800</v>
      </c>
      <c r="B74" t="s">
        <v>93</v>
      </c>
      <c r="C74" t="str">
        <f t="shared" si="2"/>
        <v>D</v>
      </c>
      <c r="D74">
        <v>443.46</v>
      </c>
      <c r="E74" s="6">
        <f t="array" aca="1" ref="E74" ca="1">IFERROR(INDEX(compte,MATCH(1,(--ISNUMBER(SEARCH(libelle,B74))),0)),"???")</f>
        <v>511800</v>
      </c>
      <c r="F74" s="9">
        <f t="shared" si="3"/>
        <v>511800</v>
      </c>
    </row>
    <row r="75" spans="1:6">
      <c r="A75">
        <f>VLOOKUP(B75,'N° de compte'!B$4:C$24,2,TRUE)</f>
        <v>511800</v>
      </c>
      <c r="B75" t="s">
        <v>94</v>
      </c>
      <c r="C75" t="str">
        <f t="shared" si="2"/>
        <v>D</v>
      </c>
      <c r="D75">
        <v>436.75</v>
      </c>
      <c r="E75" s="6">
        <f t="array" aca="1" ref="E75" ca="1">IFERROR(INDEX(compte,MATCH(1,(--ISNUMBER(SEARCH(libelle,B75))),0)),"???")</f>
        <v>511800</v>
      </c>
      <c r="F75" s="9">
        <f t="shared" si="3"/>
        <v>511800</v>
      </c>
    </row>
    <row r="76" spans="1:6">
      <c r="A76">
        <f>VLOOKUP(B76,'N° de compte'!B$4:C$24,2,TRUE)</f>
        <v>511800</v>
      </c>
      <c r="B76" t="s">
        <v>95</v>
      </c>
      <c r="C76" t="str">
        <f t="shared" si="2"/>
        <v>D</v>
      </c>
      <c r="D76">
        <v>379.55</v>
      </c>
      <c r="E76" s="6">
        <f t="array" aca="1" ref="E76" ca="1">IFERROR(INDEX(compte,MATCH(1,(--ISNUMBER(SEARCH(libelle,B76))),0)),"???")</f>
        <v>511800</v>
      </c>
      <c r="F76" s="9">
        <f t="shared" si="3"/>
        <v>511800</v>
      </c>
    </row>
    <row r="77" spans="1:6">
      <c r="A77">
        <f>VLOOKUP(B77,'N° de compte'!B$4:C$24,2,TRUE)</f>
        <v>511800</v>
      </c>
      <c r="B77" t="s">
        <v>96</v>
      </c>
      <c r="C77" t="str">
        <f t="shared" si="2"/>
        <v>D</v>
      </c>
      <c r="D77">
        <v>210.65</v>
      </c>
      <c r="E77" s="6">
        <f t="array" aca="1" ref="E77" ca="1">IFERROR(INDEX(compte,MATCH(1,(--ISNUMBER(SEARCH(libelle,B77))),0)),"???")</f>
        <v>511800</v>
      </c>
      <c r="F77" s="9">
        <f t="shared" si="3"/>
        <v>511800</v>
      </c>
    </row>
    <row r="78" spans="1:6">
      <c r="A78">
        <f>VLOOKUP(B78,'N° de compte'!B$4:C$24,2,TRUE)</f>
        <v>511800</v>
      </c>
      <c r="B78" t="s">
        <v>97</v>
      </c>
      <c r="C78" t="str">
        <f t="shared" si="2"/>
        <v>D</v>
      </c>
      <c r="D78">
        <v>12.85</v>
      </c>
      <c r="E78" s="6">
        <f t="array" aca="1" ref="E78" ca="1">IFERROR(INDEX(compte,MATCH(1,(--ISNUMBER(SEARCH(libelle,B78))),0)),"???")</f>
        <v>511800</v>
      </c>
      <c r="F78" s="9">
        <f t="shared" si="3"/>
        <v>511800</v>
      </c>
    </row>
    <row r="79" spans="1:6">
      <c r="A79">
        <f>VLOOKUP(B79,'N° de compte'!B$4:C$24,2,TRUE)</f>
        <v>511800</v>
      </c>
      <c r="B79" t="s">
        <v>98</v>
      </c>
      <c r="C79" t="str">
        <f t="shared" si="2"/>
        <v>D</v>
      </c>
      <c r="D79">
        <v>437.73</v>
      </c>
      <c r="E79" s="6">
        <f t="array" aca="1" ref="E79" ca="1">IFERROR(INDEX(compte,MATCH(1,(--ISNUMBER(SEARCH(libelle,B79))),0)),"???")</f>
        <v>511800</v>
      </c>
      <c r="F79" s="9">
        <f t="shared" si="3"/>
        <v>511800</v>
      </c>
    </row>
    <row r="80" spans="1:6">
      <c r="A80">
        <f>VLOOKUP(B80,'N° de compte'!B$4:C$24,2,TRUE)</f>
        <v>511800</v>
      </c>
      <c r="B80" t="s">
        <v>99</v>
      </c>
      <c r="C80" t="str">
        <f t="shared" si="2"/>
        <v>D</v>
      </c>
      <c r="D80">
        <v>376.32</v>
      </c>
      <c r="E80" s="6">
        <f t="array" aca="1" ref="E80" ca="1">IFERROR(INDEX(compte,MATCH(1,(--ISNUMBER(SEARCH(libelle,B80))),0)),"???")</f>
        <v>511800</v>
      </c>
      <c r="F80" s="9">
        <f t="shared" si="3"/>
        <v>511800</v>
      </c>
    </row>
    <row r="81" spans="1:6">
      <c r="A81">
        <f>VLOOKUP(B81,'N° de compte'!B$4:C$24,2,TRUE)</f>
        <v>511800</v>
      </c>
      <c r="B81" t="s">
        <v>100</v>
      </c>
      <c r="C81" t="str">
        <f t="shared" si="2"/>
        <v>D</v>
      </c>
      <c r="D81">
        <v>273.2</v>
      </c>
      <c r="E81" s="6">
        <f t="array" aca="1" ref="E81" ca="1">IFERROR(INDEX(compte,MATCH(1,(--ISNUMBER(SEARCH(libelle,B81))),0)),"???")</f>
        <v>511800</v>
      </c>
      <c r="F81" s="9">
        <f t="shared" si="3"/>
        <v>511800</v>
      </c>
    </row>
    <row r="82" spans="1:6">
      <c r="A82">
        <f>VLOOKUP(B82,'N° de compte'!B$4:C$24,2,TRUE)</f>
        <v>511800</v>
      </c>
      <c r="B82" t="s">
        <v>101</v>
      </c>
      <c r="C82" t="str">
        <f t="shared" si="2"/>
        <v>D</v>
      </c>
      <c r="D82">
        <v>232.76</v>
      </c>
      <c r="E82" s="6">
        <f t="array" aca="1" ref="E82" ca="1">IFERROR(INDEX(compte,MATCH(1,(--ISNUMBER(SEARCH(libelle,B82))),0)),"???")</f>
        <v>511800</v>
      </c>
      <c r="F82" s="9">
        <f t="shared" si="3"/>
        <v>511800</v>
      </c>
    </row>
    <row r="83" spans="1:6">
      <c r="A83">
        <f>VLOOKUP(B83,'N° de compte'!B$4:C$24,2,TRUE)</f>
        <v>511800</v>
      </c>
      <c r="B83" t="s">
        <v>103</v>
      </c>
      <c r="C83" t="str">
        <f t="shared" si="2"/>
        <v>D</v>
      </c>
      <c r="D83">
        <v>137.74</v>
      </c>
      <c r="E83" s="6">
        <f t="array" aca="1" ref="E83" ca="1">IFERROR(INDEX(compte,MATCH(1,(--ISNUMBER(SEARCH(libelle,B83))),0)),"???")</f>
        <v>511800</v>
      </c>
      <c r="F83" s="9">
        <f t="shared" si="3"/>
        <v>511800</v>
      </c>
    </row>
    <row r="84" spans="1:6">
      <c r="A84">
        <f>VLOOKUP(B84,'N° de compte'!B$4:C$24,2,TRUE)</f>
        <v>511800</v>
      </c>
      <c r="B84" t="s">
        <v>104</v>
      </c>
      <c r="C84" t="str">
        <f t="shared" si="2"/>
        <v>D</v>
      </c>
      <c r="D84">
        <v>82.67</v>
      </c>
      <c r="E84" s="6">
        <f t="array" aca="1" ref="E84" ca="1">IFERROR(INDEX(compte,MATCH(1,(--ISNUMBER(SEARCH(libelle,B84))),0)),"???")</f>
        <v>511800</v>
      </c>
      <c r="F84" s="9">
        <f t="shared" si="3"/>
        <v>511800</v>
      </c>
    </row>
    <row r="85" spans="1:6">
      <c r="A85">
        <f>VLOOKUP(B85,'N° de compte'!B$4:C$24,2,TRUE)</f>
        <v>511800</v>
      </c>
      <c r="B85" t="s">
        <v>105</v>
      </c>
      <c r="C85" t="str">
        <f t="shared" si="2"/>
        <v>D</v>
      </c>
      <c r="D85">
        <v>834.61</v>
      </c>
      <c r="E85" s="6">
        <f t="array" aca="1" ref="E85" ca="1">IFERROR(INDEX(compte,MATCH(1,(--ISNUMBER(SEARCH(libelle,B85))),0)),"???")</f>
        <v>511800</v>
      </c>
      <c r="F85" s="9">
        <f t="shared" si="3"/>
        <v>511800</v>
      </c>
    </row>
    <row r="86" spans="1:6">
      <c r="A86">
        <f>VLOOKUP(B86,'N° de compte'!B$4:C$24,2,TRUE)</f>
        <v>511800</v>
      </c>
      <c r="B86" t="s">
        <v>106</v>
      </c>
      <c r="C86" t="str">
        <f t="shared" si="2"/>
        <v>D</v>
      </c>
      <c r="D86">
        <v>135.75</v>
      </c>
      <c r="E86" s="6">
        <f t="array" aca="1" ref="E86" ca="1">IFERROR(INDEX(compte,MATCH(1,(--ISNUMBER(SEARCH(libelle,B86))),0)),"???")</f>
        <v>511800</v>
      </c>
      <c r="F86" s="9">
        <f t="shared" si="3"/>
        <v>511800</v>
      </c>
    </row>
    <row r="87" spans="1:6">
      <c r="A87">
        <f>VLOOKUP(B87,'N° de compte'!B$4:C$24,2,TRUE)</f>
        <v>511800</v>
      </c>
      <c r="B87" t="s">
        <v>107</v>
      </c>
      <c r="C87" t="str">
        <f t="shared" si="2"/>
        <v>D</v>
      </c>
      <c r="D87">
        <v>574.39</v>
      </c>
      <c r="E87" s="6">
        <f t="array" aca="1" ref="E87" ca="1">IFERROR(INDEX(compte,MATCH(1,(--ISNUMBER(SEARCH(libelle,B87))),0)),"???")</f>
        <v>511800</v>
      </c>
      <c r="F87" s="9">
        <f t="shared" si="3"/>
        <v>511800</v>
      </c>
    </row>
    <row r="88" spans="1:6">
      <c r="A88">
        <f>VLOOKUP(B88,'N° de compte'!B$4:C$24,2,TRUE)</f>
        <v>511800</v>
      </c>
      <c r="B88" t="s">
        <v>108</v>
      </c>
      <c r="C88" t="str">
        <f t="shared" si="2"/>
        <v>D</v>
      </c>
      <c r="D88">
        <v>399.79</v>
      </c>
      <c r="E88" s="6">
        <f t="array" aca="1" ref="E88" ca="1">IFERROR(INDEX(compte,MATCH(1,(--ISNUMBER(SEARCH(libelle,B88))),0)),"???")</f>
        <v>511800</v>
      </c>
      <c r="F88" s="9">
        <f t="shared" si="3"/>
        <v>511800</v>
      </c>
    </row>
    <row r="89" spans="1:6">
      <c r="A89">
        <f>VLOOKUP(B89,'N° de compte'!B$4:C$24,2,TRUE)</f>
        <v>511800</v>
      </c>
      <c r="B89" t="s">
        <v>109</v>
      </c>
      <c r="C89" t="str">
        <f t="shared" si="2"/>
        <v>D</v>
      </c>
      <c r="D89">
        <v>362.61</v>
      </c>
      <c r="E89" s="6">
        <f t="array" aca="1" ref="E89" ca="1">IFERROR(INDEX(compte,MATCH(1,(--ISNUMBER(SEARCH(libelle,B89))),0)),"???")</f>
        <v>511800</v>
      </c>
      <c r="F89" s="9">
        <f t="shared" si="3"/>
        <v>511800</v>
      </c>
    </row>
    <row r="90" spans="1:6">
      <c r="A90">
        <f>VLOOKUP(B90,'N° de compte'!B$4:C$24,2,TRUE)</f>
        <v>511800</v>
      </c>
      <c r="B90" t="s">
        <v>110</v>
      </c>
      <c r="C90" t="str">
        <f t="shared" si="2"/>
        <v>D</v>
      </c>
      <c r="D90">
        <v>226.54</v>
      </c>
      <c r="E90" s="6">
        <f t="array" aca="1" ref="E90" ca="1">IFERROR(INDEX(compte,MATCH(1,(--ISNUMBER(SEARCH(libelle,B90))),0)),"???")</f>
        <v>511800</v>
      </c>
      <c r="F90" s="9">
        <f t="shared" si="3"/>
        <v>511800</v>
      </c>
    </row>
    <row r="91" spans="1:6">
      <c r="A91">
        <f>VLOOKUP(B91,'N° de compte'!B$4:C$24,2,TRUE)</f>
        <v>511800</v>
      </c>
      <c r="B91" t="s">
        <v>111</v>
      </c>
      <c r="C91" t="str">
        <f t="shared" si="2"/>
        <v>D</v>
      </c>
      <c r="D91">
        <v>211.65</v>
      </c>
      <c r="E91" s="6">
        <f t="array" aca="1" ref="E91" ca="1">IFERROR(INDEX(compte,MATCH(1,(--ISNUMBER(SEARCH(libelle,B91))),0)),"???")</f>
        <v>511800</v>
      </c>
      <c r="F91" s="9">
        <f t="shared" si="3"/>
        <v>511800</v>
      </c>
    </row>
    <row r="92" spans="1:6">
      <c r="A92">
        <f>VLOOKUP(B92,'N° de compte'!B$4:C$24,2,TRUE)</f>
        <v>511800</v>
      </c>
      <c r="B92" t="s">
        <v>112</v>
      </c>
      <c r="C92" t="str">
        <f t="shared" si="2"/>
        <v>D</v>
      </c>
      <c r="D92">
        <v>187.65</v>
      </c>
      <c r="E92" s="6">
        <f t="array" aca="1" ref="E92" ca="1">IFERROR(INDEX(compte,MATCH(1,(--ISNUMBER(SEARCH(libelle,B92))),0)),"???")</f>
        <v>511800</v>
      </c>
      <c r="F92" s="9">
        <f t="shared" si="3"/>
        <v>511800</v>
      </c>
    </row>
    <row r="93" spans="1:6">
      <c r="A93">
        <f>VLOOKUP(B93,'N° de compte'!B$4:C$24,2,TRUE)</f>
        <v>511800</v>
      </c>
      <c r="B93" t="s">
        <v>113</v>
      </c>
      <c r="C93" t="str">
        <f t="shared" si="2"/>
        <v>D</v>
      </c>
      <c r="D93">
        <v>49.19</v>
      </c>
      <c r="E93" s="6">
        <f t="array" aca="1" ref="E93" ca="1">IFERROR(INDEX(compte,MATCH(1,(--ISNUMBER(SEARCH(libelle,B93))),0)),"???")</f>
        <v>511800</v>
      </c>
      <c r="F93" s="9">
        <f t="shared" si="3"/>
        <v>511800</v>
      </c>
    </row>
    <row r="94" spans="1:6">
      <c r="A94">
        <f>VLOOKUP(B94,'N° de compte'!B$4:C$24,2,TRUE)</f>
        <v>511800</v>
      </c>
      <c r="B94" t="s">
        <v>114</v>
      </c>
      <c r="C94" t="str">
        <f t="shared" si="2"/>
        <v>D</v>
      </c>
      <c r="D94">
        <v>43.11</v>
      </c>
      <c r="E94" s="6">
        <f t="array" aca="1" ref="E94" ca="1">IFERROR(INDEX(compte,MATCH(1,(--ISNUMBER(SEARCH(libelle,B94))),0)),"???")</f>
        <v>511800</v>
      </c>
      <c r="F94" s="9">
        <f t="shared" si="3"/>
        <v>511800</v>
      </c>
    </row>
    <row r="95" spans="1:6">
      <c r="A95">
        <f>VLOOKUP(B95,'N° de compte'!B$4:C$24,2,TRUE)</f>
        <v>511800</v>
      </c>
      <c r="B95" t="s">
        <v>115</v>
      </c>
      <c r="C95" t="str">
        <f t="shared" si="2"/>
        <v>D</v>
      </c>
      <c r="D95">
        <v>21.71</v>
      </c>
      <c r="E95" s="6">
        <f t="array" aca="1" ref="E95" ca="1">IFERROR(INDEX(compte,MATCH(1,(--ISNUMBER(SEARCH(libelle,B95))),0)),"???")</f>
        <v>511800</v>
      </c>
      <c r="F95" s="9">
        <f t="shared" si="3"/>
        <v>511800</v>
      </c>
    </row>
    <row r="96" spans="1:6">
      <c r="A96">
        <f>VLOOKUP(B96,'N° de compte'!B$4:C$24,2,TRUE)</f>
        <v>511800</v>
      </c>
      <c r="B96" t="s">
        <v>116</v>
      </c>
      <c r="C96" t="str">
        <f t="shared" si="2"/>
        <v>D</v>
      </c>
      <c r="D96">
        <v>21.71</v>
      </c>
      <c r="E96" s="6">
        <f t="array" aca="1" ref="E96" ca="1">IFERROR(INDEX(compte,MATCH(1,(--ISNUMBER(SEARCH(libelle,B96))),0)),"???")</f>
        <v>511800</v>
      </c>
      <c r="F96" s="9">
        <f t="shared" si="3"/>
        <v>511800</v>
      </c>
    </row>
    <row r="97" spans="1:6">
      <c r="A97">
        <f>VLOOKUP(B97,'N° de compte'!B$4:C$24,2,TRUE)</f>
        <v>511800</v>
      </c>
      <c r="B97" t="s">
        <v>117</v>
      </c>
      <c r="C97" t="str">
        <f t="shared" si="2"/>
        <v>D</v>
      </c>
      <c r="D97">
        <v>13.74</v>
      </c>
      <c r="E97" s="6">
        <f t="array" aca="1" ref="E97" ca="1">IFERROR(INDEX(compte,MATCH(1,(--ISNUMBER(SEARCH(libelle,B97))),0)),"???")</f>
        <v>511800</v>
      </c>
      <c r="F97" s="9">
        <f t="shared" si="3"/>
        <v>511800</v>
      </c>
    </row>
    <row r="98" spans="1:6">
      <c r="A98">
        <f>VLOOKUP(B98,'N° de compte'!B$4:C$24,2,TRUE)</f>
        <v>511800</v>
      </c>
      <c r="B98" t="s">
        <v>118</v>
      </c>
      <c r="C98" t="str">
        <f t="shared" si="2"/>
        <v>D</v>
      </c>
      <c r="D98">
        <v>294.43</v>
      </c>
      <c r="E98" s="6">
        <f t="array" aca="1" ref="E98" ca="1">IFERROR(INDEX(compte,MATCH(1,(--ISNUMBER(SEARCH(libelle,B98))),0)),"???")</f>
        <v>511800</v>
      </c>
      <c r="F98" s="9">
        <f t="shared" si="3"/>
        <v>511800</v>
      </c>
    </row>
    <row r="99" spans="1:6">
      <c r="A99">
        <f>VLOOKUP(B99,'N° de compte'!B$4:C$24,2,TRUE)</f>
        <v>511800</v>
      </c>
      <c r="B99" t="s">
        <v>119</v>
      </c>
      <c r="C99" t="str">
        <f t="shared" si="2"/>
        <v>D</v>
      </c>
      <c r="D99">
        <v>184.43</v>
      </c>
      <c r="E99" s="6">
        <f t="array" aca="1" ref="E99" ca="1">IFERROR(INDEX(compte,MATCH(1,(--ISNUMBER(SEARCH(libelle,B99))),0)),"???")</f>
        <v>511800</v>
      </c>
      <c r="F99" s="9">
        <f t="shared" si="3"/>
        <v>511800</v>
      </c>
    </row>
    <row r="100" spans="1:6">
      <c r="A100">
        <f>VLOOKUP(B100,'N° de compte'!B$4:C$24,2,TRUE)</f>
        <v>511800</v>
      </c>
      <c r="B100" t="s">
        <v>121</v>
      </c>
      <c r="C100" t="str">
        <f t="shared" si="2"/>
        <v>D</v>
      </c>
      <c r="D100">
        <v>152.94999999999999</v>
      </c>
      <c r="E100" s="6">
        <f t="array" aca="1" ref="E100" ca="1">IFERROR(INDEX(compte,MATCH(1,(--ISNUMBER(SEARCH(libelle,B100))),0)),"???")</f>
        <v>511800</v>
      </c>
      <c r="F100" s="9">
        <f t="shared" si="3"/>
        <v>511800</v>
      </c>
    </row>
    <row r="101" spans="1:6">
      <c r="A101">
        <f>VLOOKUP(B101,'N° de compte'!B$4:C$24,2,TRUE)</f>
        <v>511800</v>
      </c>
      <c r="B101" t="s">
        <v>122</v>
      </c>
      <c r="C101" t="str">
        <f t="shared" si="2"/>
        <v>D</v>
      </c>
      <c r="D101">
        <v>137.72</v>
      </c>
      <c r="E101" s="6">
        <f t="array" aca="1" ref="E101" ca="1">IFERROR(INDEX(compte,MATCH(1,(--ISNUMBER(SEARCH(libelle,B101))),0)),"???")</f>
        <v>511800</v>
      </c>
      <c r="F101" s="9">
        <f t="shared" si="3"/>
        <v>511800</v>
      </c>
    </row>
    <row r="102" spans="1:6">
      <c r="A102">
        <f>VLOOKUP(B102,'N° de compte'!B$4:C$24,2,TRUE)</f>
        <v>471000</v>
      </c>
      <c r="B102" t="s">
        <v>123</v>
      </c>
      <c r="C102" t="str">
        <f t="shared" si="2"/>
        <v>D</v>
      </c>
      <c r="D102">
        <v>80.599999999999994</v>
      </c>
      <c r="E102" s="6">
        <f t="array" aca="1" ref="E102" ca="1">IFERROR(INDEX(compte,MATCH(1,(--ISNUMBER(SEARCH(libelle,B102))),0)),"???")</f>
        <v>627800</v>
      </c>
      <c r="F102" s="9">
        <f t="shared" si="3"/>
        <v>627800</v>
      </c>
    </row>
    <row r="103" spans="1:6">
      <c r="A103">
        <f>VLOOKUP(B103,'N° de compte'!B$4:C$24,2,TRUE)</f>
        <v>627800</v>
      </c>
      <c r="B103" t="s">
        <v>124</v>
      </c>
      <c r="C103" t="str">
        <f t="shared" si="2"/>
        <v>D</v>
      </c>
      <c r="D103">
        <v>1030</v>
      </c>
      <c r="E103" s="6">
        <f t="array" aca="1" ref="E103" ca="1">IFERROR(INDEX(compte,MATCH(1,(--ISNUMBER(SEARCH(libelle,B103))),0)),"???")</f>
        <v>530000</v>
      </c>
      <c r="F103" s="9">
        <f t="shared" si="3"/>
        <v>530000</v>
      </c>
    </row>
    <row r="104" spans="1:6">
      <c r="A104">
        <f>VLOOKUP(B104,'N° de compte'!B$4:C$24,2,TRUE)</f>
        <v>627800</v>
      </c>
      <c r="B104" t="s">
        <v>125</v>
      </c>
      <c r="C104" t="str">
        <f t="shared" si="2"/>
        <v>D</v>
      </c>
      <c r="D104">
        <v>2250</v>
      </c>
      <c r="E104" s="6">
        <f t="array" aca="1" ref="E104" ca="1">IFERROR(INDEX(compte,MATCH(1,(--ISNUMBER(SEARCH(libelle,B104))),0)),"???")</f>
        <v>530000</v>
      </c>
      <c r="F104" s="9">
        <f t="shared" si="3"/>
        <v>530000</v>
      </c>
    </row>
    <row r="105" spans="1:6">
      <c r="A105">
        <f>VLOOKUP(B105,'N° de compte'!B$4:C$24,2,TRUE)</f>
        <v>627800</v>
      </c>
      <c r="B105" t="s">
        <v>126</v>
      </c>
      <c r="C105" t="str">
        <f t="shared" si="2"/>
        <v>D</v>
      </c>
      <c r="D105">
        <v>2080</v>
      </c>
      <c r="E105" s="6">
        <f t="array" aca="1" ref="E105" ca="1">IFERROR(INDEX(compte,MATCH(1,(--ISNUMBER(SEARCH(libelle,B105))),0)),"???")</f>
        <v>530000</v>
      </c>
      <c r="F105" s="9">
        <f t="shared" si="3"/>
        <v>530000</v>
      </c>
    </row>
    <row r="106" spans="1:6">
      <c r="A106">
        <f>VLOOKUP(B106,'N° de compte'!B$4:C$24,2,TRUE)</f>
        <v>627800</v>
      </c>
      <c r="B106" t="s">
        <v>127</v>
      </c>
      <c r="C106" t="str">
        <f t="shared" si="2"/>
        <v>D</v>
      </c>
      <c r="D106">
        <v>140</v>
      </c>
      <c r="E106" s="6">
        <f t="array" aca="1" ref="E106" ca="1">IFERROR(INDEX(compte,MATCH(1,(--ISNUMBER(SEARCH(libelle,B106))),0)),"???")</f>
        <v>530000</v>
      </c>
      <c r="F106" s="9">
        <f t="shared" si="3"/>
        <v>530000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6"/>
  <sheetViews>
    <sheetView workbookViewId="0">
      <selection activeCell="G3" sqref="G3"/>
    </sheetView>
  </sheetViews>
  <sheetFormatPr baseColWidth="10" defaultRowHeight="12.5"/>
  <cols>
    <col min="1" max="1" width="16.7265625" bestFit="1" customWidth="1"/>
    <col min="2" max="2" width="18.1796875" customWidth="1"/>
    <col min="3" max="3" width="36.7265625" customWidth="1"/>
    <col min="4" max="4" width="7.81640625" bestFit="1" customWidth="1"/>
    <col min="7" max="7" width="8.7265625" bestFit="1" customWidth="1"/>
  </cols>
  <sheetData>
    <row r="1" spans="1:4" ht="23">
      <c r="A1" s="7" t="s">
        <v>159</v>
      </c>
      <c r="B1" s="7"/>
      <c r="C1" s="7"/>
      <c r="D1" s="8"/>
    </row>
    <row r="2" spans="1:4" ht="23">
      <c r="A2" s="2"/>
      <c r="B2" s="2"/>
      <c r="C2" s="2"/>
    </row>
    <row r="3" spans="1:4" ht="13">
      <c r="A3" s="3" t="s">
        <v>160</v>
      </c>
      <c r="B3" s="3" t="s">
        <v>162</v>
      </c>
      <c r="C3" s="3" t="s">
        <v>161</v>
      </c>
      <c r="D3" s="3" t="s">
        <v>163</v>
      </c>
    </row>
    <row r="4" spans="1:4">
      <c r="A4" s="4"/>
      <c r="B4" s="4" t="s">
        <v>157</v>
      </c>
      <c r="C4" s="4">
        <v>471000</v>
      </c>
      <c r="D4" s="4"/>
    </row>
    <row r="5" spans="1:4">
      <c r="A5" s="4"/>
      <c r="B5" s="4" t="s">
        <v>128</v>
      </c>
      <c r="C5" s="4">
        <v>444000</v>
      </c>
      <c r="D5" s="4"/>
    </row>
    <row r="6" spans="1:4">
      <c r="A6" s="4" t="s">
        <v>130</v>
      </c>
      <c r="B6" s="4" t="s">
        <v>129</v>
      </c>
      <c r="C6" s="4">
        <v>401000</v>
      </c>
      <c r="D6" s="4"/>
    </row>
    <row r="7" spans="1:4">
      <c r="A7" s="4" t="s">
        <v>131</v>
      </c>
      <c r="B7" s="4" t="s">
        <v>132</v>
      </c>
      <c r="C7" s="4">
        <v>401000</v>
      </c>
      <c r="D7" s="4"/>
    </row>
    <row r="8" spans="1:4">
      <c r="A8" s="4" t="s">
        <v>134</v>
      </c>
      <c r="B8" s="4" t="s">
        <v>133</v>
      </c>
      <c r="C8" s="4">
        <v>401000</v>
      </c>
      <c r="D8" s="4"/>
    </row>
    <row r="9" spans="1:4">
      <c r="A9" s="4" t="s">
        <v>136</v>
      </c>
      <c r="B9" s="4" t="s">
        <v>135</v>
      </c>
      <c r="C9" s="4">
        <v>401000</v>
      </c>
      <c r="D9" s="4"/>
    </row>
    <row r="10" spans="1:4">
      <c r="A10" s="4" t="s">
        <v>138</v>
      </c>
      <c r="B10" s="4" t="s">
        <v>137</v>
      </c>
      <c r="C10" s="4">
        <v>401000</v>
      </c>
      <c r="D10" s="4"/>
    </row>
    <row r="11" spans="1:4">
      <c r="A11" s="4" t="s">
        <v>140</v>
      </c>
      <c r="B11" s="4" t="s">
        <v>139</v>
      </c>
      <c r="C11" s="4">
        <v>401000</v>
      </c>
      <c r="D11" s="4"/>
    </row>
    <row r="12" spans="1:4">
      <c r="A12" s="4" t="s">
        <v>142</v>
      </c>
      <c r="B12" s="4" t="s">
        <v>141</v>
      </c>
      <c r="C12" s="4">
        <v>401000</v>
      </c>
      <c r="D12" s="4"/>
    </row>
    <row r="13" spans="1:4">
      <c r="A13" s="4" t="s">
        <v>144</v>
      </c>
      <c r="B13" s="4" t="s">
        <v>143</v>
      </c>
      <c r="C13" s="4">
        <v>401000</v>
      </c>
      <c r="D13" s="4"/>
    </row>
    <row r="14" spans="1:4">
      <c r="A14" s="4" t="s">
        <v>156</v>
      </c>
      <c r="B14" s="4" t="s">
        <v>145</v>
      </c>
      <c r="C14" s="4">
        <v>455104</v>
      </c>
      <c r="D14" s="4"/>
    </row>
    <row r="15" spans="1:4">
      <c r="A15" s="4" t="s">
        <v>156</v>
      </c>
      <c r="B15" s="4" t="s">
        <v>146</v>
      </c>
      <c r="C15" s="4">
        <v>44551</v>
      </c>
      <c r="D15" s="4"/>
    </row>
    <row r="16" spans="1:4">
      <c r="A16" s="4" t="s">
        <v>149</v>
      </c>
      <c r="B16" s="4" t="s">
        <v>147</v>
      </c>
      <c r="C16" s="4">
        <v>401000</v>
      </c>
      <c r="D16" s="4"/>
    </row>
    <row r="17" spans="1:4">
      <c r="A17" s="4" t="s">
        <v>150</v>
      </c>
      <c r="B17" s="4" t="s">
        <v>148</v>
      </c>
      <c r="C17" s="4">
        <v>401000</v>
      </c>
      <c r="D17" s="4"/>
    </row>
    <row r="18" spans="1:4">
      <c r="A18" s="4"/>
      <c r="B18" s="4" t="s">
        <v>151</v>
      </c>
      <c r="C18" s="4">
        <v>627800</v>
      </c>
      <c r="D18" s="4"/>
    </row>
    <row r="19" spans="1:4">
      <c r="A19" s="4"/>
      <c r="B19" s="4" t="s">
        <v>152</v>
      </c>
      <c r="C19" s="4">
        <v>627800</v>
      </c>
      <c r="D19" s="4"/>
    </row>
    <row r="20" spans="1:4">
      <c r="A20" s="4"/>
      <c r="B20" s="4" t="s">
        <v>153</v>
      </c>
      <c r="C20" s="4">
        <v>616000</v>
      </c>
      <c r="D20" s="4"/>
    </row>
    <row r="21" spans="1:4">
      <c r="A21" s="4"/>
      <c r="B21" s="4" t="s">
        <v>154</v>
      </c>
      <c r="C21" s="4">
        <v>164101</v>
      </c>
      <c r="D21" s="4"/>
    </row>
    <row r="22" spans="1:4">
      <c r="A22" s="4"/>
      <c r="B22" s="4" t="s">
        <v>158</v>
      </c>
      <c r="C22" s="4">
        <v>511800</v>
      </c>
      <c r="D22" s="4"/>
    </row>
    <row r="23" spans="1:4">
      <c r="A23" s="4"/>
      <c r="B23" s="4" t="s">
        <v>155</v>
      </c>
      <c r="C23" s="4">
        <v>530000</v>
      </c>
      <c r="D23" s="4"/>
    </row>
    <row r="24" spans="1:4">
      <c r="A24" s="4"/>
      <c r="B24" t="s">
        <v>123</v>
      </c>
      <c r="C24" s="4">
        <v>627800</v>
      </c>
      <c r="D24" s="4"/>
    </row>
    <row r="25" spans="1:4">
      <c r="A25" s="4"/>
      <c r="B25" s="4"/>
      <c r="C25" s="4"/>
      <c r="D25" s="4"/>
    </row>
    <row r="26" spans="1:4">
      <c r="A26" s="4"/>
      <c r="B26" s="4"/>
      <c r="C26" s="4"/>
      <c r="D26" s="4"/>
    </row>
  </sheetData>
  <mergeCells count="1">
    <mergeCell ref="A1:D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de base</vt:lpstr>
      <vt:lpstr>fihier à intégrer</vt:lpstr>
      <vt:lpstr>N° de compte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DIMASSI</dc:creator>
  <cp:lastModifiedBy>Michel</cp:lastModifiedBy>
  <dcterms:created xsi:type="dcterms:W3CDTF">2017-07-12T13:31:28Z</dcterms:created>
  <dcterms:modified xsi:type="dcterms:W3CDTF">2017-07-14T19:53:08Z</dcterms:modified>
</cp:coreProperties>
</file>