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240" yWindow="110" windowWidth="14810" windowHeight="8010"/>
  </bookViews>
  <sheets>
    <sheet name="Requetes" sheetId="7" r:id="rId1"/>
    <sheet name="Calculs" sheetId="1" r:id="rId2"/>
    <sheet name="Temp des Cours" sheetId="5" r:id="rId3"/>
    <sheet name="Temp Napoléon" sheetId="6" r:id="rId4"/>
  </sheets>
  <calcPr calcId="152511"/>
</workbook>
</file>

<file path=xl/calcChain.xml><?xml version="1.0" encoding="utf-8"?>
<calcChain xmlns="http://schemas.openxmlformats.org/spreadsheetml/2006/main">
  <c r="C3" i="1" l="1"/>
  <c r="C4" i="1"/>
  <c r="C5" i="1"/>
  <c r="C6" i="1"/>
  <c r="C7" i="1"/>
  <c r="C2" i="1"/>
  <c r="B3" i="1"/>
  <c r="B4" i="1"/>
  <c r="B5" i="1"/>
  <c r="B6" i="1"/>
  <c r="B7" i="1"/>
  <c r="B2" i="1"/>
  <c r="L3" i="1"/>
  <c r="G3" i="1"/>
  <c r="M9" i="1" l="1"/>
  <c r="J24" i="1"/>
  <c r="K24" i="1" s="1"/>
  <c r="M24" i="1" s="1"/>
  <c r="J3" i="1" l="1"/>
  <c r="K3" i="1" s="1"/>
  <c r="M3" i="1" l="1"/>
</calcChain>
</file>

<file path=xl/sharedStrings.xml><?xml version="1.0" encoding="utf-8"?>
<sst xmlns="http://schemas.openxmlformats.org/spreadsheetml/2006/main" count="228" uniqueCount="167">
  <si>
    <t>Cours</t>
  </si>
  <si>
    <t>Variation</t>
  </si>
  <si>
    <t>Prime</t>
  </si>
  <si>
    <t>Lingot 1 Kg</t>
  </si>
  <si>
    <t>AcheterVendre</t>
  </si>
  <si>
    <t>Lingotin 500g</t>
  </si>
  <si>
    <t>Lingotin 250g</t>
  </si>
  <si>
    <t>0.9 %</t>
  </si>
  <si>
    <t>Croix Suisse 20 Frs</t>
  </si>
  <si>
    <t>Souverain</t>
  </si>
  <si>
    <t>Elisabeth II</t>
  </si>
  <si>
    <t>+ 1.20 %</t>
  </si>
  <si>
    <t>20 $ US</t>
  </si>
  <si>
    <t>10 $ US</t>
  </si>
  <si>
    <t>5 $ US</t>
  </si>
  <si>
    <t>0.00 %</t>
  </si>
  <si>
    <t>50 Pesos</t>
  </si>
  <si>
    <t>Reichmark</t>
  </si>
  <si>
    <t>Once d'Or (J.P.Gaultier)</t>
  </si>
  <si>
    <t>4.4 %</t>
  </si>
  <si>
    <t>Lingotin 100g</t>
  </si>
  <si>
    <t>Lingotin 50g</t>
  </si>
  <si>
    <t>Lingotin 20g</t>
  </si>
  <si>
    <t>Lingotin 10g</t>
  </si>
  <si>
    <t>Krugerrand</t>
  </si>
  <si>
    <t>Demi Souverain</t>
  </si>
  <si>
    <t>10 Florins</t>
  </si>
  <si>
    <t>20 Frs Tunisie</t>
  </si>
  <si>
    <t>Union Latine</t>
  </si>
  <si>
    <t>0.6 %</t>
  </si>
  <si>
    <t>cours</t>
  </si>
  <si>
    <t>min</t>
  </si>
  <si>
    <t>max</t>
  </si>
  <si>
    <t>moy</t>
  </si>
  <si>
    <t>var</t>
  </si>
  <si>
    <t>Once d'Or</t>
  </si>
  <si>
    <t>Lingot d'Or</t>
  </si>
  <si>
    <t>Gramme d'Or</t>
  </si>
  <si>
    <t>Napoléon</t>
  </si>
  <si>
    <t>Pièces:</t>
  </si>
  <si>
    <t>Cours:</t>
  </si>
  <si>
    <t>Cours € :</t>
  </si>
  <si>
    <t>Prime % :</t>
  </si>
  <si>
    <t>Calcul du coût réel:</t>
  </si>
  <si>
    <t>Comission agence</t>
  </si>
  <si>
    <t>Scellé</t>
  </si>
  <si>
    <t>TTC (4 pièces)</t>
  </si>
  <si>
    <t>Coût de revient unitaire</t>
  </si>
  <si>
    <t>J3/4</t>
  </si>
  <si>
    <t>Valeur intrinsèque</t>
  </si>
  <si>
    <t>https://www.gold.fr/cours-or-prix-de-l-or/</t>
  </si>
  <si>
    <t>https://www.gold.fr/cours-or-prix-de-l-or/napoleon-or-20-francs-louis-or/</t>
  </si>
  <si>
    <t>(G3*4)+9,2%+10€</t>
  </si>
  <si>
    <t>valeur en €</t>
  </si>
  <si>
    <t>K3/L3  soit 242,85/218,15 =</t>
  </si>
  <si>
    <r>
      <rPr>
        <sz val="11"/>
        <color rgb="FFFF0000"/>
        <rFont val="Calibri"/>
        <family val="2"/>
        <scheme val="minor"/>
      </rPr>
      <t>*</t>
    </r>
    <r>
      <rPr>
        <sz val="11"/>
        <color theme="1"/>
        <rFont val="Calibri"/>
        <family val="2"/>
        <scheme val="minor"/>
      </rPr>
      <t>Scellé (sachet scellé) de plusieurs Napoléons :</t>
    </r>
  </si>
  <si>
    <t>+ 2.60 %</t>
  </si>
  <si>
    <t>+ 1.03 %</t>
  </si>
  <si>
    <t>3.6 %</t>
  </si>
  <si>
    <t>+ 1.54 %</t>
  </si>
  <si>
    <t>3.7 %</t>
  </si>
  <si>
    <t>- 0.04 %</t>
  </si>
  <si>
    <t>1.4 %</t>
  </si>
  <si>
    <t>- 2.02 %</t>
  </si>
  <si>
    <t>-1.0 %</t>
  </si>
  <si>
    <t>- 4.98 %</t>
  </si>
  <si>
    <t>8.4 %</t>
  </si>
  <si>
    <t>13.4 %</t>
  </si>
  <si>
    <t>+ 12.50 %</t>
  </si>
  <si>
    <t>25.8 %</t>
  </si>
  <si>
    <t>+ 0.49 %</t>
  </si>
  <si>
    <t>0.1 %</t>
  </si>
  <si>
    <t>4.8 %</t>
  </si>
  <si>
    <t>- 0.50 %</t>
  </si>
  <si>
    <t>4.1 %</t>
  </si>
  <si>
    <t>+ 0.63 %</t>
  </si>
  <si>
    <t>4.5 %</t>
  </si>
  <si>
    <t>+ 3.25 %</t>
  </si>
  <si>
    <t>8.6 %</t>
  </si>
  <si>
    <t>10.4 %</t>
  </si>
  <si>
    <t>7.0 %</t>
  </si>
  <si>
    <t>6.4 %</t>
  </si>
  <si>
    <t>2.5 %</t>
  </si>
  <si>
    <t>-0.8 %</t>
  </si>
  <si>
    <t>1 340.41 $</t>
  </si>
  <si>
    <t>1 330.32 $</t>
  </si>
  <si>
    <t>1 347.11 $</t>
  </si>
  <si>
    <t>1 334.52 $</t>
  </si>
  <si>
    <t>43 095.34 $</t>
  </si>
  <si>
    <t>42 770.62 $</t>
  </si>
  <si>
    <t>43 310.72 $</t>
  </si>
  <si>
    <t>42 905.70 $</t>
  </si>
  <si>
    <t>43.10 $</t>
  </si>
  <si>
    <t>42.77 $</t>
  </si>
  <si>
    <t>43.32 $</t>
  </si>
  <si>
    <t>42.91 $</t>
  </si>
  <si>
    <t>06/06/2019, PM</t>
  </si>
  <si>
    <t>06/06/2019, AM</t>
  </si>
  <si>
    <t>05/06/2019, PM</t>
  </si>
  <si>
    <t>05/06/2019, AM</t>
  </si>
  <si>
    <t>1 335.50 $</t>
  </si>
  <si>
    <t>1 336.65 $</t>
  </si>
  <si>
    <t>1 335.05 $</t>
  </si>
  <si>
    <t>1 337.75 $</t>
  </si>
  <si>
    <t>+ 0.03 %+ 0.08 %</t>
  </si>
  <si>
    <t>42.94 $</t>
  </si>
  <si>
    <t>42.97 $</t>
  </si>
  <si>
    <t>42.92 $</t>
  </si>
  <si>
    <t>43.01 $</t>
  </si>
  <si>
    <t>Coût unitaire réel / valeur intrinsèque</t>
  </si>
  <si>
    <t>Temp des Cours</t>
  </si>
  <si>
    <t>Temp Napoléon</t>
  </si>
  <si>
    <t>&lt;span class="value"&gt;Cours :</t>
  </si>
  <si>
    <t>intrinsèque&lt;/div&gt;&lt;div class="value"&gt;</t>
  </si>
  <si>
    <t>(?)&lt;/a&gt;&lt;/div&gt;&lt;div class="value"&gt;</t>
  </si>
  <si>
    <t>&lt;/span&gt;</t>
  </si>
  <si>
    <t>&lt;/div&gt;</t>
  </si>
  <si>
    <t>%&lt;/div&gt;</t>
  </si>
  <si>
    <t>cous €</t>
  </si>
  <si>
    <t>valeur intrinsèque €</t>
  </si>
  <si>
    <t>prime %</t>
  </si>
  <si>
    <t>Intitulé</t>
  </si>
  <si>
    <t>38 270.00 €</t>
  </si>
  <si>
    <t>19 700.00 €</t>
  </si>
  <si>
    <t>9 860.00 €</t>
  </si>
  <si>
    <t>Napoléon 20 Frs (Louis d'Or)</t>
  </si>
  <si>
    <t>223.90 €</t>
  </si>
  <si>
    <t>218.50 €</t>
  </si>
  <si>
    <t>279.80 €</t>
  </si>
  <si>
    <t>280.00 €</t>
  </si>
  <si>
    <t>1 240.00 €</t>
  </si>
  <si>
    <t>649.00 €</t>
  </si>
  <si>
    <t>360.00 €</t>
  </si>
  <si>
    <t>1 427.00 €</t>
  </si>
  <si>
    <t>275.00 €</t>
  </si>
  <si>
    <r>
      <t>+ 0.44 %</t>
    </r>
    <r>
      <rPr>
        <sz val="11"/>
        <color rgb="FFF3101B"/>
        <rFont val="Calibri"/>
        <family val="2"/>
        <scheme val="minor"/>
      </rPr>
      <t>- 0.05 %</t>
    </r>
  </si>
  <si>
    <t>1 185.92 €</t>
  </si>
  <si>
    <t>1 189.62 €</t>
  </si>
  <si>
    <t>1 184.99 €</t>
  </si>
  <si>
    <t>1 185.38 €</t>
  </si>
  <si>
    <t>3 970.00 €</t>
  </si>
  <si>
    <t>1 980.00 €</t>
  </si>
  <si>
    <t>795.00 €</t>
  </si>
  <si>
    <t>413.00 €</t>
  </si>
  <si>
    <t>Demi Napoléon</t>
  </si>
  <si>
    <t>121.90 €</t>
  </si>
  <si>
    <t>1 265.00 €</t>
  </si>
  <si>
    <t>148.00 €</t>
  </si>
  <si>
    <t>236.00 €</t>
  </si>
  <si>
    <t>221.00 €</t>
  </si>
  <si>
    <t>219.10 €</t>
  </si>
  <si>
    <t>1 182.65 €</t>
  </si>
  <si>
    <t>1 180.79 €</t>
  </si>
  <si>
    <t>1 188.21 €</t>
  </si>
  <si>
    <t>1 183.18 €</t>
  </si>
  <si>
    <t>38 022.100 €</t>
  </si>
  <si>
    <t>37 963.35 €</t>
  </si>
  <si>
    <t>38 201.68 €</t>
  </si>
  <si>
    <t>38 040.15 €</t>
  </si>
  <si>
    <t>38.03 €</t>
  </si>
  <si>
    <t>37.97 €</t>
  </si>
  <si>
    <t>38.21 €</t>
  </si>
  <si>
    <t>38.04 €</t>
  </si>
  <si>
    <t>38.13 €</t>
  </si>
  <si>
    <t>38.25 €</t>
  </si>
  <si>
    <t>38.10 €</t>
  </si>
  <si>
    <t>38.11 €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</si>
</sst>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0\ &quot;€&quot;;[Red]\-#,##0\ &quot;€&quot;"/>
    <numFmt numFmtId="164" formatCode="#,##0.00\ &quot;€&quot;"/>
  </numFmts>
  <fonts count="13" x14ac:knownFonts="1">
    <font>
      <sz val="11"/>
      <color theme="1"/>
      <name val="Calibri"/>
      <family val="2"/>
      <scheme val="minor"/>
    </font>
    <font>
      <sz val="11"/>
      <color rgb="FF00B050"/>
      <name val="Calibri"/>
      <family val="2"/>
      <scheme val="minor"/>
    </font>
    <font>
      <b/>
      <u/>
      <sz val="11"/>
      <color theme="1"/>
      <name val="Calibri"/>
      <family val="2"/>
      <scheme val="minor"/>
    </font>
    <font>
      <sz val="11"/>
      <color rgb="FFFF0000"/>
      <name val="Calibri"/>
      <family val="2"/>
      <scheme val="minor"/>
    </font>
    <font>
      <sz val="11"/>
      <color rgb="FF15BD30"/>
      <name val="Calibri"/>
      <family val="2"/>
      <scheme val="minor"/>
    </font>
    <font>
      <sz val="11"/>
      <color rgb="FFF3101B"/>
      <name val="Calibri"/>
      <family val="2"/>
      <scheme val="minor"/>
    </font>
    <font>
      <sz val="11"/>
      <color theme="0" tint="-0.249977111117893"/>
      <name val="Calibri"/>
      <family val="2"/>
      <scheme val="minor"/>
    </font>
    <font>
      <u/>
      <sz val="11"/>
      <color theme="10"/>
      <name val="Calibri"/>
      <family val="2"/>
      <scheme val="minor"/>
    </font>
    <font>
      <sz val="10"/>
      <color theme="1"/>
      <name val="Calibri"/>
      <family val="2"/>
      <scheme val="minor"/>
    </font>
    <font>
      <b/>
      <sz val="10"/>
      <color theme="1"/>
      <name val="Calibri"/>
      <family val="2"/>
      <scheme val="minor"/>
    </font>
    <font>
      <sz val="10"/>
      <color rgb="FF15BD30"/>
      <name val="Calibri"/>
      <family val="2"/>
      <scheme val="minor"/>
    </font>
    <font>
      <sz val="10"/>
      <color rgb="FFF3101B"/>
      <name val="Calibri"/>
      <family val="2"/>
      <scheme val="minor"/>
    </font>
    <font>
      <sz val="11"/>
      <color rgb="FF000000"/>
      <name val="Calibri"/>
      <family val="2"/>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bottom style="thin">
        <color indexed="64"/>
      </bottom>
      <diagonal/>
    </border>
  </borders>
  <cellStyleXfs count="2">
    <xf numFmtId="0" fontId="0" fillId="0" borderId="0"/>
    <xf numFmtId="0" fontId="7" fillId="0" borderId="0" applyNumberFormat="0" applyFill="0" applyBorder="0" applyAlignment="0" applyProtection="0"/>
  </cellStyleXfs>
  <cellXfs count="34">
    <xf numFmtId="0" fontId="0" fillId="0" borderId="0" xfId="0"/>
    <xf numFmtId="0" fontId="0" fillId="0" borderId="0" xfId="0" applyAlignment="1">
      <alignment horizontal="center"/>
    </xf>
    <xf numFmtId="0" fontId="0" fillId="0" borderId="1" xfId="0" applyBorder="1"/>
    <xf numFmtId="0" fontId="0" fillId="0" borderId="1" xfId="0" applyBorder="1" applyAlignment="1">
      <alignment horizontal="center"/>
    </xf>
    <xf numFmtId="0" fontId="0" fillId="0" borderId="3" xfId="0" applyBorder="1"/>
    <xf numFmtId="0" fontId="0" fillId="0" borderId="3" xfId="0" applyBorder="1" applyAlignment="1">
      <alignment horizontal="center"/>
    </xf>
    <xf numFmtId="0" fontId="0" fillId="0" borderId="2" xfId="0" applyBorder="1"/>
    <xf numFmtId="0" fontId="0" fillId="0" borderId="2" xfId="0" applyBorder="1" applyAlignment="1">
      <alignment horizontal="center"/>
    </xf>
    <xf numFmtId="164" fontId="0" fillId="0" borderId="3" xfId="0" applyNumberFormat="1" applyBorder="1" applyAlignment="1">
      <alignment horizontal="center"/>
    </xf>
    <xf numFmtId="164" fontId="0" fillId="0" borderId="1" xfId="0" applyNumberFormat="1" applyBorder="1" applyAlignment="1">
      <alignment horizontal="center"/>
    </xf>
    <xf numFmtId="0" fontId="2" fillId="0" borderId="0" xfId="0" applyFont="1"/>
    <xf numFmtId="10" fontId="0" fillId="0" borderId="1" xfId="0" applyNumberFormat="1" applyBorder="1" applyAlignment="1">
      <alignment horizontal="center"/>
    </xf>
    <xf numFmtId="6" fontId="0" fillId="0" borderId="1" xfId="0" applyNumberFormat="1" applyBorder="1" applyAlignment="1">
      <alignment horizontal="center"/>
    </xf>
    <xf numFmtId="10" fontId="0" fillId="0" borderId="0" xfId="0" applyNumberFormat="1"/>
    <xf numFmtId="49" fontId="1" fillId="0" borderId="0" xfId="0" applyNumberFormat="1" applyFont="1" applyAlignment="1">
      <alignment horizontal="center"/>
    </xf>
    <xf numFmtId="10" fontId="1" fillId="0" borderId="0" xfId="0" applyNumberFormat="1" applyFont="1" applyAlignment="1">
      <alignment horizontal="center"/>
    </xf>
    <xf numFmtId="10" fontId="3" fillId="0" borderId="1" xfId="0" applyNumberFormat="1" applyFont="1" applyBorder="1" applyAlignment="1">
      <alignment horizontal="center"/>
    </xf>
    <xf numFmtId="0" fontId="6" fillId="0" borderId="0" xfId="0" applyNumberFormat="1" applyFont="1" applyAlignment="1">
      <alignment vertical="top" wrapText="1"/>
    </xf>
    <xf numFmtId="0" fontId="6" fillId="0" borderId="0" xfId="0" applyFont="1" applyAlignment="1">
      <alignment vertical="top"/>
    </xf>
    <xf numFmtId="0" fontId="0" fillId="0" borderId="0" xfId="0" applyAlignment="1">
      <alignment vertical="top"/>
    </xf>
    <xf numFmtId="0" fontId="0" fillId="0" borderId="0" xfId="0" applyNumberFormat="1" applyAlignment="1">
      <alignment vertical="top" wrapText="1"/>
    </xf>
    <xf numFmtId="0" fontId="7" fillId="0" borderId="0" xfId="1" applyAlignment="1">
      <alignment vertical="top"/>
    </xf>
    <xf numFmtId="0" fontId="0" fillId="2" borderId="0" xfId="0" quotePrefix="1" applyNumberFormat="1" applyFill="1" applyAlignment="1">
      <alignment horizontal="center" vertical="top" wrapText="1"/>
    </xf>
    <xf numFmtId="0" fontId="0" fillId="2" borderId="0" xfId="0" applyFill="1" applyAlignment="1">
      <alignment horizontal="center" vertical="top"/>
    </xf>
    <xf numFmtId="0" fontId="7" fillId="0" borderId="0" xfId="1"/>
    <xf numFmtId="0" fontId="9" fillId="0" borderId="0" xfId="0" applyFont="1" applyAlignment="1">
      <alignment horizontal="center" vertical="center" wrapText="1"/>
    </xf>
    <xf numFmtId="0" fontId="0" fillId="0" borderId="0" xfId="0" applyAlignment="1">
      <alignment vertical="center" wrapText="1"/>
    </xf>
    <xf numFmtId="0" fontId="8" fillId="0" borderId="0" xfId="0" applyFont="1" applyAlignment="1">
      <alignment vertical="center" wrapText="1"/>
    </xf>
    <xf numFmtId="0" fontId="7" fillId="0" borderId="0" xfId="1" applyAlignment="1">
      <alignment vertical="center" wrapText="1"/>
    </xf>
    <xf numFmtId="0" fontId="4" fillId="0" borderId="0" xfId="0" applyFont="1" applyAlignment="1">
      <alignment vertical="center" wrapText="1"/>
    </xf>
    <xf numFmtId="0" fontId="8" fillId="0" borderId="0" xfId="0" applyFont="1" applyAlignment="1">
      <alignment vertical="center" wrapText="1"/>
    </xf>
    <xf numFmtId="0" fontId="0" fillId="0" borderId="0" xfId="0" applyAlignment="1">
      <alignment vertical="center" wrapText="1"/>
    </xf>
    <xf numFmtId="0" fontId="10" fillId="0" borderId="0" xfId="0" applyFont="1" applyAlignment="1">
      <alignment vertical="center" wrapText="1"/>
    </xf>
    <xf numFmtId="0" fontId="11" fillId="0" borderId="0" xfId="0" applyFont="1" applyAlignment="1">
      <alignment vertical="center" wrapText="1"/>
    </xf>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5.jpeg"/><Relationship Id="rId13" Type="http://schemas.openxmlformats.org/officeDocument/2006/relationships/hyperlink" Target="/cours-or-prix-de-l-or/elisabeth-ii/" TargetMode="External"/><Relationship Id="rId18" Type="http://schemas.openxmlformats.org/officeDocument/2006/relationships/hyperlink" Target="/cours-or-prix-de-l-or/5-us/" TargetMode="External"/><Relationship Id="rId26" Type="http://schemas.openxmlformats.org/officeDocument/2006/relationships/hyperlink" Target="/cours-or-prix-de-l-or/lingotin-100g/" TargetMode="External"/><Relationship Id="rId39" Type="http://schemas.openxmlformats.org/officeDocument/2006/relationships/image" Target="../media/image20.jpeg"/><Relationship Id="rId3" Type="http://schemas.openxmlformats.org/officeDocument/2006/relationships/hyperlink" Target="/cours-or-prix-de-l-or/lingotin-500g/" TargetMode="External"/><Relationship Id="rId21" Type="http://schemas.openxmlformats.org/officeDocument/2006/relationships/image" Target="../media/image11.jpeg"/><Relationship Id="rId34" Type="http://schemas.openxmlformats.org/officeDocument/2006/relationships/hyperlink" Target="/cours-or-prix-de-l-or/demi-napoleon/" TargetMode="External"/><Relationship Id="rId42" Type="http://schemas.openxmlformats.org/officeDocument/2006/relationships/hyperlink" Target="/cours-or-prix-de-l-or/20-francs-tunisie/" TargetMode="External"/><Relationship Id="rId7" Type="http://schemas.openxmlformats.org/officeDocument/2006/relationships/hyperlink" Target="/cours-or-prix-de-l-or/napoleon-or-20-francs-louis-or/" TargetMode="External"/><Relationship Id="rId12" Type="http://schemas.openxmlformats.org/officeDocument/2006/relationships/image" Target="../media/image7.jpeg"/><Relationship Id="rId17" Type="http://schemas.openxmlformats.org/officeDocument/2006/relationships/image" Target="../media/image9.jpeg"/><Relationship Id="rId25" Type="http://schemas.openxmlformats.org/officeDocument/2006/relationships/image" Target="../media/image13.jpeg"/><Relationship Id="rId33" Type="http://schemas.openxmlformats.org/officeDocument/2006/relationships/image" Target="../media/image17.png"/><Relationship Id="rId38" Type="http://schemas.openxmlformats.org/officeDocument/2006/relationships/hyperlink" Target="/cours-or-prix-de-l-or/demi-souverain/" TargetMode="External"/><Relationship Id="rId2" Type="http://schemas.openxmlformats.org/officeDocument/2006/relationships/image" Target="../media/image2.jpeg"/><Relationship Id="rId16" Type="http://schemas.openxmlformats.org/officeDocument/2006/relationships/hyperlink" Target="/cours-or-prix-de-l-or/10-us/" TargetMode="External"/><Relationship Id="rId20" Type="http://schemas.openxmlformats.org/officeDocument/2006/relationships/hyperlink" Target="/cours-or-prix-de-l-or/50-pesos/" TargetMode="External"/><Relationship Id="rId29" Type="http://schemas.openxmlformats.org/officeDocument/2006/relationships/image" Target="../media/image15.jpeg"/><Relationship Id="rId41" Type="http://schemas.openxmlformats.org/officeDocument/2006/relationships/image" Target="../media/image21.jpeg"/><Relationship Id="rId1" Type="http://schemas.openxmlformats.org/officeDocument/2006/relationships/hyperlink" Target="/cours-or-prix-de-l-or/lingot-1-kg/" TargetMode="External"/><Relationship Id="rId6" Type="http://schemas.openxmlformats.org/officeDocument/2006/relationships/image" Target="../media/image4.jpeg"/><Relationship Id="rId11" Type="http://schemas.openxmlformats.org/officeDocument/2006/relationships/hyperlink" Target="/cours-or-prix-de-l-or/souverain/" TargetMode="External"/><Relationship Id="rId24" Type="http://schemas.openxmlformats.org/officeDocument/2006/relationships/hyperlink" Target="/cours-or-prix-de-l-or/once-d-or-jp-gaultier/" TargetMode="External"/><Relationship Id="rId32" Type="http://schemas.openxmlformats.org/officeDocument/2006/relationships/hyperlink" Target="/cours-or-prix-de-l-or/lingotin-10g/" TargetMode="External"/><Relationship Id="rId37" Type="http://schemas.openxmlformats.org/officeDocument/2006/relationships/image" Target="../media/image19.jpeg"/><Relationship Id="rId40" Type="http://schemas.openxmlformats.org/officeDocument/2006/relationships/hyperlink" Target="/cours-or-prix-de-l-or/10-florins/" TargetMode="External"/><Relationship Id="rId45" Type="http://schemas.openxmlformats.org/officeDocument/2006/relationships/image" Target="../media/image23.jpeg"/><Relationship Id="rId5" Type="http://schemas.openxmlformats.org/officeDocument/2006/relationships/hyperlink" Target="/cours-or-prix-de-l-or/lingotin-250g/" TargetMode="External"/><Relationship Id="rId15" Type="http://schemas.openxmlformats.org/officeDocument/2006/relationships/image" Target="../media/image8.jpeg"/><Relationship Id="rId23" Type="http://schemas.openxmlformats.org/officeDocument/2006/relationships/image" Target="../media/image12.jpeg"/><Relationship Id="rId28" Type="http://schemas.openxmlformats.org/officeDocument/2006/relationships/hyperlink" Target="/cours-or-prix-de-l-or/lingotin-50g/" TargetMode="External"/><Relationship Id="rId36" Type="http://schemas.openxmlformats.org/officeDocument/2006/relationships/hyperlink" Target="/cours-or-prix-de-l-or/krugerrand/" TargetMode="External"/><Relationship Id="rId10" Type="http://schemas.openxmlformats.org/officeDocument/2006/relationships/image" Target="../media/image6.jpeg"/><Relationship Id="rId19" Type="http://schemas.openxmlformats.org/officeDocument/2006/relationships/image" Target="../media/image10.jpeg"/><Relationship Id="rId31" Type="http://schemas.openxmlformats.org/officeDocument/2006/relationships/image" Target="../media/image16.jpeg"/><Relationship Id="rId44" Type="http://schemas.openxmlformats.org/officeDocument/2006/relationships/hyperlink" Target="/cours-or-prix-de-l-or/union-latine/" TargetMode="External"/><Relationship Id="rId4" Type="http://schemas.openxmlformats.org/officeDocument/2006/relationships/image" Target="../media/image3.jpeg"/><Relationship Id="rId9" Type="http://schemas.openxmlformats.org/officeDocument/2006/relationships/hyperlink" Target="/cours-or-prix-de-l-or/20-francs-suisses/" TargetMode="External"/><Relationship Id="rId14" Type="http://schemas.openxmlformats.org/officeDocument/2006/relationships/hyperlink" Target="/cours-or-prix-de-l-or/20-us/" TargetMode="External"/><Relationship Id="rId22" Type="http://schemas.openxmlformats.org/officeDocument/2006/relationships/hyperlink" Target="/cours-or-prix-de-l-or/reichmark/" TargetMode="External"/><Relationship Id="rId27" Type="http://schemas.openxmlformats.org/officeDocument/2006/relationships/image" Target="../media/image14.jpeg"/><Relationship Id="rId30" Type="http://schemas.openxmlformats.org/officeDocument/2006/relationships/hyperlink" Target="/cours-or-prix-de-l-or/lingotin-20g/" TargetMode="External"/><Relationship Id="rId35" Type="http://schemas.openxmlformats.org/officeDocument/2006/relationships/image" Target="../media/image18.jpeg"/><Relationship Id="rId43"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165100</xdr:colOff>
          <xdr:row>0</xdr:row>
          <xdr:rowOff>31750</xdr:rowOff>
        </xdr:from>
        <xdr:to>
          <xdr:col>4</xdr:col>
          <xdr:colOff>203200</xdr:colOff>
          <xdr:row>1</xdr:row>
          <xdr:rowOff>146050</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Lancer les Requêtes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9</xdr:col>
      <xdr:colOff>561975</xdr:colOff>
      <xdr:row>3</xdr:row>
      <xdr:rowOff>76200</xdr:rowOff>
    </xdr:from>
    <xdr:to>
      <xdr:col>9</xdr:col>
      <xdr:colOff>561975</xdr:colOff>
      <xdr:row>7</xdr:row>
      <xdr:rowOff>0</xdr:rowOff>
    </xdr:to>
    <xdr:cxnSp macro="">
      <xdr:nvCxnSpPr>
        <xdr:cNvPr id="3" name="Connecteur droit avec flèche 2"/>
        <xdr:cNvCxnSpPr/>
      </xdr:nvCxnSpPr>
      <xdr:spPr>
        <a:xfrm flipV="1">
          <a:off x="7629525" y="666750"/>
          <a:ext cx="0" cy="6858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695325</xdr:colOff>
      <xdr:row>3</xdr:row>
      <xdr:rowOff>66675</xdr:rowOff>
    </xdr:from>
    <xdr:to>
      <xdr:col>10</xdr:col>
      <xdr:colOff>695325</xdr:colOff>
      <xdr:row>6</xdr:row>
      <xdr:rowOff>180975</xdr:rowOff>
    </xdr:to>
    <xdr:cxnSp macro="">
      <xdr:nvCxnSpPr>
        <xdr:cNvPr id="9" name="Connecteur droit avec flèche 8"/>
        <xdr:cNvCxnSpPr/>
      </xdr:nvCxnSpPr>
      <xdr:spPr>
        <a:xfrm flipV="1">
          <a:off x="9039225" y="657225"/>
          <a:ext cx="0" cy="6858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904875</xdr:colOff>
      <xdr:row>3</xdr:row>
      <xdr:rowOff>66675</xdr:rowOff>
    </xdr:from>
    <xdr:to>
      <xdr:col>12</xdr:col>
      <xdr:colOff>904875</xdr:colOff>
      <xdr:row>6</xdr:row>
      <xdr:rowOff>180975</xdr:rowOff>
    </xdr:to>
    <xdr:cxnSp macro="">
      <xdr:nvCxnSpPr>
        <xdr:cNvPr id="10" name="Connecteur droit avec flèche 9"/>
        <xdr:cNvCxnSpPr/>
      </xdr:nvCxnSpPr>
      <xdr:spPr>
        <a:xfrm flipV="1">
          <a:off x="12534900" y="657225"/>
          <a:ext cx="0" cy="6858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923925</xdr:colOff>
      <xdr:row>3</xdr:row>
      <xdr:rowOff>66675</xdr:rowOff>
    </xdr:from>
    <xdr:to>
      <xdr:col>11</xdr:col>
      <xdr:colOff>923925</xdr:colOff>
      <xdr:row>6</xdr:row>
      <xdr:rowOff>180975</xdr:rowOff>
    </xdr:to>
    <xdr:cxnSp macro="">
      <xdr:nvCxnSpPr>
        <xdr:cNvPr id="11" name="Connecteur droit avec flèche 10"/>
        <xdr:cNvCxnSpPr/>
      </xdr:nvCxnSpPr>
      <xdr:spPr>
        <a:xfrm flipV="1">
          <a:off x="10725150" y="657225"/>
          <a:ext cx="0" cy="6858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66675</xdr:colOff>
      <xdr:row>11</xdr:row>
      <xdr:rowOff>0</xdr:rowOff>
    </xdr:from>
    <xdr:to>
      <xdr:col>3</xdr:col>
      <xdr:colOff>0</xdr:colOff>
      <xdr:row>21</xdr:row>
      <xdr:rowOff>0</xdr:rowOff>
    </xdr:to>
    <xdr:sp macro="" textlink="">
      <xdr:nvSpPr>
        <xdr:cNvPr id="2" name="ZoneTexte 1"/>
        <xdr:cNvSpPr txBox="1"/>
      </xdr:nvSpPr>
      <xdr:spPr>
        <a:xfrm>
          <a:off x="66675" y="2114550"/>
          <a:ext cx="2647950" cy="1905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a:t>
          </a:r>
          <a:r>
            <a:rPr lang="fr-FR" sz="1100" baseline="0"/>
            <a:t> tableau de gauche doit retranscrire les cours de ces devises, qui ont été importées dans la feuille "Temp des Cours".</a:t>
          </a:r>
        </a:p>
        <a:p>
          <a:r>
            <a:rPr lang="fr-FR" sz="1100" baseline="0"/>
            <a:t>Le problème est que des erreurs de script (voir feuille "ERREURS") surviennent lors de l'importation, et de ce fait toutes reprise de ces cours ou utilisation pour de futurs calculs devient impossible. Le symbole "</a:t>
          </a:r>
          <a:r>
            <a:rPr lang="fr-FR" sz="1100" baseline="0">
              <a:solidFill>
                <a:srgbClr val="00B050"/>
              </a:solidFill>
            </a:rPr>
            <a:t>€</a:t>
          </a:r>
          <a:r>
            <a:rPr lang="fr-FR" sz="1100" baseline="0"/>
            <a:t>" devient "</a:t>
          </a:r>
          <a:r>
            <a:rPr lang="fr-FR" sz="1100" baseline="0">
              <a:solidFill>
                <a:srgbClr val="FF0000"/>
              </a:solidFill>
            </a:rPr>
            <a:t>â‚¬</a:t>
          </a:r>
          <a:r>
            <a:rPr lang="fr-FR" sz="1100" baseline="0"/>
            <a:t>".</a:t>
          </a:r>
          <a:endParaRPr lang="fr-FR" sz="1100"/>
        </a:p>
      </xdr:txBody>
    </xdr:sp>
    <xdr:clientData/>
  </xdr:twoCellAnchor>
  <xdr:twoCellAnchor>
    <xdr:from>
      <xdr:col>5</xdr:col>
      <xdr:colOff>0</xdr:colOff>
      <xdr:row>10</xdr:row>
      <xdr:rowOff>180975</xdr:rowOff>
    </xdr:from>
    <xdr:to>
      <xdr:col>13</xdr:col>
      <xdr:colOff>9525</xdr:colOff>
      <xdr:row>21</xdr:row>
      <xdr:rowOff>9525</xdr:rowOff>
    </xdr:to>
    <xdr:sp macro="" textlink="">
      <xdr:nvSpPr>
        <xdr:cNvPr id="4" name="ZoneTexte 3"/>
        <xdr:cNvSpPr txBox="1"/>
      </xdr:nvSpPr>
      <xdr:spPr>
        <a:xfrm>
          <a:off x="3933825" y="2105025"/>
          <a:ext cx="10134600" cy="1924050"/>
        </a:xfrm>
        <a:prstGeom prst="rect">
          <a:avLst/>
        </a:prstGeom>
        <a:solidFill>
          <a:schemeClr val="accent1">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 le tableau de droite je désire faire des calculs basés sur les cours devise par devise. Exemple ici avec le</a:t>
          </a:r>
          <a:r>
            <a:rPr lang="fr-FR" sz="1100" baseline="0"/>
            <a:t> cours du Napoléon 20F Marianne/Coq.</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t>Je demande de retranscrire le cours du Napoléon qui fut importé dans la feuille "Temp Napoléon". Ici aussi l</a:t>
          </a:r>
          <a:r>
            <a:rPr lang="fr-FR" sz="1100" baseline="0">
              <a:solidFill>
                <a:schemeClr val="dk1"/>
              </a:solidFill>
              <a:effectLst/>
              <a:latin typeface="+mn-lt"/>
              <a:ea typeface="+mn-ea"/>
              <a:cs typeface="+mn-cs"/>
            </a:rPr>
            <a:t>e symbole "</a:t>
          </a:r>
          <a:r>
            <a:rPr lang="fr-FR" sz="1100" baseline="0">
              <a:solidFill>
                <a:srgbClr val="00B050"/>
              </a:solidFill>
              <a:effectLst/>
              <a:latin typeface="+mn-lt"/>
              <a:ea typeface="+mn-ea"/>
              <a:cs typeface="+mn-cs"/>
            </a:rPr>
            <a:t>€</a:t>
          </a:r>
          <a:r>
            <a:rPr lang="fr-FR" sz="1100" baseline="0">
              <a:solidFill>
                <a:schemeClr val="dk1"/>
              </a:solidFill>
              <a:effectLst/>
              <a:latin typeface="+mn-lt"/>
              <a:ea typeface="+mn-ea"/>
              <a:cs typeface="+mn-cs"/>
            </a:rPr>
            <a:t>" devient "</a:t>
          </a:r>
          <a:r>
            <a:rPr lang="fr-FR" sz="1100" baseline="0">
              <a:solidFill>
                <a:srgbClr val="FF0000"/>
              </a:solidFill>
              <a:effectLst/>
              <a:latin typeface="+mn-lt"/>
              <a:ea typeface="+mn-ea"/>
              <a:cs typeface="+mn-cs"/>
            </a:rPr>
            <a:t>â‚¬</a:t>
          </a:r>
          <a:r>
            <a:rPr lang="fr-FR" sz="1100" baseline="0">
              <a:solidFill>
                <a:schemeClr val="dk1"/>
              </a:solidFill>
              <a:effectLst/>
              <a:latin typeface="+mn-lt"/>
              <a:ea typeface="+mn-ea"/>
              <a:cs typeface="+mn-cs"/>
            </a:rPr>
            <a:t>" et cela rend impossible tous calculs.</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Dans ce tableau je souhaiterai pouvoir calculer quel taux de majoration il y a entre la valeur intrinsèque d'une pièce et le coût réel que celle-ci coûte au finale, en sachant que je veux faire 1 scellé</a:t>
          </a:r>
          <a:r>
            <a:rPr lang="fr-FR" sz="1100" baseline="0">
              <a:solidFill>
                <a:srgbClr val="FF0000"/>
              </a:solidFill>
              <a:effectLst/>
              <a:latin typeface="+mn-lt"/>
              <a:ea typeface="+mn-ea"/>
              <a:cs typeface="+mn-cs"/>
            </a:rPr>
            <a:t>*</a:t>
          </a:r>
          <a:r>
            <a:rPr lang="fr-FR" sz="1100" baseline="0">
              <a:solidFill>
                <a:schemeClr val="dk1"/>
              </a:solidFill>
              <a:effectLst/>
              <a:latin typeface="+mn-lt"/>
              <a:ea typeface="+mn-ea"/>
              <a:cs typeface="+mn-cs"/>
            </a:rPr>
            <a:t> (coût 10€) pour :</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    4 x Napoléons</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    4 x Croix Suisses</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    3 x Souverains George V</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    3 x Souverains Elisabeth II</a:t>
          </a:r>
        </a:p>
        <a:p>
          <a:pPr marL="0" marR="0" lvl="0" indent="0" defTabSz="914400" eaLnBrk="1" fontAlgn="auto" latinLnBrk="0" hangingPunct="1">
            <a:lnSpc>
              <a:spcPct val="100000"/>
            </a:lnSpc>
            <a:spcBef>
              <a:spcPts val="0"/>
            </a:spcBef>
            <a:spcAft>
              <a:spcPts val="0"/>
            </a:spcAft>
            <a:buClrTx/>
            <a:buSzTx/>
            <a:buFontTx/>
            <a:buNone/>
            <a:tabLst/>
            <a:defRPr/>
          </a:pPr>
          <a:endParaRPr lang="fr-FR">
            <a:effectLst/>
          </a:endParaRPr>
        </a:p>
        <a:p>
          <a:r>
            <a:rPr lang="fr-FR" sz="1100" u="sng">
              <a:solidFill>
                <a:srgbClr val="00B050"/>
              </a:solidFill>
            </a:rPr>
            <a:t>Dans l'exemple d'un</a:t>
          </a:r>
          <a:r>
            <a:rPr lang="fr-FR" sz="1100" u="sng" baseline="0">
              <a:solidFill>
                <a:srgbClr val="00B050"/>
              </a:solidFill>
            </a:rPr>
            <a:t> cours du </a:t>
          </a:r>
          <a:r>
            <a:rPr lang="fr-FR" sz="1100" u="sng">
              <a:solidFill>
                <a:srgbClr val="00B050"/>
              </a:solidFill>
            </a:rPr>
            <a:t> Napoléon à 220,10€, voila ci-dessous le résulta</a:t>
          </a:r>
          <a:r>
            <a:rPr lang="fr-FR" sz="1100" u="sng" baseline="0">
              <a:solidFill>
                <a:srgbClr val="00B050"/>
              </a:solidFill>
            </a:rPr>
            <a:t>t qu'il y aurait dû avoir:</a:t>
          </a:r>
          <a:endParaRPr lang="fr-FR" sz="1100" u="sng">
            <a:solidFill>
              <a:srgbClr val="00B050"/>
            </a:solidFill>
          </a:endParaRPr>
        </a:p>
      </xdr:txBody>
    </xdr:sp>
    <xdr:clientData/>
  </xdr:twoCellAnchor>
  <xdr:twoCellAnchor editAs="oneCell">
    <xdr:from>
      <xdr:col>14</xdr:col>
      <xdr:colOff>0</xdr:colOff>
      <xdr:row>12</xdr:row>
      <xdr:rowOff>9525</xdr:rowOff>
    </xdr:from>
    <xdr:to>
      <xdr:col>17</xdr:col>
      <xdr:colOff>161676</xdr:colOff>
      <xdr:row>22</xdr:row>
      <xdr:rowOff>171192</xdr:rowOff>
    </xdr:to>
    <xdr:pic>
      <xdr:nvPicPr>
        <xdr:cNvPr id="5" name="Image 4"/>
        <xdr:cNvPicPr>
          <a:picLocks noChangeAspect="1"/>
        </xdr:cNvPicPr>
      </xdr:nvPicPr>
      <xdr:blipFill>
        <a:blip xmlns:r="http://schemas.openxmlformats.org/officeDocument/2006/relationships" r:embed="rId1"/>
        <a:stretch>
          <a:fillRect/>
        </a:stretch>
      </xdr:blipFill>
      <xdr:spPr>
        <a:xfrm>
          <a:off x="14258925" y="2314575"/>
          <a:ext cx="1990476" cy="20666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476250</xdr:colOff>
      <xdr:row>2</xdr:row>
      <xdr:rowOff>292100</xdr:rowOff>
    </xdr:to>
    <xdr:pic>
      <xdr:nvPicPr>
        <xdr:cNvPr id="4097" name="main-image" descr="Lingot 1 Kg en Or">
          <a:hlinkClick xmlns:r="http://schemas.openxmlformats.org/officeDocument/2006/relationships" r:id="rId1" tooltip="fiche de la pièce Lingot 1 Kg"/>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841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xdr:row>
      <xdr:rowOff>0</xdr:rowOff>
    </xdr:from>
    <xdr:to>
      <xdr:col>0</xdr:col>
      <xdr:colOff>476250</xdr:colOff>
      <xdr:row>6</xdr:row>
      <xdr:rowOff>107950</xdr:rowOff>
    </xdr:to>
    <xdr:pic>
      <xdr:nvPicPr>
        <xdr:cNvPr id="4098" name="main-image" descr="Lingotin 500g en Or">
          <a:hlinkClick xmlns:r="http://schemas.openxmlformats.org/officeDocument/2006/relationships" r:id="rId3" tooltip="fiche de la pièce Lingotin 500g"/>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8826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xdr:row>
      <xdr:rowOff>0</xdr:rowOff>
    </xdr:from>
    <xdr:to>
      <xdr:col>0</xdr:col>
      <xdr:colOff>476250</xdr:colOff>
      <xdr:row>9</xdr:row>
      <xdr:rowOff>107950</xdr:rowOff>
    </xdr:to>
    <xdr:pic>
      <xdr:nvPicPr>
        <xdr:cNvPr id="4099" name="main-image" descr="Lingotin 250g en Or">
          <a:hlinkClick xmlns:r="http://schemas.openxmlformats.org/officeDocument/2006/relationships" r:id="rId5" tooltip="fiche de la pièce Lingotin 250g"/>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15811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xdr:row>
      <xdr:rowOff>0</xdr:rowOff>
    </xdr:from>
    <xdr:to>
      <xdr:col>0</xdr:col>
      <xdr:colOff>476250</xdr:colOff>
      <xdr:row>12</xdr:row>
      <xdr:rowOff>107950</xdr:rowOff>
    </xdr:to>
    <xdr:pic>
      <xdr:nvPicPr>
        <xdr:cNvPr id="4100" name="main-image" descr="Napoléon 20 Frs (Louis d Or) en Or">
          <a:hlinkClick xmlns:r="http://schemas.openxmlformats.org/officeDocument/2006/relationships" r:id="rId7" tooltip="fiche de la pièce Napoléon"/>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22796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13</xdr:row>
      <xdr:rowOff>0</xdr:rowOff>
    </xdr:from>
    <xdr:to>
      <xdr:col>0</xdr:col>
      <xdr:colOff>476250</xdr:colOff>
      <xdr:row>15</xdr:row>
      <xdr:rowOff>107950</xdr:rowOff>
    </xdr:to>
    <xdr:pic>
      <xdr:nvPicPr>
        <xdr:cNvPr id="4101" name="main-image" descr="Croix Suisse 20 Frs en Or">
          <a:hlinkClick xmlns:r="http://schemas.openxmlformats.org/officeDocument/2006/relationships" r:id="rId9" tooltip="fiche de la pièce 20 Francs Suisses"/>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0" y="29781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0</xdr:rowOff>
    </xdr:from>
    <xdr:to>
      <xdr:col>0</xdr:col>
      <xdr:colOff>476250</xdr:colOff>
      <xdr:row>18</xdr:row>
      <xdr:rowOff>107950</xdr:rowOff>
    </xdr:to>
    <xdr:pic>
      <xdr:nvPicPr>
        <xdr:cNvPr id="4102" name="main-image" descr="Souverain en Or">
          <a:hlinkClick xmlns:r="http://schemas.openxmlformats.org/officeDocument/2006/relationships" r:id="rId11" tooltip="fiche de la pièce Souverain"/>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36766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19</xdr:row>
      <xdr:rowOff>0</xdr:rowOff>
    </xdr:from>
    <xdr:to>
      <xdr:col>0</xdr:col>
      <xdr:colOff>476250</xdr:colOff>
      <xdr:row>21</xdr:row>
      <xdr:rowOff>107950</xdr:rowOff>
    </xdr:to>
    <xdr:pic>
      <xdr:nvPicPr>
        <xdr:cNvPr id="4103" name="main-image" descr="Elisabeth II en Or">
          <a:hlinkClick xmlns:r="http://schemas.openxmlformats.org/officeDocument/2006/relationships" r:id="rId13" tooltip="fiche de la pièce Elisabeth II"/>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43751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0</xdr:rowOff>
    </xdr:from>
    <xdr:to>
      <xdr:col>0</xdr:col>
      <xdr:colOff>476250</xdr:colOff>
      <xdr:row>24</xdr:row>
      <xdr:rowOff>107950</xdr:rowOff>
    </xdr:to>
    <xdr:pic>
      <xdr:nvPicPr>
        <xdr:cNvPr id="4104" name="main-image" descr="20 $ US en Or">
          <a:hlinkClick xmlns:r="http://schemas.openxmlformats.org/officeDocument/2006/relationships" r:id="rId14" tooltip="fiche de la pièce 20 $ US"/>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0" y="50736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xdr:row>
      <xdr:rowOff>0</xdr:rowOff>
    </xdr:from>
    <xdr:to>
      <xdr:col>0</xdr:col>
      <xdr:colOff>476250</xdr:colOff>
      <xdr:row>27</xdr:row>
      <xdr:rowOff>107950</xdr:rowOff>
    </xdr:to>
    <xdr:pic>
      <xdr:nvPicPr>
        <xdr:cNvPr id="4105" name="main-image" descr="10 $ US en Or">
          <a:hlinkClick xmlns:r="http://schemas.openxmlformats.org/officeDocument/2006/relationships" r:id="rId16" tooltip="fiche de la pièce 10 $ US"/>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57721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28</xdr:row>
      <xdr:rowOff>0</xdr:rowOff>
    </xdr:from>
    <xdr:to>
      <xdr:col>0</xdr:col>
      <xdr:colOff>476250</xdr:colOff>
      <xdr:row>30</xdr:row>
      <xdr:rowOff>107950</xdr:rowOff>
    </xdr:to>
    <xdr:pic>
      <xdr:nvPicPr>
        <xdr:cNvPr id="4106" name="main-image" descr="5 $ US en Or">
          <a:hlinkClick xmlns:r="http://schemas.openxmlformats.org/officeDocument/2006/relationships" r:id="rId18" tooltip="fiche de la pièce 5 $ US"/>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64706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31</xdr:row>
      <xdr:rowOff>0</xdr:rowOff>
    </xdr:from>
    <xdr:to>
      <xdr:col>0</xdr:col>
      <xdr:colOff>476250</xdr:colOff>
      <xdr:row>33</xdr:row>
      <xdr:rowOff>107950</xdr:rowOff>
    </xdr:to>
    <xdr:pic>
      <xdr:nvPicPr>
        <xdr:cNvPr id="4107" name="main-image" descr="50 Pesos en Or">
          <a:hlinkClick xmlns:r="http://schemas.openxmlformats.org/officeDocument/2006/relationships" r:id="rId20" tooltip="fiche de la pièce 50 Pesos"/>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0" y="71691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34</xdr:row>
      <xdr:rowOff>0</xdr:rowOff>
    </xdr:from>
    <xdr:to>
      <xdr:col>0</xdr:col>
      <xdr:colOff>476250</xdr:colOff>
      <xdr:row>36</xdr:row>
      <xdr:rowOff>107950</xdr:rowOff>
    </xdr:to>
    <xdr:pic>
      <xdr:nvPicPr>
        <xdr:cNvPr id="4108" name="main-image" descr="Reichmark en Or">
          <a:hlinkClick xmlns:r="http://schemas.openxmlformats.org/officeDocument/2006/relationships" r:id="rId22" tooltip="fiche de la pièce Reichmark"/>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0" y="78676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0</xdr:rowOff>
    </xdr:from>
    <xdr:to>
      <xdr:col>0</xdr:col>
      <xdr:colOff>476250</xdr:colOff>
      <xdr:row>3</xdr:row>
      <xdr:rowOff>107950</xdr:rowOff>
    </xdr:to>
    <xdr:pic>
      <xdr:nvPicPr>
        <xdr:cNvPr id="4109" name="main-image" descr="Once d Or (J.P.Gaultier) en Or">
          <a:hlinkClick xmlns:r="http://schemas.openxmlformats.org/officeDocument/2006/relationships" r:id="rId24" tooltip="fiche de la pièce Once d'Or (J.P.Gaultier)"/>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0" y="368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xdr:row>
      <xdr:rowOff>0</xdr:rowOff>
    </xdr:from>
    <xdr:to>
      <xdr:col>0</xdr:col>
      <xdr:colOff>476250</xdr:colOff>
      <xdr:row>6</xdr:row>
      <xdr:rowOff>292100</xdr:rowOff>
    </xdr:to>
    <xdr:pic>
      <xdr:nvPicPr>
        <xdr:cNvPr id="4110" name="main-image" descr="Lingotin 100g en Or">
          <a:hlinkClick xmlns:r="http://schemas.openxmlformats.org/officeDocument/2006/relationships" r:id="rId26" tooltip="fiche de la pièce Lingotin 100g"/>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0" y="11049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xdr:row>
      <xdr:rowOff>0</xdr:rowOff>
    </xdr:from>
    <xdr:to>
      <xdr:col>0</xdr:col>
      <xdr:colOff>476250</xdr:colOff>
      <xdr:row>9</xdr:row>
      <xdr:rowOff>107950</xdr:rowOff>
    </xdr:to>
    <xdr:pic>
      <xdr:nvPicPr>
        <xdr:cNvPr id="4111" name="main-image" descr="Lingotin 50g en Or">
          <a:hlinkClick xmlns:r="http://schemas.openxmlformats.org/officeDocument/2006/relationships" r:id="rId28" tooltip="fiche de la pièce Lingotin 50g"/>
        </xdr:cNvPr>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0" y="16192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9</xdr:row>
      <xdr:rowOff>0</xdr:rowOff>
    </xdr:from>
    <xdr:to>
      <xdr:col>0</xdr:col>
      <xdr:colOff>476250</xdr:colOff>
      <xdr:row>10</xdr:row>
      <xdr:rowOff>146050</xdr:rowOff>
    </xdr:to>
    <xdr:pic>
      <xdr:nvPicPr>
        <xdr:cNvPr id="4112" name="main-image" descr="Lingotin 20g en Or">
          <a:hlinkClick xmlns:r="http://schemas.openxmlformats.org/officeDocument/2006/relationships" r:id="rId30" tooltip="fiche de la pièce Lingotin 20g"/>
        </xdr:cNvPr>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0" y="19875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xdr:row>
      <xdr:rowOff>0</xdr:rowOff>
    </xdr:from>
    <xdr:to>
      <xdr:col>0</xdr:col>
      <xdr:colOff>476250</xdr:colOff>
      <xdr:row>12</xdr:row>
      <xdr:rowOff>292100</xdr:rowOff>
    </xdr:to>
    <xdr:pic>
      <xdr:nvPicPr>
        <xdr:cNvPr id="4113" name="main-image" descr="Lingotin 10g en Or">
          <a:hlinkClick xmlns:r="http://schemas.openxmlformats.org/officeDocument/2006/relationships" r:id="rId32" tooltip="fiche de la pièce Lingotin 10g"/>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0" y="25019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13</xdr:row>
      <xdr:rowOff>0</xdr:rowOff>
    </xdr:from>
    <xdr:to>
      <xdr:col>0</xdr:col>
      <xdr:colOff>476250</xdr:colOff>
      <xdr:row>15</xdr:row>
      <xdr:rowOff>107950</xdr:rowOff>
    </xdr:to>
    <xdr:pic>
      <xdr:nvPicPr>
        <xdr:cNvPr id="4114" name="main-image" descr="Demi Napoléon en Or">
          <a:hlinkClick xmlns:r="http://schemas.openxmlformats.org/officeDocument/2006/relationships" r:id="rId34" tooltip="fiche de la pièce Demi Napoléon"/>
        </xdr:cNvPr>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0" y="30162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15</xdr:row>
      <xdr:rowOff>0</xdr:rowOff>
    </xdr:from>
    <xdr:to>
      <xdr:col>0</xdr:col>
      <xdr:colOff>476250</xdr:colOff>
      <xdr:row>16</xdr:row>
      <xdr:rowOff>146050</xdr:rowOff>
    </xdr:to>
    <xdr:pic>
      <xdr:nvPicPr>
        <xdr:cNvPr id="4115" name="main-image" descr="Krugerrand en Or">
          <a:hlinkClick xmlns:r="http://schemas.openxmlformats.org/officeDocument/2006/relationships" r:id="rId36" tooltip="fiche de la pièce Krugerrand"/>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0" y="33845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17</xdr:row>
      <xdr:rowOff>0</xdr:rowOff>
    </xdr:from>
    <xdr:to>
      <xdr:col>0</xdr:col>
      <xdr:colOff>476250</xdr:colOff>
      <xdr:row>18</xdr:row>
      <xdr:rowOff>292100</xdr:rowOff>
    </xdr:to>
    <xdr:pic>
      <xdr:nvPicPr>
        <xdr:cNvPr id="4116" name="main-image" descr="Demi Souverain en Or">
          <a:hlinkClick xmlns:r="http://schemas.openxmlformats.org/officeDocument/2006/relationships" r:id="rId38" tooltip="fiche de la pièce Demi Souverain"/>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0" y="38989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19</xdr:row>
      <xdr:rowOff>0</xdr:rowOff>
    </xdr:from>
    <xdr:to>
      <xdr:col>0</xdr:col>
      <xdr:colOff>476250</xdr:colOff>
      <xdr:row>21</xdr:row>
      <xdr:rowOff>107950</xdr:rowOff>
    </xdr:to>
    <xdr:pic>
      <xdr:nvPicPr>
        <xdr:cNvPr id="4117" name="main-image" descr="10 Florins en Or">
          <a:hlinkClick xmlns:r="http://schemas.openxmlformats.org/officeDocument/2006/relationships" r:id="rId40" tooltip="fiche de la pièce 10 Florins"/>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0" y="44132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21</xdr:row>
      <xdr:rowOff>0</xdr:rowOff>
    </xdr:from>
    <xdr:to>
      <xdr:col>0</xdr:col>
      <xdr:colOff>476250</xdr:colOff>
      <xdr:row>22</xdr:row>
      <xdr:rowOff>146050</xdr:rowOff>
    </xdr:to>
    <xdr:pic>
      <xdr:nvPicPr>
        <xdr:cNvPr id="4118" name="main-image" descr="20 Frs Tunisie en Or">
          <a:hlinkClick xmlns:r="http://schemas.openxmlformats.org/officeDocument/2006/relationships" r:id="rId42" tooltip="fiche de la pièce 20 Francs Tunisie"/>
        </xdr:cNvPr>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0" y="47815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23</xdr:row>
      <xdr:rowOff>0</xdr:rowOff>
    </xdr:from>
    <xdr:to>
      <xdr:col>0</xdr:col>
      <xdr:colOff>476250</xdr:colOff>
      <xdr:row>24</xdr:row>
      <xdr:rowOff>292100</xdr:rowOff>
    </xdr:to>
    <xdr:pic>
      <xdr:nvPicPr>
        <xdr:cNvPr id="4119" name="main-image" descr="Union Latine en Or">
          <a:hlinkClick xmlns:r="http://schemas.openxmlformats.org/officeDocument/2006/relationships" r:id="rId44" tooltip="fiche de la pièce Union Latine"/>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0" y="52959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0</xdr:rowOff>
    </xdr:from>
    <xdr:to>
      <xdr:col>0</xdr:col>
      <xdr:colOff>476250</xdr:colOff>
      <xdr:row>2</xdr:row>
      <xdr:rowOff>292100</xdr:rowOff>
    </xdr:to>
    <xdr:pic>
      <xdr:nvPicPr>
        <xdr:cNvPr id="4120" name="main-image" descr="Lingot 1 Kg en Or">
          <a:hlinkClick xmlns:r="http://schemas.openxmlformats.org/officeDocument/2006/relationships" r:id="rId1" tooltip="fiche de la pièce Lingot 1 Kg"/>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841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xdr:row>
      <xdr:rowOff>0</xdr:rowOff>
    </xdr:from>
    <xdr:to>
      <xdr:col>0</xdr:col>
      <xdr:colOff>476250</xdr:colOff>
      <xdr:row>6</xdr:row>
      <xdr:rowOff>107950</xdr:rowOff>
    </xdr:to>
    <xdr:pic>
      <xdr:nvPicPr>
        <xdr:cNvPr id="4121" name="main-image" descr="Lingotin 500g en Or">
          <a:hlinkClick xmlns:r="http://schemas.openxmlformats.org/officeDocument/2006/relationships" r:id="rId3" tooltip="fiche de la pièce Lingotin 500g"/>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066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xdr:row>
      <xdr:rowOff>0</xdr:rowOff>
    </xdr:from>
    <xdr:to>
      <xdr:col>0</xdr:col>
      <xdr:colOff>476250</xdr:colOff>
      <xdr:row>9</xdr:row>
      <xdr:rowOff>107950</xdr:rowOff>
    </xdr:to>
    <xdr:pic>
      <xdr:nvPicPr>
        <xdr:cNvPr id="4122" name="main-image" descr="Lingotin 250g en Or">
          <a:hlinkClick xmlns:r="http://schemas.openxmlformats.org/officeDocument/2006/relationships" r:id="rId5" tooltip="fiche de la pièce Lingotin 250g"/>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1765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xdr:row>
      <xdr:rowOff>0</xdr:rowOff>
    </xdr:from>
    <xdr:to>
      <xdr:col>0</xdr:col>
      <xdr:colOff>476250</xdr:colOff>
      <xdr:row>12</xdr:row>
      <xdr:rowOff>107950</xdr:rowOff>
    </xdr:to>
    <xdr:pic>
      <xdr:nvPicPr>
        <xdr:cNvPr id="4123" name="main-image" descr="Napoléon 20 Frs (Louis d Or) en Or">
          <a:hlinkClick xmlns:r="http://schemas.openxmlformats.org/officeDocument/2006/relationships" r:id="rId7" tooltip="fiche de la pièce Napoléon"/>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2463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13</xdr:row>
      <xdr:rowOff>0</xdr:rowOff>
    </xdr:from>
    <xdr:to>
      <xdr:col>0</xdr:col>
      <xdr:colOff>476250</xdr:colOff>
      <xdr:row>15</xdr:row>
      <xdr:rowOff>107950</xdr:rowOff>
    </xdr:to>
    <xdr:pic>
      <xdr:nvPicPr>
        <xdr:cNvPr id="4124" name="main-image" descr="Croix Suisse 20 Frs en Or">
          <a:hlinkClick xmlns:r="http://schemas.openxmlformats.org/officeDocument/2006/relationships" r:id="rId9" tooltip="fiche de la pièce 20 Francs Suisses"/>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0" y="3162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0</xdr:rowOff>
    </xdr:from>
    <xdr:to>
      <xdr:col>0</xdr:col>
      <xdr:colOff>476250</xdr:colOff>
      <xdr:row>18</xdr:row>
      <xdr:rowOff>107950</xdr:rowOff>
    </xdr:to>
    <xdr:pic>
      <xdr:nvPicPr>
        <xdr:cNvPr id="4125" name="main-image" descr="Souverain en Or">
          <a:hlinkClick xmlns:r="http://schemas.openxmlformats.org/officeDocument/2006/relationships" r:id="rId11" tooltip="fiche de la pièce Souverain"/>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3860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19</xdr:row>
      <xdr:rowOff>0</xdr:rowOff>
    </xdr:from>
    <xdr:to>
      <xdr:col>0</xdr:col>
      <xdr:colOff>476250</xdr:colOff>
      <xdr:row>21</xdr:row>
      <xdr:rowOff>107950</xdr:rowOff>
    </xdr:to>
    <xdr:pic>
      <xdr:nvPicPr>
        <xdr:cNvPr id="4126" name="main-image" descr="Elisabeth II en Or">
          <a:hlinkClick xmlns:r="http://schemas.openxmlformats.org/officeDocument/2006/relationships" r:id="rId13" tooltip="fiche de la pièce Elisabeth II"/>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4559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0</xdr:rowOff>
    </xdr:from>
    <xdr:to>
      <xdr:col>0</xdr:col>
      <xdr:colOff>476250</xdr:colOff>
      <xdr:row>24</xdr:row>
      <xdr:rowOff>107950</xdr:rowOff>
    </xdr:to>
    <xdr:pic>
      <xdr:nvPicPr>
        <xdr:cNvPr id="4127" name="main-image" descr="20 $ US en Or">
          <a:hlinkClick xmlns:r="http://schemas.openxmlformats.org/officeDocument/2006/relationships" r:id="rId14" tooltip="fiche de la pièce 20 $ US"/>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0" y="5257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xdr:row>
      <xdr:rowOff>0</xdr:rowOff>
    </xdr:from>
    <xdr:to>
      <xdr:col>0</xdr:col>
      <xdr:colOff>476250</xdr:colOff>
      <xdr:row>27</xdr:row>
      <xdr:rowOff>107950</xdr:rowOff>
    </xdr:to>
    <xdr:pic>
      <xdr:nvPicPr>
        <xdr:cNvPr id="4128" name="main-image" descr="10 $ US en Or">
          <a:hlinkClick xmlns:r="http://schemas.openxmlformats.org/officeDocument/2006/relationships" r:id="rId16" tooltip="fiche de la pièce 10 $ US"/>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5956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28</xdr:row>
      <xdr:rowOff>0</xdr:rowOff>
    </xdr:from>
    <xdr:to>
      <xdr:col>0</xdr:col>
      <xdr:colOff>476250</xdr:colOff>
      <xdr:row>30</xdr:row>
      <xdr:rowOff>107950</xdr:rowOff>
    </xdr:to>
    <xdr:pic>
      <xdr:nvPicPr>
        <xdr:cNvPr id="4129" name="main-image" descr="5 $ US en Or">
          <a:hlinkClick xmlns:r="http://schemas.openxmlformats.org/officeDocument/2006/relationships" r:id="rId18" tooltip="fiche de la pièce 5 $ US"/>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6654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31</xdr:row>
      <xdr:rowOff>0</xdr:rowOff>
    </xdr:from>
    <xdr:to>
      <xdr:col>0</xdr:col>
      <xdr:colOff>476250</xdr:colOff>
      <xdr:row>33</xdr:row>
      <xdr:rowOff>107950</xdr:rowOff>
    </xdr:to>
    <xdr:pic>
      <xdr:nvPicPr>
        <xdr:cNvPr id="4130" name="main-image" descr="50 Pesos en Or">
          <a:hlinkClick xmlns:r="http://schemas.openxmlformats.org/officeDocument/2006/relationships" r:id="rId20" tooltip="fiche de la pièce 50 Pesos"/>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0" y="7353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34</xdr:row>
      <xdr:rowOff>0</xdr:rowOff>
    </xdr:from>
    <xdr:to>
      <xdr:col>0</xdr:col>
      <xdr:colOff>476250</xdr:colOff>
      <xdr:row>36</xdr:row>
      <xdr:rowOff>107950</xdr:rowOff>
    </xdr:to>
    <xdr:pic>
      <xdr:nvPicPr>
        <xdr:cNvPr id="4131" name="main-image" descr="Reichmark en Or">
          <a:hlinkClick xmlns:r="http://schemas.openxmlformats.org/officeDocument/2006/relationships" r:id="rId22" tooltip="fiche de la pièce Reichmark"/>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0" y="8051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39</xdr:row>
      <xdr:rowOff>0</xdr:rowOff>
    </xdr:from>
    <xdr:to>
      <xdr:col>0</xdr:col>
      <xdr:colOff>476250</xdr:colOff>
      <xdr:row>41</xdr:row>
      <xdr:rowOff>107950</xdr:rowOff>
    </xdr:to>
    <xdr:pic>
      <xdr:nvPicPr>
        <xdr:cNvPr id="4132" name="main-image" descr="Once d Or (J.P.Gaultier) en Or">
          <a:hlinkClick xmlns:r="http://schemas.openxmlformats.org/officeDocument/2006/relationships" r:id="rId24" tooltip="fiche de la pièce Once d'Or (J.P.Gaultier)"/>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0" y="91186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42</xdr:row>
      <xdr:rowOff>0</xdr:rowOff>
    </xdr:from>
    <xdr:to>
      <xdr:col>0</xdr:col>
      <xdr:colOff>476250</xdr:colOff>
      <xdr:row>44</xdr:row>
      <xdr:rowOff>107950</xdr:rowOff>
    </xdr:to>
    <xdr:pic>
      <xdr:nvPicPr>
        <xdr:cNvPr id="4133" name="main-image" descr="Lingotin 100g en Or">
          <a:hlinkClick xmlns:r="http://schemas.openxmlformats.org/officeDocument/2006/relationships" r:id="rId26" tooltip="fiche de la pièce Lingotin 100g"/>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0" y="98171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45</xdr:row>
      <xdr:rowOff>0</xdr:rowOff>
    </xdr:from>
    <xdr:to>
      <xdr:col>0</xdr:col>
      <xdr:colOff>476250</xdr:colOff>
      <xdr:row>47</xdr:row>
      <xdr:rowOff>107950</xdr:rowOff>
    </xdr:to>
    <xdr:pic>
      <xdr:nvPicPr>
        <xdr:cNvPr id="4134" name="main-image" descr="Lingotin 50g en Or">
          <a:hlinkClick xmlns:r="http://schemas.openxmlformats.org/officeDocument/2006/relationships" r:id="rId28" tooltip="fiche de la pièce Lingotin 50g"/>
        </xdr:cNvPr>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0" y="105156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476250</xdr:colOff>
      <xdr:row>50</xdr:row>
      <xdr:rowOff>107950</xdr:rowOff>
    </xdr:to>
    <xdr:pic>
      <xdr:nvPicPr>
        <xdr:cNvPr id="4135" name="main-image" descr="Lingotin 20g en Or">
          <a:hlinkClick xmlns:r="http://schemas.openxmlformats.org/officeDocument/2006/relationships" r:id="rId30" tooltip="fiche de la pièce Lingotin 20g"/>
        </xdr:cNvPr>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0" y="112141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51</xdr:row>
      <xdr:rowOff>0</xdr:rowOff>
    </xdr:from>
    <xdr:to>
      <xdr:col>0</xdr:col>
      <xdr:colOff>476250</xdr:colOff>
      <xdr:row>53</xdr:row>
      <xdr:rowOff>107950</xdr:rowOff>
    </xdr:to>
    <xdr:pic>
      <xdr:nvPicPr>
        <xdr:cNvPr id="4136" name="main-image" descr="Lingotin 10g en Or">
          <a:hlinkClick xmlns:r="http://schemas.openxmlformats.org/officeDocument/2006/relationships" r:id="rId32" tooltip="fiche de la pièce Lingotin 10g"/>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0" y="119126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54</xdr:row>
      <xdr:rowOff>0</xdr:rowOff>
    </xdr:from>
    <xdr:to>
      <xdr:col>0</xdr:col>
      <xdr:colOff>476250</xdr:colOff>
      <xdr:row>56</xdr:row>
      <xdr:rowOff>107950</xdr:rowOff>
    </xdr:to>
    <xdr:pic>
      <xdr:nvPicPr>
        <xdr:cNvPr id="4137" name="main-image" descr="Demi Napoléon en Or">
          <a:hlinkClick xmlns:r="http://schemas.openxmlformats.org/officeDocument/2006/relationships" r:id="rId34" tooltip="fiche de la pièce Demi Napoléon"/>
        </xdr:cNvPr>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0" y="126111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57</xdr:row>
      <xdr:rowOff>0</xdr:rowOff>
    </xdr:from>
    <xdr:to>
      <xdr:col>0</xdr:col>
      <xdr:colOff>476250</xdr:colOff>
      <xdr:row>59</xdr:row>
      <xdr:rowOff>107950</xdr:rowOff>
    </xdr:to>
    <xdr:pic>
      <xdr:nvPicPr>
        <xdr:cNvPr id="4138" name="main-image" descr="Krugerrand en Or">
          <a:hlinkClick xmlns:r="http://schemas.openxmlformats.org/officeDocument/2006/relationships" r:id="rId36" tooltip="fiche de la pièce Krugerrand"/>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0" y="133096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60</xdr:row>
      <xdr:rowOff>0</xdr:rowOff>
    </xdr:from>
    <xdr:to>
      <xdr:col>0</xdr:col>
      <xdr:colOff>476250</xdr:colOff>
      <xdr:row>62</xdr:row>
      <xdr:rowOff>107950</xdr:rowOff>
    </xdr:to>
    <xdr:pic>
      <xdr:nvPicPr>
        <xdr:cNvPr id="4139" name="main-image" descr="Demi Souverain en Or">
          <a:hlinkClick xmlns:r="http://schemas.openxmlformats.org/officeDocument/2006/relationships" r:id="rId38" tooltip="fiche de la pièce Demi Souverain"/>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0" y="140081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63</xdr:row>
      <xdr:rowOff>0</xdr:rowOff>
    </xdr:from>
    <xdr:to>
      <xdr:col>0</xdr:col>
      <xdr:colOff>476250</xdr:colOff>
      <xdr:row>65</xdr:row>
      <xdr:rowOff>107950</xdr:rowOff>
    </xdr:to>
    <xdr:pic>
      <xdr:nvPicPr>
        <xdr:cNvPr id="4140" name="main-image" descr="10 Florins en Or">
          <a:hlinkClick xmlns:r="http://schemas.openxmlformats.org/officeDocument/2006/relationships" r:id="rId40" tooltip="fiche de la pièce 10 Florins"/>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0" y="147066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66</xdr:row>
      <xdr:rowOff>0</xdr:rowOff>
    </xdr:from>
    <xdr:to>
      <xdr:col>0</xdr:col>
      <xdr:colOff>476250</xdr:colOff>
      <xdr:row>68</xdr:row>
      <xdr:rowOff>107950</xdr:rowOff>
    </xdr:to>
    <xdr:pic>
      <xdr:nvPicPr>
        <xdr:cNvPr id="4141" name="main-image" descr="20 Frs Tunisie en Or">
          <a:hlinkClick xmlns:r="http://schemas.openxmlformats.org/officeDocument/2006/relationships" r:id="rId42" tooltip="fiche de la pièce 20 Francs Tunisie"/>
        </xdr:cNvPr>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0" y="154051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69</xdr:row>
      <xdr:rowOff>0</xdr:rowOff>
    </xdr:from>
    <xdr:to>
      <xdr:col>0</xdr:col>
      <xdr:colOff>476250</xdr:colOff>
      <xdr:row>71</xdr:row>
      <xdr:rowOff>107950</xdr:rowOff>
    </xdr:to>
    <xdr:pic>
      <xdr:nvPicPr>
        <xdr:cNvPr id="4142" name="main-image" descr="Union Latine en Or">
          <a:hlinkClick xmlns:r="http://schemas.openxmlformats.org/officeDocument/2006/relationships" r:id="rId44" tooltip="fiche de la pièce Union Latine"/>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0" y="161036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0</xdr:rowOff>
    </xdr:from>
    <xdr:to>
      <xdr:col>0</xdr:col>
      <xdr:colOff>476250</xdr:colOff>
      <xdr:row>2</xdr:row>
      <xdr:rowOff>292100</xdr:rowOff>
    </xdr:to>
    <xdr:pic>
      <xdr:nvPicPr>
        <xdr:cNvPr id="4143" name="main-image" descr="Lingot 1 Kg en Or">
          <a:hlinkClick xmlns:r="http://schemas.openxmlformats.org/officeDocument/2006/relationships" r:id="rId1" tooltip="fiche de la pièce Lingot 1 Kg"/>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841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xdr:row>
      <xdr:rowOff>0</xdr:rowOff>
    </xdr:from>
    <xdr:to>
      <xdr:col>0</xdr:col>
      <xdr:colOff>476250</xdr:colOff>
      <xdr:row>6</xdr:row>
      <xdr:rowOff>107950</xdr:rowOff>
    </xdr:to>
    <xdr:pic>
      <xdr:nvPicPr>
        <xdr:cNvPr id="4144" name="main-image" descr="Lingotin 500g en Or">
          <a:hlinkClick xmlns:r="http://schemas.openxmlformats.org/officeDocument/2006/relationships" r:id="rId3" tooltip="fiche de la pièce Lingotin 500g"/>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066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xdr:row>
      <xdr:rowOff>0</xdr:rowOff>
    </xdr:from>
    <xdr:to>
      <xdr:col>0</xdr:col>
      <xdr:colOff>476250</xdr:colOff>
      <xdr:row>9</xdr:row>
      <xdr:rowOff>107950</xdr:rowOff>
    </xdr:to>
    <xdr:pic>
      <xdr:nvPicPr>
        <xdr:cNvPr id="4145" name="main-image" descr="Lingotin 250g en Or">
          <a:hlinkClick xmlns:r="http://schemas.openxmlformats.org/officeDocument/2006/relationships" r:id="rId5" tooltip="fiche de la pièce Lingotin 250g"/>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1765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xdr:row>
      <xdr:rowOff>0</xdr:rowOff>
    </xdr:from>
    <xdr:to>
      <xdr:col>0</xdr:col>
      <xdr:colOff>476250</xdr:colOff>
      <xdr:row>12</xdr:row>
      <xdr:rowOff>107950</xdr:rowOff>
    </xdr:to>
    <xdr:pic>
      <xdr:nvPicPr>
        <xdr:cNvPr id="4146" name="main-image" descr="Napoléon 20 Frs (Louis d Or) en Or">
          <a:hlinkClick xmlns:r="http://schemas.openxmlformats.org/officeDocument/2006/relationships" r:id="rId7" tooltip="fiche de la pièce Napoléon"/>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2463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13</xdr:row>
      <xdr:rowOff>0</xdr:rowOff>
    </xdr:from>
    <xdr:to>
      <xdr:col>0</xdr:col>
      <xdr:colOff>476250</xdr:colOff>
      <xdr:row>15</xdr:row>
      <xdr:rowOff>107950</xdr:rowOff>
    </xdr:to>
    <xdr:pic>
      <xdr:nvPicPr>
        <xdr:cNvPr id="4147" name="main-image" descr="Croix Suisse 20 Frs en Or">
          <a:hlinkClick xmlns:r="http://schemas.openxmlformats.org/officeDocument/2006/relationships" r:id="rId9" tooltip="fiche de la pièce 20 Francs Suisses"/>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0" y="3162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0</xdr:rowOff>
    </xdr:from>
    <xdr:to>
      <xdr:col>0</xdr:col>
      <xdr:colOff>476250</xdr:colOff>
      <xdr:row>18</xdr:row>
      <xdr:rowOff>107950</xdr:rowOff>
    </xdr:to>
    <xdr:pic>
      <xdr:nvPicPr>
        <xdr:cNvPr id="4148" name="main-image" descr="Souverain en Or">
          <a:hlinkClick xmlns:r="http://schemas.openxmlformats.org/officeDocument/2006/relationships" r:id="rId11" tooltip="fiche de la pièce Souverain"/>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3860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19</xdr:row>
      <xdr:rowOff>0</xdr:rowOff>
    </xdr:from>
    <xdr:to>
      <xdr:col>0</xdr:col>
      <xdr:colOff>476250</xdr:colOff>
      <xdr:row>21</xdr:row>
      <xdr:rowOff>107950</xdr:rowOff>
    </xdr:to>
    <xdr:pic>
      <xdr:nvPicPr>
        <xdr:cNvPr id="4149" name="main-image" descr="Elisabeth II en Or">
          <a:hlinkClick xmlns:r="http://schemas.openxmlformats.org/officeDocument/2006/relationships" r:id="rId13" tooltip="fiche de la pièce Elisabeth II"/>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4559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0</xdr:rowOff>
    </xdr:from>
    <xdr:to>
      <xdr:col>0</xdr:col>
      <xdr:colOff>476250</xdr:colOff>
      <xdr:row>24</xdr:row>
      <xdr:rowOff>107950</xdr:rowOff>
    </xdr:to>
    <xdr:pic>
      <xdr:nvPicPr>
        <xdr:cNvPr id="4150" name="main-image" descr="20 $ US en Or">
          <a:hlinkClick xmlns:r="http://schemas.openxmlformats.org/officeDocument/2006/relationships" r:id="rId14" tooltip="fiche de la pièce 20 $ US"/>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0" y="5257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xdr:row>
      <xdr:rowOff>0</xdr:rowOff>
    </xdr:from>
    <xdr:to>
      <xdr:col>0</xdr:col>
      <xdr:colOff>476250</xdr:colOff>
      <xdr:row>27</xdr:row>
      <xdr:rowOff>107950</xdr:rowOff>
    </xdr:to>
    <xdr:pic>
      <xdr:nvPicPr>
        <xdr:cNvPr id="4151" name="main-image" descr="10 $ US en Or">
          <a:hlinkClick xmlns:r="http://schemas.openxmlformats.org/officeDocument/2006/relationships" r:id="rId16" tooltip="fiche de la pièce 10 $ US"/>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5956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28</xdr:row>
      <xdr:rowOff>0</xdr:rowOff>
    </xdr:from>
    <xdr:to>
      <xdr:col>0</xdr:col>
      <xdr:colOff>476250</xdr:colOff>
      <xdr:row>30</xdr:row>
      <xdr:rowOff>107950</xdr:rowOff>
    </xdr:to>
    <xdr:pic>
      <xdr:nvPicPr>
        <xdr:cNvPr id="4152" name="main-image" descr="5 $ US en Or">
          <a:hlinkClick xmlns:r="http://schemas.openxmlformats.org/officeDocument/2006/relationships" r:id="rId18" tooltip="fiche de la pièce 5 $ US"/>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6654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31</xdr:row>
      <xdr:rowOff>0</xdr:rowOff>
    </xdr:from>
    <xdr:to>
      <xdr:col>0</xdr:col>
      <xdr:colOff>476250</xdr:colOff>
      <xdr:row>33</xdr:row>
      <xdr:rowOff>107950</xdr:rowOff>
    </xdr:to>
    <xdr:pic>
      <xdr:nvPicPr>
        <xdr:cNvPr id="4153" name="main-image" descr="50 Pesos en Or">
          <a:hlinkClick xmlns:r="http://schemas.openxmlformats.org/officeDocument/2006/relationships" r:id="rId20" tooltip="fiche de la pièce 50 Pesos"/>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0" y="7353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34</xdr:row>
      <xdr:rowOff>0</xdr:rowOff>
    </xdr:from>
    <xdr:to>
      <xdr:col>0</xdr:col>
      <xdr:colOff>476250</xdr:colOff>
      <xdr:row>36</xdr:row>
      <xdr:rowOff>107950</xdr:rowOff>
    </xdr:to>
    <xdr:pic>
      <xdr:nvPicPr>
        <xdr:cNvPr id="4154" name="main-image" descr="Reichmark en Or">
          <a:hlinkClick xmlns:r="http://schemas.openxmlformats.org/officeDocument/2006/relationships" r:id="rId22" tooltip="fiche de la pièce Reichmark"/>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0" y="8051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88</xdr:row>
      <xdr:rowOff>0</xdr:rowOff>
    </xdr:from>
    <xdr:to>
      <xdr:col>0</xdr:col>
      <xdr:colOff>476250</xdr:colOff>
      <xdr:row>90</xdr:row>
      <xdr:rowOff>107950</xdr:rowOff>
    </xdr:to>
    <xdr:pic>
      <xdr:nvPicPr>
        <xdr:cNvPr id="4155" name="main-image" descr="Once d Or (J.P.Gaultier) en Or">
          <a:hlinkClick xmlns:r="http://schemas.openxmlformats.org/officeDocument/2006/relationships" r:id="rId24" tooltip="fiche de la pièce Once d'Or (J.P.Gaultier)"/>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0" y="198945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91</xdr:row>
      <xdr:rowOff>0</xdr:rowOff>
    </xdr:from>
    <xdr:to>
      <xdr:col>0</xdr:col>
      <xdr:colOff>476250</xdr:colOff>
      <xdr:row>93</xdr:row>
      <xdr:rowOff>107950</xdr:rowOff>
    </xdr:to>
    <xdr:pic>
      <xdr:nvPicPr>
        <xdr:cNvPr id="4156" name="main-image" descr="Lingotin 100g en Or">
          <a:hlinkClick xmlns:r="http://schemas.openxmlformats.org/officeDocument/2006/relationships" r:id="rId26" tooltip="fiche de la pièce Lingotin 100g"/>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0" y="204470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94</xdr:row>
      <xdr:rowOff>0</xdr:rowOff>
    </xdr:from>
    <xdr:to>
      <xdr:col>0</xdr:col>
      <xdr:colOff>476250</xdr:colOff>
      <xdr:row>96</xdr:row>
      <xdr:rowOff>107950</xdr:rowOff>
    </xdr:to>
    <xdr:pic>
      <xdr:nvPicPr>
        <xdr:cNvPr id="4157" name="main-image" descr="Lingotin 50g en Or">
          <a:hlinkClick xmlns:r="http://schemas.openxmlformats.org/officeDocument/2006/relationships" r:id="rId28" tooltip="fiche de la pièce Lingotin 50g"/>
        </xdr:cNvPr>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0" y="209994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97</xdr:row>
      <xdr:rowOff>0</xdr:rowOff>
    </xdr:from>
    <xdr:to>
      <xdr:col>0</xdr:col>
      <xdr:colOff>476250</xdr:colOff>
      <xdr:row>99</xdr:row>
      <xdr:rowOff>107950</xdr:rowOff>
    </xdr:to>
    <xdr:pic>
      <xdr:nvPicPr>
        <xdr:cNvPr id="4158" name="main-image" descr="Lingotin 20g en Or">
          <a:hlinkClick xmlns:r="http://schemas.openxmlformats.org/officeDocument/2006/relationships" r:id="rId30" tooltip="fiche de la pièce Lingotin 20g"/>
        </xdr:cNvPr>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0" y="215519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100</xdr:row>
      <xdr:rowOff>0</xdr:rowOff>
    </xdr:from>
    <xdr:to>
      <xdr:col>0</xdr:col>
      <xdr:colOff>476250</xdr:colOff>
      <xdr:row>102</xdr:row>
      <xdr:rowOff>107950</xdr:rowOff>
    </xdr:to>
    <xdr:pic>
      <xdr:nvPicPr>
        <xdr:cNvPr id="4159" name="main-image" descr="Lingotin 10g en Or">
          <a:hlinkClick xmlns:r="http://schemas.openxmlformats.org/officeDocument/2006/relationships" r:id="rId32" tooltip="fiche de la pièce Lingotin 10g"/>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0" y="221043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103</xdr:row>
      <xdr:rowOff>0</xdr:rowOff>
    </xdr:from>
    <xdr:to>
      <xdr:col>0</xdr:col>
      <xdr:colOff>476250</xdr:colOff>
      <xdr:row>105</xdr:row>
      <xdr:rowOff>107950</xdr:rowOff>
    </xdr:to>
    <xdr:pic>
      <xdr:nvPicPr>
        <xdr:cNvPr id="4160" name="main-image" descr="Demi Napoléon en Or">
          <a:hlinkClick xmlns:r="http://schemas.openxmlformats.org/officeDocument/2006/relationships" r:id="rId34" tooltip="fiche de la pièce Demi Napoléon"/>
        </xdr:cNvPr>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0" y="22656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106</xdr:row>
      <xdr:rowOff>0</xdr:rowOff>
    </xdr:from>
    <xdr:to>
      <xdr:col>0</xdr:col>
      <xdr:colOff>476250</xdr:colOff>
      <xdr:row>108</xdr:row>
      <xdr:rowOff>107950</xdr:rowOff>
    </xdr:to>
    <xdr:pic>
      <xdr:nvPicPr>
        <xdr:cNvPr id="4161" name="main-image" descr="Krugerrand en Or">
          <a:hlinkClick xmlns:r="http://schemas.openxmlformats.org/officeDocument/2006/relationships" r:id="rId36" tooltip="fiche de la pièce Krugerrand"/>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0" y="232092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109</xdr:row>
      <xdr:rowOff>0</xdr:rowOff>
    </xdr:from>
    <xdr:to>
      <xdr:col>0</xdr:col>
      <xdr:colOff>476250</xdr:colOff>
      <xdr:row>111</xdr:row>
      <xdr:rowOff>107950</xdr:rowOff>
    </xdr:to>
    <xdr:pic>
      <xdr:nvPicPr>
        <xdr:cNvPr id="4162" name="main-image" descr="Demi Souverain en Or">
          <a:hlinkClick xmlns:r="http://schemas.openxmlformats.org/officeDocument/2006/relationships" r:id="rId38" tooltip="fiche de la pièce Demi Souverain"/>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0" y="237617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112</xdr:row>
      <xdr:rowOff>0</xdr:rowOff>
    </xdr:from>
    <xdr:to>
      <xdr:col>0</xdr:col>
      <xdr:colOff>476250</xdr:colOff>
      <xdr:row>114</xdr:row>
      <xdr:rowOff>107950</xdr:rowOff>
    </xdr:to>
    <xdr:pic>
      <xdr:nvPicPr>
        <xdr:cNvPr id="4163" name="main-image" descr="10 Florins en Or">
          <a:hlinkClick xmlns:r="http://schemas.openxmlformats.org/officeDocument/2006/relationships" r:id="rId40" tooltip="fiche de la pièce 10 Florins"/>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0" y="243141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115</xdr:row>
      <xdr:rowOff>0</xdr:rowOff>
    </xdr:from>
    <xdr:to>
      <xdr:col>0</xdr:col>
      <xdr:colOff>476250</xdr:colOff>
      <xdr:row>117</xdr:row>
      <xdr:rowOff>107950</xdr:rowOff>
    </xdr:to>
    <xdr:pic>
      <xdr:nvPicPr>
        <xdr:cNvPr id="4164" name="main-image" descr="20 Frs Tunisie en Or">
          <a:hlinkClick xmlns:r="http://schemas.openxmlformats.org/officeDocument/2006/relationships" r:id="rId42" tooltip="fiche de la pièce 20 Francs Tunisie"/>
        </xdr:cNvPr>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0" y="248666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118</xdr:row>
      <xdr:rowOff>0</xdr:rowOff>
    </xdr:from>
    <xdr:to>
      <xdr:col>0</xdr:col>
      <xdr:colOff>476250</xdr:colOff>
      <xdr:row>120</xdr:row>
      <xdr:rowOff>107950</xdr:rowOff>
    </xdr:to>
    <xdr:pic>
      <xdr:nvPicPr>
        <xdr:cNvPr id="4165" name="main-image" descr="Union Latine en Or">
          <a:hlinkClick xmlns:r="http://schemas.openxmlformats.org/officeDocument/2006/relationships" r:id="rId44" tooltip="fiche de la pièce Union Latine"/>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0" y="254190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0</xdr:rowOff>
    </xdr:from>
    <xdr:to>
      <xdr:col>0</xdr:col>
      <xdr:colOff>476250</xdr:colOff>
      <xdr:row>2</xdr:row>
      <xdr:rowOff>292100</xdr:rowOff>
    </xdr:to>
    <xdr:pic>
      <xdr:nvPicPr>
        <xdr:cNvPr id="4166" name="main-image" descr="Lingot 1 Kg en Or">
          <a:hlinkClick xmlns:r="http://schemas.openxmlformats.org/officeDocument/2006/relationships" r:id="rId1" tooltip="fiche de la pièce Lingot 1 Kg"/>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841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xdr:row>
      <xdr:rowOff>0</xdr:rowOff>
    </xdr:from>
    <xdr:to>
      <xdr:col>0</xdr:col>
      <xdr:colOff>476250</xdr:colOff>
      <xdr:row>6</xdr:row>
      <xdr:rowOff>107950</xdr:rowOff>
    </xdr:to>
    <xdr:pic>
      <xdr:nvPicPr>
        <xdr:cNvPr id="4167" name="main-image" descr="Lingotin 500g en Or">
          <a:hlinkClick xmlns:r="http://schemas.openxmlformats.org/officeDocument/2006/relationships" r:id="rId3" tooltip="fiche de la pièce Lingotin 500g"/>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066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xdr:row>
      <xdr:rowOff>0</xdr:rowOff>
    </xdr:from>
    <xdr:to>
      <xdr:col>0</xdr:col>
      <xdr:colOff>476250</xdr:colOff>
      <xdr:row>9</xdr:row>
      <xdr:rowOff>107950</xdr:rowOff>
    </xdr:to>
    <xdr:pic>
      <xdr:nvPicPr>
        <xdr:cNvPr id="4168" name="main-image" descr="Lingotin 250g en Or">
          <a:hlinkClick xmlns:r="http://schemas.openxmlformats.org/officeDocument/2006/relationships" r:id="rId5" tooltip="fiche de la pièce Lingotin 250g"/>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1765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xdr:row>
      <xdr:rowOff>0</xdr:rowOff>
    </xdr:from>
    <xdr:to>
      <xdr:col>0</xdr:col>
      <xdr:colOff>476250</xdr:colOff>
      <xdr:row>12</xdr:row>
      <xdr:rowOff>107950</xdr:rowOff>
    </xdr:to>
    <xdr:pic>
      <xdr:nvPicPr>
        <xdr:cNvPr id="4169" name="main-image" descr="Napoléon 20 Frs (Louis d Or) en Or">
          <a:hlinkClick xmlns:r="http://schemas.openxmlformats.org/officeDocument/2006/relationships" r:id="rId7" tooltip="fiche de la pièce Napoléon"/>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2463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13</xdr:row>
      <xdr:rowOff>0</xdr:rowOff>
    </xdr:from>
    <xdr:to>
      <xdr:col>0</xdr:col>
      <xdr:colOff>476250</xdr:colOff>
      <xdr:row>15</xdr:row>
      <xdr:rowOff>107950</xdr:rowOff>
    </xdr:to>
    <xdr:pic>
      <xdr:nvPicPr>
        <xdr:cNvPr id="4170" name="main-image" descr="Croix Suisse 20 Frs en Or">
          <a:hlinkClick xmlns:r="http://schemas.openxmlformats.org/officeDocument/2006/relationships" r:id="rId9" tooltip="fiche de la pièce 20 Francs Suisses"/>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0" y="3162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0</xdr:rowOff>
    </xdr:from>
    <xdr:to>
      <xdr:col>0</xdr:col>
      <xdr:colOff>476250</xdr:colOff>
      <xdr:row>18</xdr:row>
      <xdr:rowOff>107950</xdr:rowOff>
    </xdr:to>
    <xdr:pic>
      <xdr:nvPicPr>
        <xdr:cNvPr id="4171" name="main-image" descr="Souverain en Or">
          <a:hlinkClick xmlns:r="http://schemas.openxmlformats.org/officeDocument/2006/relationships" r:id="rId11" tooltip="fiche de la pièce Souverain"/>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3860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19</xdr:row>
      <xdr:rowOff>0</xdr:rowOff>
    </xdr:from>
    <xdr:to>
      <xdr:col>0</xdr:col>
      <xdr:colOff>476250</xdr:colOff>
      <xdr:row>21</xdr:row>
      <xdr:rowOff>107950</xdr:rowOff>
    </xdr:to>
    <xdr:pic>
      <xdr:nvPicPr>
        <xdr:cNvPr id="4172" name="main-image" descr="Elisabeth II en Or">
          <a:hlinkClick xmlns:r="http://schemas.openxmlformats.org/officeDocument/2006/relationships" r:id="rId13" tooltip="fiche de la pièce Elisabeth II"/>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4559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0</xdr:rowOff>
    </xdr:from>
    <xdr:to>
      <xdr:col>0</xdr:col>
      <xdr:colOff>476250</xdr:colOff>
      <xdr:row>24</xdr:row>
      <xdr:rowOff>107950</xdr:rowOff>
    </xdr:to>
    <xdr:pic>
      <xdr:nvPicPr>
        <xdr:cNvPr id="4173" name="main-image" descr="20 $ US en Or">
          <a:hlinkClick xmlns:r="http://schemas.openxmlformats.org/officeDocument/2006/relationships" r:id="rId14" tooltip="fiche de la pièce 20 $ US"/>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0" y="5257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xdr:row>
      <xdr:rowOff>0</xdr:rowOff>
    </xdr:from>
    <xdr:to>
      <xdr:col>0</xdr:col>
      <xdr:colOff>476250</xdr:colOff>
      <xdr:row>27</xdr:row>
      <xdr:rowOff>107950</xdr:rowOff>
    </xdr:to>
    <xdr:pic>
      <xdr:nvPicPr>
        <xdr:cNvPr id="4174" name="main-image" descr="10 $ US en Or">
          <a:hlinkClick xmlns:r="http://schemas.openxmlformats.org/officeDocument/2006/relationships" r:id="rId16" tooltip="fiche de la pièce 10 $ US"/>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5956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28</xdr:row>
      <xdr:rowOff>0</xdr:rowOff>
    </xdr:from>
    <xdr:to>
      <xdr:col>0</xdr:col>
      <xdr:colOff>476250</xdr:colOff>
      <xdr:row>30</xdr:row>
      <xdr:rowOff>107950</xdr:rowOff>
    </xdr:to>
    <xdr:pic>
      <xdr:nvPicPr>
        <xdr:cNvPr id="4175" name="main-image" descr="5 $ US en Or">
          <a:hlinkClick xmlns:r="http://schemas.openxmlformats.org/officeDocument/2006/relationships" r:id="rId18" tooltip="fiche de la pièce 5 $ US"/>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6654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31</xdr:row>
      <xdr:rowOff>0</xdr:rowOff>
    </xdr:from>
    <xdr:to>
      <xdr:col>0</xdr:col>
      <xdr:colOff>476250</xdr:colOff>
      <xdr:row>33</xdr:row>
      <xdr:rowOff>107950</xdr:rowOff>
    </xdr:to>
    <xdr:pic>
      <xdr:nvPicPr>
        <xdr:cNvPr id="4176" name="main-image" descr="50 Pesos en Or">
          <a:hlinkClick xmlns:r="http://schemas.openxmlformats.org/officeDocument/2006/relationships" r:id="rId20" tooltip="fiche de la pièce 50 Pesos"/>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0" y="7353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34</xdr:row>
      <xdr:rowOff>0</xdr:rowOff>
    </xdr:from>
    <xdr:to>
      <xdr:col>0</xdr:col>
      <xdr:colOff>476250</xdr:colOff>
      <xdr:row>36</xdr:row>
      <xdr:rowOff>107950</xdr:rowOff>
    </xdr:to>
    <xdr:pic>
      <xdr:nvPicPr>
        <xdr:cNvPr id="4177" name="main-image" descr="Reichmark en Or">
          <a:hlinkClick xmlns:r="http://schemas.openxmlformats.org/officeDocument/2006/relationships" r:id="rId22" tooltip="fiche de la pièce Reichmark"/>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0" y="8051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39</xdr:row>
      <xdr:rowOff>0</xdr:rowOff>
    </xdr:from>
    <xdr:to>
      <xdr:col>0</xdr:col>
      <xdr:colOff>476250</xdr:colOff>
      <xdr:row>41</xdr:row>
      <xdr:rowOff>107950</xdr:rowOff>
    </xdr:to>
    <xdr:pic>
      <xdr:nvPicPr>
        <xdr:cNvPr id="4178" name="main-image" descr="Once d Or (J.P.Gaultier) en Or">
          <a:hlinkClick xmlns:r="http://schemas.openxmlformats.org/officeDocument/2006/relationships" r:id="rId24" tooltip="fiche de la pièce Once d'Or (J.P.Gaultier)"/>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0" y="91186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42</xdr:row>
      <xdr:rowOff>0</xdr:rowOff>
    </xdr:from>
    <xdr:to>
      <xdr:col>0</xdr:col>
      <xdr:colOff>476250</xdr:colOff>
      <xdr:row>44</xdr:row>
      <xdr:rowOff>107950</xdr:rowOff>
    </xdr:to>
    <xdr:pic>
      <xdr:nvPicPr>
        <xdr:cNvPr id="4179" name="main-image" descr="Lingotin 100g en Or">
          <a:hlinkClick xmlns:r="http://schemas.openxmlformats.org/officeDocument/2006/relationships" r:id="rId26" tooltip="fiche de la pièce Lingotin 100g"/>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0" y="96710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45</xdr:row>
      <xdr:rowOff>0</xdr:rowOff>
    </xdr:from>
    <xdr:to>
      <xdr:col>0</xdr:col>
      <xdr:colOff>476250</xdr:colOff>
      <xdr:row>47</xdr:row>
      <xdr:rowOff>107950</xdr:rowOff>
    </xdr:to>
    <xdr:pic>
      <xdr:nvPicPr>
        <xdr:cNvPr id="4180" name="main-image" descr="Lingotin 50g en Or">
          <a:hlinkClick xmlns:r="http://schemas.openxmlformats.org/officeDocument/2006/relationships" r:id="rId28" tooltip="fiche de la pièce Lingotin 50g"/>
        </xdr:cNvPr>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0" y="102235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476250</xdr:colOff>
      <xdr:row>50</xdr:row>
      <xdr:rowOff>107950</xdr:rowOff>
    </xdr:to>
    <xdr:pic>
      <xdr:nvPicPr>
        <xdr:cNvPr id="4181" name="main-image" descr="Lingotin 20g en Or">
          <a:hlinkClick xmlns:r="http://schemas.openxmlformats.org/officeDocument/2006/relationships" r:id="rId30" tooltip="fiche de la pièce Lingotin 20g"/>
        </xdr:cNvPr>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0" y="107759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51</xdr:row>
      <xdr:rowOff>0</xdr:rowOff>
    </xdr:from>
    <xdr:to>
      <xdr:col>0</xdr:col>
      <xdr:colOff>476250</xdr:colOff>
      <xdr:row>53</xdr:row>
      <xdr:rowOff>107950</xdr:rowOff>
    </xdr:to>
    <xdr:pic>
      <xdr:nvPicPr>
        <xdr:cNvPr id="4182" name="main-image" descr="Lingotin 10g en Or">
          <a:hlinkClick xmlns:r="http://schemas.openxmlformats.org/officeDocument/2006/relationships" r:id="rId32" tooltip="fiche de la pièce Lingotin 10g"/>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0" y="113284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54</xdr:row>
      <xdr:rowOff>0</xdr:rowOff>
    </xdr:from>
    <xdr:to>
      <xdr:col>0</xdr:col>
      <xdr:colOff>476250</xdr:colOff>
      <xdr:row>56</xdr:row>
      <xdr:rowOff>107950</xdr:rowOff>
    </xdr:to>
    <xdr:pic>
      <xdr:nvPicPr>
        <xdr:cNvPr id="4183" name="main-image" descr="Demi Napoléon en Or">
          <a:hlinkClick xmlns:r="http://schemas.openxmlformats.org/officeDocument/2006/relationships" r:id="rId34" tooltip="fiche de la pièce Demi Napoléon"/>
        </xdr:cNvPr>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0" y="118808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57</xdr:row>
      <xdr:rowOff>0</xdr:rowOff>
    </xdr:from>
    <xdr:to>
      <xdr:col>0</xdr:col>
      <xdr:colOff>476250</xdr:colOff>
      <xdr:row>59</xdr:row>
      <xdr:rowOff>107950</xdr:rowOff>
    </xdr:to>
    <xdr:pic>
      <xdr:nvPicPr>
        <xdr:cNvPr id="4184" name="main-image" descr="Krugerrand en Or">
          <a:hlinkClick xmlns:r="http://schemas.openxmlformats.org/officeDocument/2006/relationships" r:id="rId36" tooltip="fiche de la pièce Krugerrand"/>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0" y="12433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60</xdr:row>
      <xdr:rowOff>0</xdr:rowOff>
    </xdr:from>
    <xdr:to>
      <xdr:col>0</xdr:col>
      <xdr:colOff>476250</xdr:colOff>
      <xdr:row>62</xdr:row>
      <xdr:rowOff>107950</xdr:rowOff>
    </xdr:to>
    <xdr:pic>
      <xdr:nvPicPr>
        <xdr:cNvPr id="4185" name="main-image" descr="Demi Souverain en Or">
          <a:hlinkClick xmlns:r="http://schemas.openxmlformats.org/officeDocument/2006/relationships" r:id="rId38" tooltip="fiche de la pièce Demi Souverain"/>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0" y="129857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63</xdr:row>
      <xdr:rowOff>0</xdr:rowOff>
    </xdr:from>
    <xdr:to>
      <xdr:col>0</xdr:col>
      <xdr:colOff>476250</xdr:colOff>
      <xdr:row>65</xdr:row>
      <xdr:rowOff>107950</xdr:rowOff>
    </xdr:to>
    <xdr:pic>
      <xdr:nvPicPr>
        <xdr:cNvPr id="4186" name="main-image" descr="10 Florins en Or">
          <a:hlinkClick xmlns:r="http://schemas.openxmlformats.org/officeDocument/2006/relationships" r:id="rId40" tooltip="fiche de la pièce 10 Florins"/>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0" y="135382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66</xdr:row>
      <xdr:rowOff>0</xdr:rowOff>
    </xdr:from>
    <xdr:to>
      <xdr:col>0</xdr:col>
      <xdr:colOff>476250</xdr:colOff>
      <xdr:row>68</xdr:row>
      <xdr:rowOff>107950</xdr:rowOff>
    </xdr:to>
    <xdr:pic>
      <xdr:nvPicPr>
        <xdr:cNvPr id="4187" name="main-image" descr="20 Frs Tunisie en Or">
          <a:hlinkClick xmlns:r="http://schemas.openxmlformats.org/officeDocument/2006/relationships" r:id="rId42" tooltip="fiche de la pièce 20 Francs Tunisie"/>
        </xdr:cNvPr>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0" y="140906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69</xdr:row>
      <xdr:rowOff>0</xdr:rowOff>
    </xdr:from>
    <xdr:to>
      <xdr:col>0</xdr:col>
      <xdr:colOff>476250</xdr:colOff>
      <xdr:row>71</xdr:row>
      <xdr:rowOff>107950</xdr:rowOff>
    </xdr:to>
    <xdr:pic>
      <xdr:nvPicPr>
        <xdr:cNvPr id="4188" name="main-image" descr="Union Latine en Or">
          <a:hlinkClick xmlns:r="http://schemas.openxmlformats.org/officeDocument/2006/relationships" r:id="rId44" tooltip="fiche de la pièce Union Latine"/>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0" y="146431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0</xdr:rowOff>
    </xdr:from>
    <xdr:to>
      <xdr:col>0</xdr:col>
      <xdr:colOff>476250</xdr:colOff>
      <xdr:row>2</xdr:row>
      <xdr:rowOff>292100</xdr:rowOff>
    </xdr:to>
    <xdr:pic>
      <xdr:nvPicPr>
        <xdr:cNvPr id="4189" name="main-image" descr="Lingot 1 Kg en Or">
          <a:hlinkClick xmlns:r="http://schemas.openxmlformats.org/officeDocument/2006/relationships" r:id="rId1" tooltip="fiche de la pièce Lingot 1 Kg"/>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841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xdr:row>
      <xdr:rowOff>0</xdr:rowOff>
    </xdr:from>
    <xdr:to>
      <xdr:col>0</xdr:col>
      <xdr:colOff>476250</xdr:colOff>
      <xdr:row>6</xdr:row>
      <xdr:rowOff>107950</xdr:rowOff>
    </xdr:to>
    <xdr:pic>
      <xdr:nvPicPr>
        <xdr:cNvPr id="4190" name="main-image" descr="Lingotin 500g en Or">
          <a:hlinkClick xmlns:r="http://schemas.openxmlformats.org/officeDocument/2006/relationships" r:id="rId3" tooltip="fiche de la pièce Lingotin 500g"/>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066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xdr:row>
      <xdr:rowOff>0</xdr:rowOff>
    </xdr:from>
    <xdr:to>
      <xdr:col>0</xdr:col>
      <xdr:colOff>476250</xdr:colOff>
      <xdr:row>9</xdr:row>
      <xdr:rowOff>107950</xdr:rowOff>
    </xdr:to>
    <xdr:pic>
      <xdr:nvPicPr>
        <xdr:cNvPr id="4191" name="main-image" descr="Lingotin 250g en Or">
          <a:hlinkClick xmlns:r="http://schemas.openxmlformats.org/officeDocument/2006/relationships" r:id="rId5" tooltip="fiche de la pièce Lingotin 250g"/>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1765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xdr:row>
      <xdr:rowOff>0</xdr:rowOff>
    </xdr:from>
    <xdr:to>
      <xdr:col>0</xdr:col>
      <xdr:colOff>476250</xdr:colOff>
      <xdr:row>12</xdr:row>
      <xdr:rowOff>107950</xdr:rowOff>
    </xdr:to>
    <xdr:pic>
      <xdr:nvPicPr>
        <xdr:cNvPr id="4192" name="main-image" descr="Napoléon 20 Frs (Louis d Or) en Or">
          <a:hlinkClick xmlns:r="http://schemas.openxmlformats.org/officeDocument/2006/relationships" r:id="rId7" tooltip="fiche de la pièce Napoléon"/>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2463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13</xdr:row>
      <xdr:rowOff>0</xdr:rowOff>
    </xdr:from>
    <xdr:to>
      <xdr:col>0</xdr:col>
      <xdr:colOff>476250</xdr:colOff>
      <xdr:row>15</xdr:row>
      <xdr:rowOff>107950</xdr:rowOff>
    </xdr:to>
    <xdr:pic>
      <xdr:nvPicPr>
        <xdr:cNvPr id="4193" name="main-image" descr="Croix Suisse 20 Frs en Or">
          <a:hlinkClick xmlns:r="http://schemas.openxmlformats.org/officeDocument/2006/relationships" r:id="rId9" tooltip="fiche de la pièce 20 Francs Suisses"/>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0" y="3162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0</xdr:rowOff>
    </xdr:from>
    <xdr:to>
      <xdr:col>0</xdr:col>
      <xdr:colOff>476250</xdr:colOff>
      <xdr:row>18</xdr:row>
      <xdr:rowOff>107950</xdr:rowOff>
    </xdr:to>
    <xdr:pic>
      <xdr:nvPicPr>
        <xdr:cNvPr id="4194" name="main-image" descr="Souverain en Or">
          <a:hlinkClick xmlns:r="http://schemas.openxmlformats.org/officeDocument/2006/relationships" r:id="rId11" tooltip="fiche de la pièce Souverain"/>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3860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19</xdr:row>
      <xdr:rowOff>0</xdr:rowOff>
    </xdr:from>
    <xdr:to>
      <xdr:col>0</xdr:col>
      <xdr:colOff>476250</xdr:colOff>
      <xdr:row>21</xdr:row>
      <xdr:rowOff>107950</xdr:rowOff>
    </xdr:to>
    <xdr:pic>
      <xdr:nvPicPr>
        <xdr:cNvPr id="4195" name="main-image" descr="Elisabeth II en Or">
          <a:hlinkClick xmlns:r="http://schemas.openxmlformats.org/officeDocument/2006/relationships" r:id="rId13" tooltip="fiche de la pièce Elisabeth II"/>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4559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0</xdr:rowOff>
    </xdr:from>
    <xdr:to>
      <xdr:col>0</xdr:col>
      <xdr:colOff>476250</xdr:colOff>
      <xdr:row>24</xdr:row>
      <xdr:rowOff>107950</xdr:rowOff>
    </xdr:to>
    <xdr:pic>
      <xdr:nvPicPr>
        <xdr:cNvPr id="4196" name="main-image" descr="20 $ US en Or">
          <a:hlinkClick xmlns:r="http://schemas.openxmlformats.org/officeDocument/2006/relationships" r:id="rId14" tooltip="fiche de la pièce 20 $ US"/>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0" y="5257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xdr:row>
      <xdr:rowOff>0</xdr:rowOff>
    </xdr:from>
    <xdr:to>
      <xdr:col>0</xdr:col>
      <xdr:colOff>476250</xdr:colOff>
      <xdr:row>27</xdr:row>
      <xdr:rowOff>107950</xdr:rowOff>
    </xdr:to>
    <xdr:pic>
      <xdr:nvPicPr>
        <xdr:cNvPr id="4197" name="main-image" descr="10 $ US en Or">
          <a:hlinkClick xmlns:r="http://schemas.openxmlformats.org/officeDocument/2006/relationships" r:id="rId16" tooltip="fiche de la pièce 10 $ US"/>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5956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28</xdr:row>
      <xdr:rowOff>0</xdr:rowOff>
    </xdr:from>
    <xdr:to>
      <xdr:col>0</xdr:col>
      <xdr:colOff>476250</xdr:colOff>
      <xdr:row>30</xdr:row>
      <xdr:rowOff>107950</xdr:rowOff>
    </xdr:to>
    <xdr:pic>
      <xdr:nvPicPr>
        <xdr:cNvPr id="4198" name="main-image" descr="5 $ US en Or">
          <a:hlinkClick xmlns:r="http://schemas.openxmlformats.org/officeDocument/2006/relationships" r:id="rId18" tooltip="fiche de la pièce 5 $ US"/>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6654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31</xdr:row>
      <xdr:rowOff>0</xdr:rowOff>
    </xdr:from>
    <xdr:to>
      <xdr:col>0</xdr:col>
      <xdr:colOff>476250</xdr:colOff>
      <xdr:row>33</xdr:row>
      <xdr:rowOff>107950</xdr:rowOff>
    </xdr:to>
    <xdr:pic>
      <xdr:nvPicPr>
        <xdr:cNvPr id="4199" name="main-image" descr="50 Pesos en Or">
          <a:hlinkClick xmlns:r="http://schemas.openxmlformats.org/officeDocument/2006/relationships" r:id="rId20" tooltip="fiche de la pièce 50 Pesos"/>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0" y="7353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34</xdr:row>
      <xdr:rowOff>0</xdr:rowOff>
    </xdr:from>
    <xdr:to>
      <xdr:col>0</xdr:col>
      <xdr:colOff>476250</xdr:colOff>
      <xdr:row>36</xdr:row>
      <xdr:rowOff>107950</xdr:rowOff>
    </xdr:to>
    <xdr:pic>
      <xdr:nvPicPr>
        <xdr:cNvPr id="4200" name="main-image" descr="Reichmark en Or">
          <a:hlinkClick xmlns:r="http://schemas.openxmlformats.org/officeDocument/2006/relationships" r:id="rId22" tooltip="fiche de la pièce Reichmark"/>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0" y="80518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39</xdr:row>
      <xdr:rowOff>0</xdr:rowOff>
    </xdr:from>
    <xdr:to>
      <xdr:col>0</xdr:col>
      <xdr:colOff>476250</xdr:colOff>
      <xdr:row>41</xdr:row>
      <xdr:rowOff>107950</xdr:rowOff>
    </xdr:to>
    <xdr:pic>
      <xdr:nvPicPr>
        <xdr:cNvPr id="4201" name="main-image" descr="Once d Or (J.P.Gaultier) en Or">
          <a:hlinkClick xmlns:r="http://schemas.openxmlformats.org/officeDocument/2006/relationships" r:id="rId24" tooltip="fiche de la pièce Once d'Or (J.P.Gaultier)"/>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0" y="91186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42</xdr:row>
      <xdr:rowOff>0</xdr:rowOff>
    </xdr:from>
    <xdr:to>
      <xdr:col>0</xdr:col>
      <xdr:colOff>476250</xdr:colOff>
      <xdr:row>44</xdr:row>
      <xdr:rowOff>107950</xdr:rowOff>
    </xdr:to>
    <xdr:pic>
      <xdr:nvPicPr>
        <xdr:cNvPr id="4202" name="main-image" descr="Lingotin 100g en Or">
          <a:hlinkClick xmlns:r="http://schemas.openxmlformats.org/officeDocument/2006/relationships" r:id="rId26" tooltip="fiche de la pièce Lingotin 100g"/>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0" y="96710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45</xdr:row>
      <xdr:rowOff>0</xdr:rowOff>
    </xdr:from>
    <xdr:to>
      <xdr:col>0</xdr:col>
      <xdr:colOff>476250</xdr:colOff>
      <xdr:row>47</xdr:row>
      <xdr:rowOff>107950</xdr:rowOff>
    </xdr:to>
    <xdr:pic>
      <xdr:nvPicPr>
        <xdr:cNvPr id="4203" name="main-image" descr="Lingotin 50g en Or">
          <a:hlinkClick xmlns:r="http://schemas.openxmlformats.org/officeDocument/2006/relationships" r:id="rId28" tooltip="fiche de la pièce Lingotin 50g"/>
        </xdr:cNvPr>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0" y="102235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476250</xdr:colOff>
      <xdr:row>50</xdr:row>
      <xdr:rowOff>107950</xdr:rowOff>
    </xdr:to>
    <xdr:pic>
      <xdr:nvPicPr>
        <xdr:cNvPr id="4204" name="main-image" descr="Lingotin 20g en Or">
          <a:hlinkClick xmlns:r="http://schemas.openxmlformats.org/officeDocument/2006/relationships" r:id="rId30" tooltip="fiche de la pièce Lingotin 20g"/>
        </xdr:cNvPr>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0" y="107759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51</xdr:row>
      <xdr:rowOff>0</xdr:rowOff>
    </xdr:from>
    <xdr:to>
      <xdr:col>0</xdr:col>
      <xdr:colOff>476250</xdr:colOff>
      <xdr:row>53</xdr:row>
      <xdr:rowOff>107950</xdr:rowOff>
    </xdr:to>
    <xdr:pic>
      <xdr:nvPicPr>
        <xdr:cNvPr id="4205" name="main-image" descr="Lingotin 10g en Or">
          <a:hlinkClick xmlns:r="http://schemas.openxmlformats.org/officeDocument/2006/relationships" r:id="rId32" tooltip="fiche de la pièce Lingotin 10g"/>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0" y="113284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54</xdr:row>
      <xdr:rowOff>0</xdr:rowOff>
    </xdr:from>
    <xdr:to>
      <xdr:col>0</xdr:col>
      <xdr:colOff>476250</xdr:colOff>
      <xdr:row>56</xdr:row>
      <xdr:rowOff>107950</xdr:rowOff>
    </xdr:to>
    <xdr:pic>
      <xdr:nvPicPr>
        <xdr:cNvPr id="4206" name="main-image" descr="Demi Napoléon en Or">
          <a:hlinkClick xmlns:r="http://schemas.openxmlformats.org/officeDocument/2006/relationships" r:id="rId34" tooltip="fiche de la pièce Demi Napoléon"/>
        </xdr:cNvPr>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0" y="118808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57</xdr:row>
      <xdr:rowOff>0</xdr:rowOff>
    </xdr:from>
    <xdr:to>
      <xdr:col>0</xdr:col>
      <xdr:colOff>476250</xdr:colOff>
      <xdr:row>59</xdr:row>
      <xdr:rowOff>107950</xdr:rowOff>
    </xdr:to>
    <xdr:pic>
      <xdr:nvPicPr>
        <xdr:cNvPr id="4207" name="main-image" descr="Krugerrand en Or">
          <a:hlinkClick xmlns:r="http://schemas.openxmlformats.org/officeDocument/2006/relationships" r:id="rId36" tooltip="fiche de la pièce Krugerrand"/>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0" y="124333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60</xdr:row>
      <xdr:rowOff>0</xdr:rowOff>
    </xdr:from>
    <xdr:to>
      <xdr:col>0</xdr:col>
      <xdr:colOff>476250</xdr:colOff>
      <xdr:row>62</xdr:row>
      <xdr:rowOff>107950</xdr:rowOff>
    </xdr:to>
    <xdr:pic>
      <xdr:nvPicPr>
        <xdr:cNvPr id="4208" name="main-image" descr="Demi Souverain en Or">
          <a:hlinkClick xmlns:r="http://schemas.openxmlformats.org/officeDocument/2006/relationships" r:id="rId38" tooltip="fiche de la pièce Demi Souverain"/>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0" y="129857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63</xdr:row>
      <xdr:rowOff>0</xdr:rowOff>
    </xdr:from>
    <xdr:to>
      <xdr:col>0</xdr:col>
      <xdr:colOff>476250</xdr:colOff>
      <xdr:row>65</xdr:row>
      <xdr:rowOff>107950</xdr:rowOff>
    </xdr:to>
    <xdr:pic>
      <xdr:nvPicPr>
        <xdr:cNvPr id="4209" name="main-image" descr="10 Florins en Or">
          <a:hlinkClick xmlns:r="http://schemas.openxmlformats.org/officeDocument/2006/relationships" r:id="rId40" tooltip="fiche de la pièce 10 Florins"/>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0" y="135382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66</xdr:row>
      <xdr:rowOff>0</xdr:rowOff>
    </xdr:from>
    <xdr:to>
      <xdr:col>0</xdr:col>
      <xdr:colOff>476250</xdr:colOff>
      <xdr:row>68</xdr:row>
      <xdr:rowOff>107950</xdr:rowOff>
    </xdr:to>
    <xdr:pic>
      <xdr:nvPicPr>
        <xdr:cNvPr id="4210" name="main-image" descr="20 Frs Tunisie en Or">
          <a:hlinkClick xmlns:r="http://schemas.openxmlformats.org/officeDocument/2006/relationships" r:id="rId42" tooltip="fiche de la pièce 20 Francs Tunisie"/>
        </xdr:cNvPr>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0" y="1409065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69</xdr:row>
      <xdr:rowOff>0</xdr:rowOff>
    </xdr:from>
    <xdr:to>
      <xdr:col>0</xdr:col>
      <xdr:colOff>476250</xdr:colOff>
      <xdr:row>71</xdr:row>
      <xdr:rowOff>107950</xdr:rowOff>
    </xdr:to>
    <xdr:pic>
      <xdr:nvPicPr>
        <xdr:cNvPr id="4211" name="main-image" descr="Union Latine en Or">
          <a:hlinkClick xmlns:r="http://schemas.openxmlformats.org/officeDocument/2006/relationships" r:id="rId44" tooltip="fiche de la pièce Union Latine"/>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0" y="14643100"/>
          <a:ext cx="4762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gold.fr/cours-or-prix-de-l-or/" TargetMode="External"/><Relationship Id="rId1" Type="http://schemas.openxmlformats.org/officeDocument/2006/relationships/hyperlink" Target="https://www.gold.fr/cours-or-prix-de-l-or/napoleon-or-20-francs-louis-or/"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cours-or-prix-de-l-or/20-us/" TargetMode="External"/><Relationship Id="rId13" Type="http://schemas.openxmlformats.org/officeDocument/2006/relationships/hyperlink" Target="/cours-or-prix-de-l-or/once-d-or-jp-gaultier/" TargetMode="External"/><Relationship Id="rId18" Type="http://schemas.openxmlformats.org/officeDocument/2006/relationships/hyperlink" Target="/cours-or-prix-de-l-or/demi-napoleon/" TargetMode="External"/><Relationship Id="rId26" Type="http://schemas.openxmlformats.org/officeDocument/2006/relationships/drawing" Target="../drawings/drawing3.xml"/><Relationship Id="rId3" Type="http://schemas.openxmlformats.org/officeDocument/2006/relationships/hyperlink" Target="/cours-or-prix-de-l-or/lingotin-250g/" TargetMode="External"/><Relationship Id="rId21" Type="http://schemas.openxmlformats.org/officeDocument/2006/relationships/hyperlink" Target="/cours-or-prix-de-l-or/10-florins/" TargetMode="External"/><Relationship Id="rId7" Type="http://schemas.openxmlformats.org/officeDocument/2006/relationships/hyperlink" Target="/cours-or-prix-de-l-or/elisabeth-ii/" TargetMode="External"/><Relationship Id="rId12" Type="http://schemas.openxmlformats.org/officeDocument/2006/relationships/hyperlink" Target="/cours-or-prix-de-l-or/reichmark/" TargetMode="External"/><Relationship Id="rId17" Type="http://schemas.openxmlformats.org/officeDocument/2006/relationships/hyperlink" Target="/cours-or-prix-de-l-or/lingotin-10g/" TargetMode="External"/><Relationship Id="rId25" Type="http://schemas.openxmlformats.org/officeDocument/2006/relationships/hyperlink" Target="/once-or-londres/" TargetMode="External"/><Relationship Id="rId2" Type="http://schemas.openxmlformats.org/officeDocument/2006/relationships/hyperlink" Target="/cours-or-prix-de-l-or/lingotin-500g/" TargetMode="External"/><Relationship Id="rId16" Type="http://schemas.openxmlformats.org/officeDocument/2006/relationships/hyperlink" Target="/cours-or-prix-de-l-or/lingotin-20g/" TargetMode="External"/><Relationship Id="rId20" Type="http://schemas.openxmlformats.org/officeDocument/2006/relationships/hyperlink" Target="/cours-or-prix-de-l-or/demi-souverain/" TargetMode="External"/><Relationship Id="rId1" Type="http://schemas.openxmlformats.org/officeDocument/2006/relationships/hyperlink" Target="/cours-or-prix-de-l-or/lingot-1-kg/" TargetMode="External"/><Relationship Id="rId6" Type="http://schemas.openxmlformats.org/officeDocument/2006/relationships/hyperlink" Target="/cours-or-prix-de-l-or/souverain/" TargetMode="External"/><Relationship Id="rId11" Type="http://schemas.openxmlformats.org/officeDocument/2006/relationships/hyperlink" Target="/cours-or-prix-de-l-or/50-pesos/" TargetMode="External"/><Relationship Id="rId24" Type="http://schemas.openxmlformats.org/officeDocument/2006/relationships/hyperlink" Target="/once-or-nyc/" TargetMode="External"/><Relationship Id="rId5" Type="http://schemas.openxmlformats.org/officeDocument/2006/relationships/hyperlink" Target="/cours-or-prix-de-l-or/20-francs-suisses/" TargetMode="External"/><Relationship Id="rId15" Type="http://schemas.openxmlformats.org/officeDocument/2006/relationships/hyperlink" Target="/cours-or-prix-de-l-or/lingotin-50g/" TargetMode="External"/><Relationship Id="rId23" Type="http://schemas.openxmlformats.org/officeDocument/2006/relationships/hyperlink" Target="/cours-or-prix-de-l-or/union-latine/" TargetMode="External"/><Relationship Id="rId10" Type="http://schemas.openxmlformats.org/officeDocument/2006/relationships/hyperlink" Target="/cours-or-prix-de-l-or/5-us/" TargetMode="External"/><Relationship Id="rId19" Type="http://schemas.openxmlformats.org/officeDocument/2006/relationships/hyperlink" Target="/cours-or-prix-de-l-or/krugerrand/" TargetMode="External"/><Relationship Id="rId4" Type="http://schemas.openxmlformats.org/officeDocument/2006/relationships/hyperlink" Target="/cours-or-prix-de-l-or/napoleon-or-20-francs-louis-or/" TargetMode="External"/><Relationship Id="rId9" Type="http://schemas.openxmlformats.org/officeDocument/2006/relationships/hyperlink" Target="/cours-or-prix-de-l-or/10-us/" TargetMode="External"/><Relationship Id="rId14" Type="http://schemas.openxmlformats.org/officeDocument/2006/relationships/hyperlink" Target="/cours-or-prix-de-l-or/lingotin-100g/" TargetMode="External"/><Relationship Id="rId22" Type="http://schemas.openxmlformats.org/officeDocument/2006/relationships/hyperlink" Target="/cours-or-prix-de-l-or/20-francs-tunisie/"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2"/>
  <sheetViews>
    <sheetView tabSelected="1" workbookViewId="0">
      <selection activeCell="E1" sqref="E1"/>
    </sheetView>
  </sheetViews>
  <sheetFormatPr baseColWidth="10" defaultRowHeight="14.5" x14ac:dyDescent="0.35"/>
  <cols>
    <col min="1" max="1" width="63.81640625" bestFit="1" customWidth="1"/>
    <col min="2" max="2" width="14.1796875" bestFit="1" customWidth="1"/>
  </cols>
  <sheetData>
    <row r="1" spans="1:2" x14ac:dyDescent="0.35">
      <c r="A1" s="24" t="s">
        <v>50</v>
      </c>
      <c r="B1" t="s">
        <v>110</v>
      </c>
    </row>
    <row r="2" spans="1:2" x14ac:dyDescent="0.35">
      <c r="A2" s="21" t="s">
        <v>51</v>
      </c>
      <c r="B2" t="s">
        <v>111</v>
      </c>
    </row>
  </sheetData>
  <hyperlinks>
    <hyperlink ref="A2" r:id="rId1"/>
    <hyperlink ref="A1" r:id="rId2"/>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3073" r:id="rId6" name="Button 1">
              <controlPr defaultSize="0" print="0" autoFill="0" autoPict="0" macro="[0]!Maj">
                <anchor moveWithCells="1" sizeWithCells="1">
                  <from>
                    <xdr:col>2</xdr:col>
                    <xdr:colOff>165100</xdr:colOff>
                    <xdr:row>0</xdr:row>
                    <xdr:rowOff>31750</xdr:rowOff>
                  </from>
                  <to>
                    <xdr:col>4</xdr:col>
                    <xdr:colOff>203200</xdr:colOff>
                    <xdr:row>1</xdr:row>
                    <xdr:rowOff>146050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00B050"/>
  </sheetPr>
  <dimension ref="A1:O32"/>
  <sheetViews>
    <sheetView workbookViewId="0"/>
  </sheetViews>
  <sheetFormatPr baseColWidth="10" defaultColWidth="9.1796875" defaultRowHeight="14.5" x14ac:dyDescent="0.35"/>
  <cols>
    <col min="1" max="1" width="24.54296875" bestFit="1" customWidth="1"/>
    <col min="2" max="2" width="12" customWidth="1"/>
    <col min="3" max="3" width="8.81640625" customWidth="1"/>
    <col min="6" max="6" width="13.1796875" customWidth="1"/>
    <col min="8" max="8" width="16.7265625" customWidth="1"/>
    <col min="10" max="10" width="20.26953125" customWidth="1"/>
    <col min="11" max="11" width="21.81640625" customWidth="1"/>
    <col min="12" max="12" width="27.453125" customWidth="1"/>
    <col min="13" max="13" width="34.1796875" customWidth="1"/>
  </cols>
  <sheetData>
    <row r="1" spans="1:15" ht="15" thickBot="1" x14ac:dyDescent="0.4">
      <c r="A1" s="6" t="s">
        <v>39</v>
      </c>
      <c r="B1" s="7" t="s">
        <v>41</v>
      </c>
      <c r="C1" s="7" t="s">
        <v>42</v>
      </c>
      <c r="F1" s="10" t="s">
        <v>43</v>
      </c>
      <c r="G1" s="10"/>
    </row>
    <row r="2" spans="1:15" ht="15" thickTop="1" x14ac:dyDescent="0.35">
      <c r="A2" s="4" t="s">
        <v>125</v>
      </c>
      <c r="B2" s="8" t="str">
        <f>INDEX('Temp des Cours'!C:C,MATCH(A2,'Temp des Cours'!B:B,0))</f>
        <v>223.90 €</v>
      </c>
      <c r="C2" s="5" t="str">
        <f>INDEX('Temp des Cours'!E:E,MATCH(A2,'Temp des Cours'!B:B,0))</f>
        <v>1.4 %</v>
      </c>
      <c r="F2" s="2"/>
      <c r="G2" s="3" t="s">
        <v>40</v>
      </c>
      <c r="H2" s="2" t="s">
        <v>44</v>
      </c>
      <c r="I2" s="3" t="s">
        <v>45</v>
      </c>
      <c r="J2" s="3" t="s">
        <v>46</v>
      </c>
      <c r="K2" s="2" t="s">
        <v>47</v>
      </c>
      <c r="L2" s="3" t="s">
        <v>49</v>
      </c>
      <c r="M2" s="3" t="s">
        <v>109</v>
      </c>
    </row>
    <row r="3" spans="1:15" x14ac:dyDescent="0.35">
      <c r="A3" s="2" t="s">
        <v>8</v>
      </c>
      <c r="B3" s="8" t="str">
        <f>INDEX('Temp des Cours'!C:C,MATCH(A3,'Temp des Cours'!B:B,0))</f>
        <v>218.50 €</v>
      </c>
      <c r="C3" s="5" t="str">
        <f>INDEX('Temp des Cours'!E:E,MATCH(A3,'Temp des Cours'!B:B,0))</f>
        <v>-1.0 %</v>
      </c>
      <c r="F3" s="2" t="s">
        <v>38</v>
      </c>
      <c r="G3" s="3">
        <f>'Temp Napoléon'!B4</f>
        <v>223.9</v>
      </c>
      <c r="H3" s="11">
        <v>9.1999999999999998E-2</v>
      </c>
      <c r="I3" s="12">
        <v>10</v>
      </c>
      <c r="J3" s="3">
        <f>(G3*4*1.092)+10</f>
        <v>987.99520000000007</v>
      </c>
      <c r="K3" s="3">
        <f>J3/4</f>
        <v>246.99880000000002</v>
      </c>
      <c r="L3" s="3">
        <f>'Temp Napoléon'!C4</f>
        <v>220.8</v>
      </c>
      <c r="M3" s="3">
        <f>K3/L3</f>
        <v>1.1186539855072464</v>
      </c>
    </row>
    <row r="4" spans="1:15" x14ac:dyDescent="0.35">
      <c r="A4" s="2" t="s">
        <v>9</v>
      </c>
      <c r="B4" s="8" t="str">
        <f>INDEX('Temp des Cours'!C:C,MATCH(A4,'Temp des Cours'!B:B,0))</f>
        <v>279.80 €</v>
      </c>
      <c r="C4" s="5" t="str">
        <f>INDEX('Temp des Cours'!E:E,MATCH(A4,'Temp des Cours'!B:B,0))</f>
        <v>0.6 %</v>
      </c>
      <c r="G4" s="1"/>
      <c r="H4" s="1"/>
      <c r="I4" s="1"/>
      <c r="J4" s="1"/>
      <c r="K4" s="1"/>
      <c r="L4" s="1"/>
      <c r="M4" s="1"/>
    </row>
    <row r="5" spans="1:15" x14ac:dyDescent="0.35">
      <c r="A5" s="2" t="s">
        <v>10</v>
      </c>
      <c r="B5" s="8" t="str">
        <f>INDEX('Temp des Cours'!C:C,MATCH(A5,'Temp des Cours'!B:B,0))</f>
        <v>280.00 €</v>
      </c>
      <c r="C5" s="5" t="str">
        <f>INDEX('Temp des Cours'!E:E,MATCH(A5,'Temp des Cours'!B:B,0))</f>
        <v>0.6 %</v>
      </c>
      <c r="G5" s="1"/>
      <c r="H5" s="1"/>
      <c r="I5" s="1"/>
      <c r="J5" s="1"/>
      <c r="K5" s="1"/>
      <c r="L5" s="1"/>
      <c r="M5" s="1"/>
    </row>
    <row r="6" spans="1:15" x14ac:dyDescent="0.35">
      <c r="A6" s="2" t="s">
        <v>16</v>
      </c>
      <c r="B6" s="8" t="str">
        <f>INDEX('Temp des Cours'!C:C,MATCH(A6,'Temp des Cours'!B:B,0))</f>
        <v>1 427.00 €</v>
      </c>
      <c r="C6" s="5" t="str">
        <f>INDEX('Temp des Cours'!E:E,MATCH(A6,'Temp des Cours'!B:B,0))</f>
        <v>0.1 %</v>
      </c>
      <c r="G6" s="1"/>
      <c r="H6" s="1"/>
      <c r="I6" s="1"/>
      <c r="J6" s="1"/>
      <c r="K6" s="1"/>
      <c r="L6" s="1"/>
      <c r="M6" s="1"/>
    </row>
    <row r="7" spans="1:15" x14ac:dyDescent="0.35">
      <c r="A7" s="2" t="s">
        <v>24</v>
      </c>
      <c r="B7" s="8" t="str">
        <f>INDEX('Temp des Cours'!C:C,MATCH(A7,'Temp des Cours'!B:B,0))</f>
        <v>1 265.00 €</v>
      </c>
      <c r="C7" s="5" t="str">
        <f>INDEX('Temp des Cours'!E:E,MATCH(A7,'Temp des Cours'!B:B,0))</f>
        <v>7.0 %</v>
      </c>
      <c r="G7" s="1"/>
      <c r="H7" s="1"/>
      <c r="I7" s="1"/>
      <c r="J7" s="1"/>
      <c r="K7" s="1"/>
      <c r="L7" s="1"/>
      <c r="M7" s="1"/>
    </row>
    <row r="8" spans="1:15" x14ac:dyDescent="0.35">
      <c r="G8" s="1"/>
      <c r="H8" s="1"/>
      <c r="I8" s="1"/>
      <c r="J8" s="1" t="s">
        <v>52</v>
      </c>
      <c r="K8" s="1" t="s">
        <v>48</v>
      </c>
      <c r="L8" s="14" t="s">
        <v>53</v>
      </c>
      <c r="M8" s="1" t="s">
        <v>54</v>
      </c>
    </row>
    <row r="9" spans="1:15" x14ac:dyDescent="0.35">
      <c r="G9" s="1"/>
      <c r="H9" s="1"/>
      <c r="I9" s="1"/>
      <c r="J9" s="1"/>
      <c r="K9" s="1"/>
      <c r="M9" s="15">
        <f>M24</f>
        <v>1.1132211780884713</v>
      </c>
    </row>
    <row r="12" spans="1:15" x14ac:dyDescent="0.35">
      <c r="O12" t="s">
        <v>55</v>
      </c>
    </row>
    <row r="23" spans="6:13" x14ac:dyDescent="0.35">
      <c r="F23" s="2"/>
      <c r="G23" s="3" t="s">
        <v>40</v>
      </c>
      <c r="H23" s="2" t="s">
        <v>44</v>
      </c>
      <c r="I23" s="3" t="s">
        <v>45</v>
      </c>
      <c r="J23" s="3" t="s">
        <v>46</v>
      </c>
      <c r="K23" s="2" t="s">
        <v>47</v>
      </c>
      <c r="L23" s="3" t="s">
        <v>49</v>
      </c>
      <c r="M23" s="3" t="s">
        <v>109</v>
      </c>
    </row>
    <row r="24" spans="6:13" x14ac:dyDescent="0.35">
      <c r="F24" s="2" t="s">
        <v>38</v>
      </c>
      <c r="G24" s="9">
        <v>220.1</v>
      </c>
      <c r="H24" s="11">
        <v>9.1999999999999998E-2</v>
      </c>
      <c r="I24" s="12">
        <v>10</v>
      </c>
      <c r="J24" s="9">
        <f>(G24*4*1.092)+10</f>
        <v>971.3968000000001</v>
      </c>
      <c r="K24" s="9">
        <f>J24/4</f>
        <v>242.84920000000002</v>
      </c>
      <c r="L24" s="9">
        <v>218.15</v>
      </c>
      <c r="M24" s="16">
        <f>K24/L24</f>
        <v>1.1132211780884713</v>
      </c>
    </row>
    <row r="28" spans="6:13" x14ac:dyDescent="0.35">
      <c r="J28" s="1"/>
    </row>
    <row r="32" spans="6:13" x14ac:dyDescent="0.35">
      <c r="J32" s="13"/>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0" tint="-0.34998626667073579"/>
  </sheetPr>
  <dimension ref="A1:F86"/>
  <sheetViews>
    <sheetView topLeftCell="A75" workbookViewId="0">
      <selection activeCell="A88" sqref="A88"/>
    </sheetView>
  </sheetViews>
  <sheetFormatPr baseColWidth="10" defaultRowHeight="14.5" x14ac:dyDescent="0.35"/>
  <cols>
    <col min="1" max="6" width="22.26953125" customWidth="1"/>
  </cols>
  <sheetData>
    <row r="1" spans="1:6" x14ac:dyDescent="0.35">
      <c r="A1" s="25"/>
      <c r="B1" s="25" t="s">
        <v>121</v>
      </c>
      <c r="C1" s="25" t="s">
        <v>0</v>
      </c>
      <c r="D1" s="25" t="s">
        <v>1</v>
      </c>
      <c r="E1" s="25" t="s">
        <v>2</v>
      </c>
      <c r="F1" s="25"/>
    </row>
    <row r="2" spans="1:6" x14ac:dyDescent="0.35">
      <c r="A2" s="31"/>
      <c r="B2" s="28" t="s">
        <v>3</v>
      </c>
      <c r="C2" s="30" t="s">
        <v>122</v>
      </c>
      <c r="D2" s="32" t="s">
        <v>56</v>
      </c>
      <c r="E2" s="30" t="s">
        <v>29</v>
      </c>
      <c r="F2" s="26"/>
    </row>
    <row r="3" spans="1:6" ht="29" customHeight="1" x14ac:dyDescent="0.35">
      <c r="A3" s="31"/>
      <c r="B3" s="28"/>
      <c r="C3" s="30"/>
      <c r="D3" s="32"/>
      <c r="E3" s="30"/>
      <c r="F3" s="26"/>
    </row>
    <row r="4" spans="1:6" ht="26" customHeight="1" x14ac:dyDescent="0.35">
      <c r="A4" s="31"/>
      <c r="B4" s="28"/>
      <c r="C4" s="30"/>
      <c r="D4" s="32"/>
      <c r="E4" s="30"/>
      <c r="F4" s="27" t="s">
        <v>4</v>
      </c>
    </row>
    <row r="5" spans="1:6" ht="14.5" customHeight="1" x14ac:dyDescent="0.35">
      <c r="A5" s="31"/>
      <c r="B5" s="28" t="s">
        <v>5</v>
      </c>
      <c r="C5" s="30" t="s">
        <v>123</v>
      </c>
      <c r="D5" s="32" t="s">
        <v>57</v>
      </c>
      <c r="E5" s="30" t="s">
        <v>58</v>
      </c>
      <c r="F5" s="26"/>
    </row>
    <row r="6" spans="1:6" ht="14.5" customHeight="1" x14ac:dyDescent="0.35">
      <c r="A6" s="31"/>
      <c r="B6" s="28"/>
      <c r="C6" s="30"/>
      <c r="D6" s="32"/>
      <c r="E6" s="30"/>
      <c r="F6" s="26"/>
    </row>
    <row r="7" spans="1:6" ht="26" customHeight="1" x14ac:dyDescent="0.35">
      <c r="A7" s="31"/>
      <c r="B7" s="28"/>
      <c r="C7" s="30"/>
      <c r="D7" s="32"/>
      <c r="E7" s="30"/>
      <c r="F7" s="27" t="s">
        <v>4</v>
      </c>
    </row>
    <row r="8" spans="1:6" ht="14.5" customHeight="1" x14ac:dyDescent="0.35">
      <c r="A8" s="31"/>
      <c r="B8" s="28" t="s">
        <v>6</v>
      </c>
      <c r="C8" s="30" t="s">
        <v>124</v>
      </c>
      <c r="D8" s="32" t="s">
        <v>59</v>
      </c>
      <c r="E8" s="30" t="s">
        <v>60</v>
      </c>
      <c r="F8" s="26"/>
    </row>
    <row r="9" spans="1:6" x14ac:dyDescent="0.35">
      <c r="A9" s="31"/>
      <c r="B9" s="28"/>
      <c r="C9" s="30"/>
      <c r="D9" s="32"/>
      <c r="E9" s="30"/>
      <c r="F9" s="26"/>
    </row>
    <row r="10" spans="1:6" ht="26" customHeight="1" x14ac:dyDescent="0.35">
      <c r="A10" s="31"/>
      <c r="B10" s="28"/>
      <c r="C10" s="30"/>
      <c r="D10" s="32"/>
      <c r="E10" s="30"/>
      <c r="F10" s="27" t="s">
        <v>4</v>
      </c>
    </row>
    <row r="11" spans="1:6" ht="14.5" customHeight="1" x14ac:dyDescent="0.35">
      <c r="A11" s="31"/>
      <c r="B11" s="28" t="s">
        <v>125</v>
      </c>
      <c r="C11" s="30" t="s">
        <v>126</v>
      </c>
      <c r="D11" s="33" t="s">
        <v>61</v>
      </c>
      <c r="E11" s="30" t="s">
        <v>62</v>
      </c>
      <c r="F11" s="26"/>
    </row>
    <row r="12" spans="1:6" x14ac:dyDescent="0.35">
      <c r="A12" s="31"/>
      <c r="B12" s="28"/>
      <c r="C12" s="30"/>
      <c r="D12" s="33"/>
      <c r="E12" s="30"/>
      <c r="F12" s="26"/>
    </row>
    <row r="13" spans="1:6" ht="26" customHeight="1" x14ac:dyDescent="0.35">
      <c r="A13" s="31"/>
      <c r="B13" s="28"/>
      <c r="C13" s="30"/>
      <c r="D13" s="33"/>
      <c r="E13" s="30"/>
      <c r="F13" s="27" t="s">
        <v>4</v>
      </c>
    </row>
    <row r="14" spans="1:6" ht="14.5" customHeight="1" x14ac:dyDescent="0.35">
      <c r="A14" s="31"/>
      <c r="B14" s="28" t="s">
        <v>8</v>
      </c>
      <c r="C14" s="30" t="s">
        <v>127</v>
      </c>
      <c r="D14" s="33" t="s">
        <v>63</v>
      </c>
      <c r="E14" s="30" t="s">
        <v>64</v>
      </c>
      <c r="F14" s="26"/>
    </row>
    <row r="15" spans="1:6" x14ac:dyDescent="0.35">
      <c r="A15" s="31"/>
      <c r="B15" s="28"/>
      <c r="C15" s="30"/>
      <c r="D15" s="33"/>
      <c r="E15" s="30"/>
      <c r="F15" s="26"/>
    </row>
    <row r="16" spans="1:6" ht="26" customHeight="1" x14ac:dyDescent="0.35">
      <c r="A16" s="31"/>
      <c r="B16" s="28"/>
      <c r="C16" s="30"/>
      <c r="D16" s="33"/>
      <c r="E16" s="30"/>
      <c r="F16" s="27" t="s">
        <v>4</v>
      </c>
    </row>
    <row r="17" spans="1:6" x14ac:dyDescent="0.35">
      <c r="A17" s="31"/>
      <c r="B17" s="28" t="s">
        <v>9</v>
      </c>
      <c r="C17" s="30" t="s">
        <v>128</v>
      </c>
      <c r="D17" s="30" t="s">
        <v>15</v>
      </c>
      <c r="E17" s="30" t="s">
        <v>29</v>
      </c>
      <c r="F17" s="26"/>
    </row>
    <row r="18" spans="1:6" x14ac:dyDescent="0.35">
      <c r="A18" s="31"/>
      <c r="B18" s="28"/>
      <c r="C18" s="30"/>
      <c r="D18" s="30"/>
      <c r="E18" s="30"/>
      <c r="F18" s="26"/>
    </row>
    <row r="19" spans="1:6" ht="26" customHeight="1" x14ac:dyDescent="0.35">
      <c r="A19" s="31"/>
      <c r="B19" s="28"/>
      <c r="C19" s="30"/>
      <c r="D19" s="30"/>
      <c r="E19" s="30"/>
      <c r="F19" s="27" t="s">
        <v>4</v>
      </c>
    </row>
    <row r="20" spans="1:6" x14ac:dyDescent="0.35">
      <c r="A20" s="31"/>
      <c r="B20" s="28" t="s">
        <v>10</v>
      </c>
      <c r="C20" s="30" t="s">
        <v>129</v>
      </c>
      <c r="D20" s="30" t="s">
        <v>15</v>
      </c>
      <c r="E20" s="30" t="s">
        <v>29</v>
      </c>
      <c r="F20" s="26"/>
    </row>
    <row r="21" spans="1:6" x14ac:dyDescent="0.35">
      <c r="A21" s="31"/>
      <c r="B21" s="28"/>
      <c r="C21" s="30"/>
      <c r="D21" s="30"/>
      <c r="E21" s="30"/>
      <c r="F21" s="26"/>
    </row>
    <row r="22" spans="1:6" ht="26" customHeight="1" x14ac:dyDescent="0.35">
      <c r="A22" s="31"/>
      <c r="B22" s="28"/>
      <c r="C22" s="30"/>
      <c r="D22" s="30"/>
      <c r="E22" s="30"/>
      <c r="F22" s="27" t="s">
        <v>4</v>
      </c>
    </row>
    <row r="23" spans="1:6" x14ac:dyDescent="0.35">
      <c r="A23" s="31"/>
      <c r="B23" s="28" t="s">
        <v>12</v>
      </c>
      <c r="C23" s="30" t="s">
        <v>130</v>
      </c>
      <c r="D23" s="33" t="s">
        <v>65</v>
      </c>
      <c r="E23" s="30" t="s">
        <v>66</v>
      </c>
      <c r="F23" s="26"/>
    </row>
    <row r="24" spans="1:6" x14ac:dyDescent="0.35">
      <c r="A24" s="31"/>
      <c r="B24" s="28"/>
      <c r="C24" s="30"/>
      <c r="D24" s="33"/>
      <c r="E24" s="30"/>
      <c r="F24" s="26"/>
    </row>
    <row r="25" spans="1:6" ht="26" customHeight="1" x14ac:dyDescent="0.35">
      <c r="A25" s="31"/>
      <c r="B25" s="28"/>
      <c r="C25" s="30"/>
      <c r="D25" s="33"/>
      <c r="E25" s="30"/>
      <c r="F25" s="27" t="s">
        <v>4</v>
      </c>
    </row>
    <row r="26" spans="1:6" x14ac:dyDescent="0.35">
      <c r="A26" s="31"/>
      <c r="B26" s="28" t="s">
        <v>13</v>
      </c>
      <c r="C26" s="30" t="s">
        <v>131</v>
      </c>
      <c r="D26" s="30" t="s">
        <v>15</v>
      </c>
      <c r="E26" s="30" t="s">
        <v>67</v>
      </c>
      <c r="F26" s="26"/>
    </row>
    <row r="27" spans="1:6" x14ac:dyDescent="0.35">
      <c r="A27" s="31"/>
      <c r="B27" s="28"/>
      <c r="C27" s="30"/>
      <c r="D27" s="30"/>
      <c r="E27" s="30"/>
      <c r="F27" s="26"/>
    </row>
    <row r="28" spans="1:6" ht="26" customHeight="1" x14ac:dyDescent="0.35">
      <c r="A28" s="31"/>
      <c r="B28" s="28"/>
      <c r="C28" s="30"/>
      <c r="D28" s="30"/>
      <c r="E28" s="30"/>
      <c r="F28" s="27" t="s">
        <v>4</v>
      </c>
    </row>
    <row r="29" spans="1:6" x14ac:dyDescent="0.35">
      <c r="A29" s="31"/>
      <c r="B29" s="28" t="s">
        <v>14</v>
      </c>
      <c r="C29" s="30" t="s">
        <v>132</v>
      </c>
      <c r="D29" s="32" t="s">
        <v>68</v>
      </c>
      <c r="E29" s="30" t="s">
        <v>69</v>
      </c>
      <c r="F29" s="26"/>
    </row>
    <row r="30" spans="1:6" x14ac:dyDescent="0.35">
      <c r="A30" s="31"/>
      <c r="B30" s="28"/>
      <c r="C30" s="30"/>
      <c r="D30" s="32"/>
      <c r="E30" s="30"/>
      <c r="F30" s="26"/>
    </row>
    <row r="31" spans="1:6" ht="26" customHeight="1" x14ac:dyDescent="0.35">
      <c r="A31" s="31"/>
      <c r="B31" s="28"/>
      <c r="C31" s="30"/>
      <c r="D31" s="32"/>
      <c r="E31" s="30"/>
      <c r="F31" s="27" t="s">
        <v>4</v>
      </c>
    </row>
    <row r="32" spans="1:6" x14ac:dyDescent="0.35">
      <c r="A32" s="31"/>
      <c r="B32" s="28" t="s">
        <v>16</v>
      </c>
      <c r="C32" s="30" t="s">
        <v>133</v>
      </c>
      <c r="D32" s="32" t="s">
        <v>70</v>
      </c>
      <c r="E32" s="30" t="s">
        <v>71</v>
      </c>
      <c r="F32" s="26"/>
    </row>
    <row r="33" spans="1:6" x14ac:dyDescent="0.35">
      <c r="A33" s="31"/>
      <c r="B33" s="28"/>
      <c r="C33" s="30"/>
      <c r="D33" s="32"/>
      <c r="E33" s="30"/>
      <c r="F33" s="26"/>
    </row>
    <row r="34" spans="1:6" ht="26" customHeight="1" x14ac:dyDescent="0.35">
      <c r="A34" s="31"/>
      <c r="B34" s="28"/>
      <c r="C34" s="30"/>
      <c r="D34" s="32"/>
      <c r="E34" s="30"/>
      <c r="F34" s="27" t="s">
        <v>4</v>
      </c>
    </row>
    <row r="35" spans="1:6" x14ac:dyDescent="0.35">
      <c r="A35" s="31"/>
      <c r="B35" s="28" t="s">
        <v>17</v>
      </c>
      <c r="C35" s="30" t="s">
        <v>134</v>
      </c>
      <c r="D35" s="30" t="s">
        <v>15</v>
      </c>
      <c r="E35" s="30" t="s">
        <v>7</v>
      </c>
      <c r="F35" s="26"/>
    </row>
    <row r="36" spans="1:6" x14ac:dyDescent="0.35">
      <c r="A36" s="31"/>
      <c r="B36" s="28"/>
      <c r="C36" s="30"/>
      <c r="D36" s="30"/>
      <c r="E36" s="30"/>
      <c r="F36" s="26"/>
    </row>
    <row r="37" spans="1:6" ht="26" customHeight="1" x14ac:dyDescent="0.35">
      <c r="A37" s="31"/>
      <c r="B37" s="28"/>
      <c r="C37" s="30"/>
      <c r="D37" s="30"/>
      <c r="E37" s="30"/>
      <c r="F37" s="27" t="s">
        <v>4</v>
      </c>
    </row>
    <row r="39" spans="1:6" x14ac:dyDescent="0.35">
      <c r="A39" s="25"/>
      <c r="B39" s="25" t="s">
        <v>121</v>
      </c>
      <c r="C39" s="25" t="s">
        <v>0</v>
      </c>
      <c r="D39" s="25" t="s">
        <v>1</v>
      </c>
      <c r="E39" s="25" t="s">
        <v>2</v>
      </c>
      <c r="F39" s="25"/>
    </row>
    <row r="40" spans="1:6" x14ac:dyDescent="0.35">
      <c r="A40" s="31"/>
      <c r="B40" s="28" t="s">
        <v>18</v>
      </c>
      <c r="C40" s="30" t="s">
        <v>130</v>
      </c>
      <c r="D40" s="32" t="s">
        <v>70</v>
      </c>
      <c r="E40" s="30" t="s">
        <v>72</v>
      </c>
      <c r="F40" s="26"/>
    </row>
    <row r="41" spans="1:6" x14ac:dyDescent="0.35">
      <c r="A41" s="31"/>
      <c r="B41" s="28"/>
      <c r="C41" s="30"/>
      <c r="D41" s="32"/>
      <c r="E41" s="30"/>
      <c r="F41" s="26"/>
    </row>
    <row r="42" spans="1:6" x14ac:dyDescent="0.35">
      <c r="A42" s="31"/>
      <c r="B42" s="28"/>
      <c r="C42" s="30"/>
      <c r="D42" s="32"/>
      <c r="E42" s="30"/>
      <c r="F42" s="27" t="s">
        <v>4</v>
      </c>
    </row>
    <row r="43" spans="1:6" x14ac:dyDescent="0.35">
      <c r="A43" s="31"/>
      <c r="B43" s="28" t="s">
        <v>20</v>
      </c>
      <c r="C43" s="30" t="s">
        <v>140</v>
      </c>
      <c r="D43" s="30" t="s">
        <v>15</v>
      </c>
      <c r="E43" s="30" t="s">
        <v>19</v>
      </c>
      <c r="F43" s="26"/>
    </row>
    <row r="44" spans="1:6" x14ac:dyDescent="0.35">
      <c r="A44" s="31"/>
      <c r="B44" s="28"/>
      <c r="C44" s="30"/>
      <c r="D44" s="30"/>
      <c r="E44" s="30"/>
      <c r="F44" s="26"/>
    </row>
    <row r="45" spans="1:6" x14ac:dyDescent="0.35">
      <c r="A45" s="31"/>
      <c r="B45" s="28"/>
      <c r="C45" s="30"/>
      <c r="D45" s="30"/>
      <c r="E45" s="30"/>
      <c r="F45" s="27" t="s">
        <v>4</v>
      </c>
    </row>
    <row r="46" spans="1:6" x14ac:dyDescent="0.35">
      <c r="A46" s="31"/>
      <c r="B46" s="28" t="s">
        <v>21</v>
      </c>
      <c r="C46" s="30" t="s">
        <v>141</v>
      </c>
      <c r="D46" s="33" t="s">
        <v>73</v>
      </c>
      <c r="E46" s="30" t="s">
        <v>74</v>
      </c>
      <c r="F46" s="26"/>
    </row>
    <row r="47" spans="1:6" x14ac:dyDescent="0.35">
      <c r="A47" s="31"/>
      <c r="B47" s="28"/>
      <c r="C47" s="30"/>
      <c r="D47" s="33"/>
      <c r="E47" s="30"/>
      <c r="F47" s="26"/>
    </row>
    <row r="48" spans="1:6" x14ac:dyDescent="0.35">
      <c r="A48" s="31"/>
      <c r="B48" s="28"/>
      <c r="C48" s="30"/>
      <c r="D48" s="33"/>
      <c r="E48" s="30"/>
      <c r="F48" s="27" t="s">
        <v>4</v>
      </c>
    </row>
    <row r="49" spans="1:6" x14ac:dyDescent="0.35">
      <c r="A49" s="31"/>
      <c r="B49" s="28" t="s">
        <v>22</v>
      </c>
      <c r="C49" s="30" t="s">
        <v>142</v>
      </c>
      <c r="D49" s="32" t="s">
        <v>75</v>
      </c>
      <c r="E49" s="30" t="s">
        <v>76</v>
      </c>
      <c r="F49" s="26"/>
    </row>
    <row r="50" spans="1:6" x14ac:dyDescent="0.35">
      <c r="A50" s="31"/>
      <c r="B50" s="28"/>
      <c r="C50" s="30"/>
      <c r="D50" s="32"/>
      <c r="E50" s="30"/>
      <c r="F50" s="26"/>
    </row>
    <row r="51" spans="1:6" x14ac:dyDescent="0.35">
      <c r="A51" s="31"/>
      <c r="B51" s="28"/>
      <c r="C51" s="30"/>
      <c r="D51" s="32"/>
      <c r="E51" s="30"/>
      <c r="F51" s="27" t="s">
        <v>4</v>
      </c>
    </row>
    <row r="52" spans="1:6" x14ac:dyDescent="0.35">
      <c r="A52" s="31"/>
      <c r="B52" s="28" t="s">
        <v>23</v>
      </c>
      <c r="C52" s="30" t="s">
        <v>143</v>
      </c>
      <c r="D52" s="32" t="s">
        <v>77</v>
      </c>
      <c r="E52" s="30" t="s">
        <v>78</v>
      </c>
      <c r="F52" s="26"/>
    </row>
    <row r="53" spans="1:6" x14ac:dyDescent="0.35">
      <c r="A53" s="31"/>
      <c r="B53" s="28"/>
      <c r="C53" s="30"/>
      <c r="D53" s="32"/>
      <c r="E53" s="30"/>
      <c r="F53" s="26"/>
    </row>
    <row r="54" spans="1:6" x14ac:dyDescent="0.35">
      <c r="A54" s="31"/>
      <c r="B54" s="28"/>
      <c r="C54" s="30"/>
      <c r="D54" s="32"/>
      <c r="E54" s="30"/>
      <c r="F54" s="27" t="s">
        <v>4</v>
      </c>
    </row>
    <row r="55" spans="1:6" x14ac:dyDescent="0.35">
      <c r="A55" s="31"/>
      <c r="B55" s="28" t="s">
        <v>144</v>
      </c>
      <c r="C55" s="30" t="s">
        <v>145</v>
      </c>
      <c r="D55" s="30" t="s">
        <v>15</v>
      </c>
      <c r="E55" s="30" t="s">
        <v>79</v>
      </c>
      <c r="F55" s="26"/>
    </row>
    <row r="56" spans="1:6" x14ac:dyDescent="0.35">
      <c r="A56" s="31"/>
      <c r="B56" s="28"/>
      <c r="C56" s="30"/>
      <c r="D56" s="30"/>
      <c r="E56" s="30"/>
      <c r="F56" s="26"/>
    </row>
    <row r="57" spans="1:6" x14ac:dyDescent="0.35">
      <c r="A57" s="31"/>
      <c r="B57" s="28"/>
      <c r="C57" s="30"/>
      <c r="D57" s="30"/>
      <c r="E57" s="30"/>
      <c r="F57" s="27" t="s">
        <v>4</v>
      </c>
    </row>
    <row r="58" spans="1:6" x14ac:dyDescent="0.35">
      <c r="A58" s="31"/>
      <c r="B58" s="28" t="s">
        <v>24</v>
      </c>
      <c r="C58" s="30" t="s">
        <v>146</v>
      </c>
      <c r="D58" s="32" t="s">
        <v>11</v>
      </c>
      <c r="E58" s="30" t="s">
        <v>80</v>
      </c>
      <c r="F58" s="26"/>
    </row>
    <row r="59" spans="1:6" x14ac:dyDescent="0.35">
      <c r="A59" s="31"/>
      <c r="B59" s="28"/>
      <c r="C59" s="30"/>
      <c r="D59" s="32"/>
      <c r="E59" s="30"/>
      <c r="F59" s="26"/>
    </row>
    <row r="60" spans="1:6" x14ac:dyDescent="0.35">
      <c r="A60" s="31"/>
      <c r="B60" s="28"/>
      <c r="C60" s="30"/>
      <c r="D60" s="32"/>
      <c r="E60" s="30"/>
      <c r="F60" s="27" t="s">
        <v>4</v>
      </c>
    </row>
    <row r="61" spans="1:6" x14ac:dyDescent="0.35">
      <c r="A61" s="31"/>
      <c r="B61" s="28" t="s">
        <v>25</v>
      </c>
      <c r="C61" s="30" t="s">
        <v>147</v>
      </c>
      <c r="D61" s="30" t="s">
        <v>15</v>
      </c>
      <c r="E61" s="30" t="s">
        <v>81</v>
      </c>
      <c r="F61" s="26"/>
    </row>
    <row r="62" spans="1:6" x14ac:dyDescent="0.35">
      <c r="A62" s="31"/>
      <c r="B62" s="28"/>
      <c r="C62" s="30"/>
      <c r="D62" s="30"/>
      <c r="E62" s="30"/>
      <c r="F62" s="26"/>
    </row>
    <row r="63" spans="1:6" x14ac:dyDescent="0.35">
      <c r="A63" s="31"/>
      <c r="B63" s="28"/>
      <c r="C63" s="30"/>
      <c r="D63" s="30"/>
      <c r="E63" s="30"/>
      <c r="F63" s="27" t="s">
        <v>4</v>
      </c>
    </row>
    <row r="64" spans="1:6" x14ac:dyDescent="0.35">
      <c r="A64" s="31"/>
      <c r="B64" s="28" t="s">
        <v>26</v>
      </c>
      <c r="C64" s="30" t="s">
        <v>148</v>
      </c>
      <c r="D64" s="30" t="s">
        <v>15</v>
      </c>
      <c r="E64" s="30" t="s">
        <v>82</v>
      </c>
      <c r="F64" s="26"/>
    </row>
    <row r="65" spans="1:6" x14ac:dyDescent="0.35">
      <c r="A65" s="31"/>
      <c r="B65" s="28"/>
      <c r="C65" s="30"/>
      <c r="D65" s="30"/>
      <c r="E65" s="30"/>
      <c r="F65" s="26"/>
    </row>
    <row r="66" spans="1:6" x14ac:dyDescent="0.35">
      <c r="A66" s="31"/>
      <c r="B66" s="28"/>
      <c r="C66" s="30"/>
      <c r="D66" s="30"/>
      <c r="E66" s="30"/>
      <c r="F66" s="27" t="s">
        <v>4</v>
      </c>
    </row>
    <row r="67" spans="1:6" x14ac:dyDescent="0.35">
      <c r="A67" s="31"/>
      <c r="B67" s="28" t="s">
        <v>27</v>
      </c>
      <c r="C67" s="30" t="s">
        <v>149</v>
      </c>
      <c r="D67" s="30" t="s">
        <v>15</v>
      </c>
      <c r="E67" s="30" t="s">
        <v>71</v>
      </c>
      <c r="F67" s="26"/>
    </row>
    <row r="68" spans="1:6" x14ac:dyDescent="0.35">
      <c r="A68" s="31"/>
      <c r="B68" s="28"/>
      <c r="C68" s="30"/>
      <c r="D68" s="30"/>
      <c r="E68" s="30"/>
      <c r="F68" s="26"/>
    </row>
    <row r="69" spans="1:6" x14ac:dyDescent="0.35">
      <c r="A69" s="31"/>
      <c r="B69" s="28"/>
      <c r="C69" s="30"/>
      <c r="D69" s="30"/>
      <c r="E69" s="30"/>
      <c r="F69" s="27" t="s">
        <v>4</v>
      </c>
    </row>
    <row r="70" spans="1:6" x14ac:dyDescent="0.35">
      <c r="A70" s="31"/>
      <c r="B70" s="28" t="s">
        <v>28</v>
      </c>
      <c r="C70" s="30" t="s">
        <v>150</v>
      </c>
      <c r="D70" s="30" t="s">
        <v>15</v>
      </c>
      <c r="E70" s="30" t="s">
        <v>83</v>
      </c>
      <c r="F70" s="26"/>
    </row>
    <row r="71" spans="1:6" x14ac:dyDescent="0.35">
      <c r="A71" s="31"/>
      <c r="B71" s="28"/>
      <c r="C71" s="30"/>
      <c r="D71" s="30"/>
      <c r="E71" s="30"/>
      <c r="F71" s="26"/>
    </row>
    <row r="72" spans="1:6" x14ac:dyDescent="0.35">
      <c r="A72" s="31"/>
      <c r="B72" s="28"/>
      <c r="C72" s="30"/>
      <c r="D72" s="30"/>
      <c r="E72" s="30"/>
      <c r="F72" s="27" t="s">
        <v>4</v>
      </c>
    </row>
    <row r="74" spans="1:6" x14ac:dyDescent="0.35">
      <c r="A74" s="25"/>
      <c r="B74" s="25" t="s">
        <v>30</v>
      </c>
      <c r="C74" s="25" t="s">
        <v>31</v>
      </c>
      <c r="D74" s="25" t="s">
        <v>32</v>
      </c>
      <c r="E74" s="25" t="s">
        <v>33</v>
      </c>
      <c r="F74" s="25" t="s">
        <v>34</v>
      </c>
    </row>
    <row r="75" spans="1:6" ht="14.5" customHeight="1" x14ac:dyDescent="0.35">
      <c r="A75" s="28" t="s">
        <v>35</v>
      </c>
      <c r="B75" s="27" t="s">
        <v>84</v>
      </c>
      <c r="C75" s="27" t="s">
        <v>85</v>
      </c>
      <c r="D75" s="27" t="s">
        <v>86</v>
      </c>
      <c r="E75" s="27" t="s">
        <v>87</v>
      </c>
      <c r="F75" s="29" t="s">
        <v>135</v>
      </c>
    </row>
    <row r="76" spans="1:6" x14ac:dyDescent="0.35">
      <c r="A76" s="28"/>
      <c r="B76" s="27" t="s">
        <v>151</v>
      </c>
      <c r="C76" s="27" t="s">
        <v>152</v>
      </c>
      <c r="D76" s="27" t="s">
        <v>153</v>
      </c>
      <c r="E76" s="27" t="s">
        <v>154</v>
      </c>
      <c r="F76" s="29"/>
    </row>
    <row r="77" spans="1:6" ht="14.5" customHeight="1" x14ac:dyDescent="0.35">
      <c r="A77" s="30" t="s">
        <v>36</v>
      </c>
      <c r="B77" s="27" t="s">
        <v>88</v>
      </c>
      <c r="C77" s="27" t="s">
        <v>89</v>
      </c>
      <c r="D77" s="27" t="s">
        <v>90</v>
      </c>
      <c r="E77" s="27" t="s">
        <v>91</v>
      </c>
      <c r="F77" s="29" t="s">
        <v>135</v>
      </c>
    </row>
    <row r="78" spans="1:6" x14ac:dyDescent="0.35">
      <c r="A78" s="30"/>
      <c r="B78" s="27" t="s">
        <v>155</v>
      </c>
      <c r="C78" s="27" t="s">
        <v>156</v>
      </c>
      <c r="D78" s="27" t="s">
        <v>157</v>
      </c>
      <c r="E78" s="27" t="s">
        <v>158</v>
      </c>
      <c r="F78" s="29"/>
    </row>
    <row r="79" spans="1:6" ht="14.5" customHeight="1" x14ac:dyDescent="0.35">
      <c r="A79" s="30" t="s">
        <v>37</v>
      </c>
      <c r="B79" s="27" t="s">
        <v>92</v>
      </c>
      <c r="C79" s="27" t="s">
        <v>93</v>
      </c>
      <c r="D79" s="27" t="s">
        <v>94</v>
      </c>
      <c r="E79" s="27" t="s">
        <v>95</v>
      </c>
      <c r="F79" s="29" t="s">
        <v>135</v>
      </c>
    </row>
    <row r="80" spans="1:6" x14ac:dyDescent="0.35">
      <c r="A80" s="30"/>
      <c r="B80" s="27" t="s">
        <v>159</v>
      </c>
      <c r="C80" s="27" t="s">
        <v>160</v>
      </c>
      <c r="D80" s="27" t="s">
        <v>161</v>
      </c>
      <c r="E80" s="27" t="s">
        <v>162</v>
      </c>
      <c r="F80" s="29"/>
    </row>
    <row r="82" spans="1:6" x14ac:dyDescent="0.35">
      <c r="A82" s="25"/>
      <c r="B82" s="25" t="s">
        <v>96</v>
      </c>
      <c r="C82" s="25" t="s">
        <v>97</v>
      </c>
      <c r="D82" s="25" t="s">
        <v>98</v>
      </c>
      <c r="E82" s="25" t="s">
        <v>99</v>
      </c>
      <c r="F82" s="25" t="s">
        <v>34</v>
      </c>
    </row>
    <row r="83" spans="1:6" ht="14.5" customHeight="1" x14ac:dyDescent="0.35">
      <c r="A83" s="28" t="s">
        <v>35</v>
      </c>
      <c r="B83" s="27" t="s">
        <v>100</v>
      </c>
      <c r="C83" s="27" t="s">
        <v>101</v>
      </c>
      <c r="D83" s="27" t="s">
        <v>102</v>
      </c>
      <c r="E83" s="27" t="s">
        <v>103</v>
      </c>
      <c r="F83" s="29" t="s">
        <v>104</v>
      </c>
    </row>
    <row r="84" spans="1:6" x14ac:dyDescent="0.35">
      <c r="A84" s="28"/>
      <c r="B84" s="27" t="s">
        <v>136</v>
      </c>
      <c r="C84" s="27" t="s">
        <v>137</v>
      </c>
      <c r="D84" s="27" t="s">
        <v>138</v>
      </c>
      <c r="E84" s="27" t="s">
        <v>139</v>
      </c>
      <c r="F84" s="29"/>
    </row>
    <row r="85" spans="1:6" ht="14.5" customHeight="1" x14ac:dyDescent="0.35">
      <c r="A85" s="30" t="s">
        <v>37</v>
      </c>
      <c r="B85" s="27" t="s">
        <v>105</v>
      </c>
      <c r="C85" s="27" t="s">
        <v>106</v>
      </c>
      <c r="D85" s="27" t="s">
        <v>107</v>
      </c>
      <c r="E85" s="27" t="s">
        <v>108</v>
      </c>
      <c r="F85" s="29" t="s">
        <v>104</v>
      </c>
    </row>
    <row r="86" spans="1:6" x14ac:dyDescent="0.35">
      <c r="A86" s="30"/>
      <c r="B86" s="27" t="s">
        <v>163</v>
      </c>
      <c r="C86" s="27" t="s">
        <v>164</v>
      </c>
      <c r="D86" s="27" t="s">
        <v>165</v>
      </c>
      <c r="E86" s="27" t="s">
        <v>166</v>
      </c>
      <c r="F86" s="29"/>
    </row>
  </sheetData>
  <mergeCells count="125">
    <mergeCell ref="A2:A4"/>
    <mergeCell ref="B2:B4"/>
    <mergeCell ref="C2:C4"/>
    <mergeCell ref="D2:D4"/>
    <mergeCell ref="E2:E4"/>
    <mergeCell ref="A5:A7"/>
    <mergeCell ref="B5:B7"/>
    <mergeCell ref="C5:C7"/>
    <mergeCell ref="D5:D7"/>
    <mergeCell ref="E5:E7"/>
    <mergeCell ref="A8:A10"/>
    <mergeCell ref="B8:B10"/>
    <mergeCell ref="C8:C10"/>
    <mergeCell ref="D8:D10"/>
    <mergeCell ref="E8:E10"/>
    <mergeCell ref="A11:A13"/>
    <mergeCell ref="B11:B13"/>
    <mergeCell ref="C11:C13"/>
    <mergeCell ref="D11:D13"/>
    <mergeCell ref="E11:E13"/>
    <mergeCell ref="A14:A16"/>
    <mergeCell ref="B14:B16"/>
    <mergeCell ref="C14:C16"/>
    <mergeCell ref="D14:D16"/>
    <mergeCell ref="E14:E16"/>
    <mergeCell ref="A17:A19"/>
    <mergeCell ref="B17:B19"/>
    <mergeCell ref="C17:C19"/>
    <mergeCell ref="D17:D19"/>
    <mergeCell ref="E17:E19"/>
    <mergeCell ref="A20:A22"/>
    <mergeCell ref="B20:B22"/>
    <mergeCell ref="C20:C22"/>
    <mergeCell ref="D20:D22"/>
    <mergeCell ref="E20:E22"/>
    <mergeCell ref="A23:A25"/>
    <mergeCell ref="B23:B25"/>
    <mergeCell ref="C23:C25"/>
    <mergeCell ref="D23:D25"/>
    <mergeCell ref="E23:E25"/>
    <mergeCell ref="A26:A28"/>
    <mergeCell ref="B26:B28"/>
    <mergeCell ref="C26:C28"/>
    <mergeCell ref="D26:D28"/>
    <mergeCell ref="E26:E28"/>
    <mergeCell ref="A29:A31"/>
    <mergeCell ref="B29:B31"/>
    <mergeCell ref="C29:C31"/>
    <mergeCell ref="D29:D31"/>
    <mergeCell ref="E29:E31"/>
    <mergeCell ref="A40:A42"/>
    <mergeCell ref="B40:B42"/>
    <mergeCell ref="C40:C42"/>
    <mergeCell ref="D40:D42"/>
    <mergeCell ref="E40:E42"/>
    <mergeCell ref="A32:A34"/>
    <mergeCell ref="B32:B34"/>
    <mergeCell ref="C32:C34"/>
    <mergeCell ref="D32:D34"/>
    <mergeCell ref="E32:E34"/>
    <mergeCell ref="A35:A37"/>
    <mergeCell ref="B35:B37"/>
    <mergeCell ref="C35:C37"/>
    <mergeCell ref="D35:D37"/>
    <mergeCell ref="E35:E37"/>
    <mergeCell ref="A43:A45"/>
    <mergeCell ref="B43:B45"/>
    <mergeCell ref="C43:C45"/>
    <mergeCell ref="D43:D45"/>
    <mergeCell ref="E43:E45"/>
    <mergeCell ref="A46:A48"/>
    <mergeCell ref="B46:B48"/>
    <mergeCell ref="C46:C48"/>
    <mergeCell ref="D46:D48"/>
    <mergeCell ref="E46:E48"/>
    <mergeCell ref="A49:A51"/>
    <mergeCell ref="B49:B51"/>
    <mergeCell ref="C49:C51"/>
    <mergeCell ref="D49:D51"/>
    <mergeCell ref="E49:E51"/>
    <mergeCell ref="A52:A54"/>
    <mergeCell ref="B52:B54"/>
    <mergeCell ref="C52:C54"/>
    <mergeCell ref="D52:D54"/>
    <mergeCell ref="E52:E54"/>
    <mergeCell ref="A55:A57"/>
    <mergeCell ref="B55:B57"/>
    <mergeCell ref="C55:C57"/>
    <mergeCell ref="D55:D57"/>
    <mergeCell ref="E55:E57"/>
    <mergeCell ref="A58:A60"/>
    <mergeCell ref="B58:B60"/>
    <mergeCell ref="C58:C60"/>
    <mergeCell ref="D58:D60"/>
    <mergeCell ref="E58:E60"/>
    <mergeCell ref="A61:A63"/>
    <mergeCell ref="B61:B63"/>
    <mergeCell ref="C61:C63"/>
    <mergeCell ref="D61:D63"/>
    <mergeCell ref="E61:E63"/>
    <mergeCell ref="A64:A66"/>
    <mergeCell ref="B64:B66"/>
    <mergeCell ref="C64:C66"/>
    <mergeCell ref="D64:D66"/>
    <mergeCell ref="E64:E66"/>
    <mergeCell ref="A67:A69"/>
    <mergeCell ref="B67:B69"/>
    <mergeCell ref="C67:C69"/>
    <mergeCell ref="D67:D69"/>
    <mergeCell ref="E67:E69"/>
    <mergeCell ref="A70:A72"/>
    <mergeCell ref="B70:B72"/>
    <mergeCell ref="C70:C72"/>
    <mergeCell ref="D70:D72"/>
    <mergeCell ref="E70:E72"/>
    <mergeCell ref="A83:A84"/>
    <mergeCell ref="F83:F84"/>
    <mergeCell ref="A85:A86"/>
    <mergeCell ref="F85:F86"/>
    <mergeCell ref="A75:A76"/>
    <mergeCell ref="F75:F76"/>
    <mergeCell ref="A77:A78"/>
    <mergeCell ref="F77:F78"/>
    <mergeCell ref="A79:A80"/>
    <mergeCell ref="F79:F80"/>
  </mergeCells>
  <hyperlinks>
    <hyperlink ref="B2" r:id="rId1" tooltip="fiche de la pièce Lingot 1 Kg" display="/cours-or-prix-de-l-or/lingot-1-kg/"/>
    <hyperlink ref="B5" r:id="rId2" tooltip="fiche de la pièce Lingotin 500g" display="/cours-or-prix-de-l-or/lingotin-500g/"/>
    <hyperlink ref="B8" r:id="rId3" tooltip="fiche de la pièce Lingotin 250g" display="/cours-or-prix-de-l-or/lingotin-250g/"/>
    <hyperlink ref="B11" r:id="rId4" tooltip="fiche de la pièce Napoléon" display="/cours-or-prix-de-l-or/napoleon-or-20-francs-louis-or/"/>
    <hyperlink ref="B14" r:id="rId5" tooltip="fiche de la pièce 20 Francs Suisses" display="/cours-or-prix-de-l-or/20-francs-suisses/"/>
    <hyperlink ref="B17" r:id="rId6" tooltip="fiche de la pièce Souverain" display="/cours-or-prix-de-l-or/souverain/"/>
    <hyperlink ref="B20" r:id="rId7" tooltip="fiche de la pièce Elisabeth II" display="/cours-or-prix-de-l-or/elisabeth-ii/"/>
    <hyperlink ref="B23" r:id="rId8" tooltip="fiche de la pièce 20 $ US" display="/cours-or-prix-de-l-or/20-us/"/>
    <hyperlink ref="B26" r:id="rId9" tooltip="fiche de la pièce 10 $ US" display="/cours-or-prix-de-l-or/10-us/"/>
    <hyperlink ref="B29" r:id="rId10" tooltip="fiche de la pièce 5 $ US" display="/cours-or-prix-de-l-or/5-us/"/>
    <hyperlink ref="B32" r:id="rId11" tooltip="fiche de la pièce 50 Pesos" display="/cours-or-prix-de-l-or/50-pesos/"/>
    <hyperlink ref="B35" r:id="rId12" tooltip="fiche de la pièce Reichmark" display="/cours-or-prix-de-l-or/reichmark/"/>
    <hyperlink ref="B40" r:id="rId13" tooltip="fiche de la pièce Once d'Or (J.P.Gaultier)" display="/cours-or-prix-de-l-or/once-d-or-jp-gaultier/"/>
    <hyperlink ref="B43" r:id="rId14" tooltip="fiche de la pièce Lingotin 100g" display="/cours-or-prix-de-l-or/lingotin-100g/"/>
    <hyperlink ref="B46" r:id="rId15" tooltip="fiche de la pièce Lingotin 50g" display="/cours-or-prix-de-l-or/lingotin-50g/"/>
    <hyperlink ref="B49" r:id="rId16" tooltip="fiche de la pièce Lingotin 20g" display="/cours-or-prix-de-l-or/lingotin-20g/"/>
    <hyperlink ref="B52" r:id="rId17" tooltip="fiche de la pièce Lingotin 10g" display="/cours-or-prix-de-l-or/lingotin-10g/"/>
    <hyperlink ref="B55" r:id="rId18" tooltip="fiche de la pièce Demi Napoléon" display="/cours-or-prix-de-l-or/demi-napoleon/"/>
    <hyperlink ref="B58" r:id="rId19" tooltip="fiche de la pièce Krugerrand" display="/cours-or-prix-de-l-or/krugerrand/"/>
    <hyperlink ref="B61" r:id="rId20" tooltip="fiche de la pièce Demi Souverain" display="/cours-or-prix-de-l-or/demi-souverain/"/>
    <hyperlink ref="B64" r:id="rId21" tooltip="fiche de la pièce 10 Florins" display="/cours-or-prix-de-l-or/10-florins/"/>
    <hyperlink ref="B67" r:id="rId22" tooltip="fiche de la pièce 20 Francs Tunisie" display="/cours-or-prix-de-l-or/20-francs-tunisie/"/>
    <hyperlink ref="B70" r:id="rId23" tooltip="fiche de la pièce Union Latine" display="/cours-or-prix-de-l-or/union-latine/"/>
    <hyperlink ref="A75" r:id="rId24" tooltip="fiche de l'Once d'Or de New-York City" display="/once-or-nyc/"/>
    <hyperlink ref="A83" r:id="rId25" tooltip="fiche de l'Once d'Or de Londres" display="/once-or-londres/"/>
  </hyperlinks>
  <pageMargins left="0.7" right="0.7" top="0.75" bottom="0.75" header="0.3" footer="0.3"/>
  <drawing r:id="rId2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0" tint="-0.14999847407452621"/>
  </sheetPr>
  <dimension ref="A1:D4"/>
  <sheetViews>
    <sheetView workbookViewId="0"/>
  </sheetViews>
  <sheetFormatPr baseColWidth="10" defaultRowHeight="14.5" x14ac:dyDescent="0.35"/>
  <cols>
    <col min="1" max="1" width="16.08984375" customWidth="1"/>
    <col min="2" max="4" width="32.81640625" customWidth="1"/>
  </cols>
  <sheetData>
    <row r="1" spans="1:4" x14ac:dyDescent="0.35">
      <c r="B1" s="17" t="s">
        <v>112</v>
      </c>
      <c r="C1" s="18" t="s">
        <v>113</v>
      </c>
      <c r="D1" s="18" t="s">
        <v>114</v>
      </c>
    </row>
    <row r="2" spans="1:4" x14ac:dyDescent="0.35">
      <c r="B2" s="17" t="s">
        <v>115</v>
      </c>
      <c r="C2" s="18" t="s">
        <v>116</v>
      </c>
      <c r="D2" s="18" t="s">
        <v>117</v>
      </c>
    </row>
    <row r="3" spans="1:4" x14ac:dyDescent="0.35">
      <c r="A3" s="19"/>
      <c r="B3" s="20" t="s">
        <v>118</v>
      </c>
      <c r="C3" s="19" t="s">
        <v>119</v>
      </c>
      <c r="D3" s="19" t="s">
        <v>120</v>
      </c>
    </row>
    <row r="4" spans="1:4" x14ac:dyDescent="0.35">
      <c r="A4" t="s">
        <v>38</v>
      </c>
      <c r="B4" s="22">
        <v>223.9</v>
      </c>
      <c r="C4" s="23">
        <v>220.8</v>
      </c>
      <c r="D4" s="23">
        <v>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Requetes</vt:lpstr>
      <vt:lpstr>Calculs</vt:lpstr>
      <vt:lpstr>Temp des Cours</vt:lpstr>
      <vt:lpstr>Temp Napoléon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2019-06-09T15:39:43Z</dcterms:modified>
</cp:coreProperties>
</file>