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370" windowHeight="72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 a="1"/>
  <c r="H5" i="1" s="1"/>
  <c r="H6" i="1" a="1"/>
  <c r="H6" i="1"/>
  <c r="H7" i="1" a="1"/>
  <c r="H7" i="1" s="1"/>
  <c r="H8" i="1" a="1"/>
  <c r="H8" i="1"/>
  <c r="H9" i="1" a="1"/>
  <c r="H9" i="1" s="1"/>
  <c r="H11" i="1" a="1"/>
  <c r="H11" i="1" s="1"/>
  <c r="H12" i="1" a="1"/>
  <c r="H12" i="1" s="1"/>
  <c r="H13" i="1" a="1"/>
  <c r="H13" i="1" s="1"/>
  <c r="H14" i="1" a="1"/>
  <c r="H14" i="1"/>
  <c r="H15" i="1" a="1"/>
  <c r="H15" i="1" s="1"/>
  <c r="H16" i="1" a="1"/>
  <c r="H16" i="1"/>
  <c r="H17" i="1" a="1"/>
  <c r="H17" i="1" s="1"/>
  <c r="H10" i="1" a="1"/>
  <c r="H10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5" i="1" a="1"/>
  <c r="C5" i="1" s="1"/>
  <c r="C6" i="1" a="1"/>
  <c r="C6" i="1" s="1"/>
  <c r="C7" i="1" a="1"/>
  <c r="C7" i="1" s="1"/>
  <c r="C8" i="1" a="1"/>
  <c r="C8" i="1" s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I17" i="1" l="1"/>
  <c r="I7" i="1" l="1"/>
  <c r="I8" i="1"/>
  <c r="I9" i="1"/>
  <c r="I11" i="1"/>
  <c r="I12" i="1"/>
  <c r="I14" i="1"/>
  <c r="I15" i="1"/>
  <c r="I16" i="1"/>
  <c r="I10" i="1" l="1"/>
  <c r="I13" i="1" l="1"/>
  <c r="I6" i="1"/>
  <c r="I5" i="1"/>
</calcChain>
</file>

<file path=xl/sharedStrings.xml><?xml version="1.0" encoding="utf-8"?>
<sst xmlns="http://schemas.openxmlformats.org/spreadsheetml/2006/main" count="20" uniqueCount="20">
  <si>
    <t>Niveau</t>
  </si>
  <si>
    <t>Quantité totale</t>
  </si>
  <si>
    <t>ENS COMPLET</t>
  </si>
  <si>
    <t>S/E 1</t>
  </si>
  <si>
    <t>PU 1</t>
  </si>
  <si>
    <t>PU 2</t>
  </si>
  <si>
    <t>PU 3</t>
  </si>
  <si>
    <t>S/E 2</t>
  </si>
  <si>
    <t>PU 4</t>
  </si>
  <si>
    <t>PU 5</t>
  </si>
  <si>
    <t>S/E 3</t>
  </si>
  <si>
    <t>PU 6</t>
  </si>
  <si>
    <t>PU 7</t>
  </si>
  <si>
    <t xml:space="preserve">PU 8 </t>
  </si>
  <si>
    <t>Masse unitaire</t>
  </si>
  <si>
    <t>Nb de sous-ensembles</t>
  </si>
  <si>
    <t>Coefficient</t>
  </si>
  <si>
    <t>Désignation</t>
  </si>
  <si>
    <t>Masse totale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</si>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</sst>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4" xfId="0" applyBorder="1"/>
    <xf numFmtId="0" fontId="1" fillId="0" borderId="5" xfId="0" applyFont="1" applyBorder="1"/>
    <xf numFmtId="0" fontId="0" fillId="0" borderId="5" xfId="0" applyBorder="1"/>
    <xf numFmtId="0" fontId="1" fillId="0" borderId="6" xfId="0" applyFont="1" applyBorder="1"/>
    <xf numFmtId="0" fontId="0" fillId="0" borderId="2" xfId="0" applyFill="1" applyBorder="1"/>
    <xf numFmtId="0" fontId="1" fillId="0" borderId="1" xfId="0" applyFont="1" applyFill="1" applyBorder="1"/>
    <xf numFmtId="0" fontId="0" fillId="0" borderId="1" xfId="0" applyFill="1" applyBorder="1"/>
    <xf numFmtId="0" fontId="1" fillId="0" borderId="3" xfId="0" applyFont="1" applyFill="1" applyBorder="1"/>
    <xf numFmtId="0" fontId="0" fillId="0" borderId="0" xfId="0" applyFill="1"/>
    <xf numFmtId="0" fontId="0" fillId="0" borderId="7" xfId="0" applyFill="1" applyBorder="1"/>
    <xf numFmtId="0" fontId="0" fillId="0" borderId="8" xfId="0" applyFill="1" applyBorder="1"/>
    <xf numFmtId="0" fontId="1" fillId="0" borderId="9" xfId="0" applyFont="1" applyFill="1" applyBorder="1"/>
  </cellXfs>
  <cellStyles count="1">
    <cellStyle name="Normal" xfId="0" builtinId="0"/>
  </cellStyles>
  <dxfs count="39"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I17" totalsRowShown="0" headerRowDxfId="38" dataDxfId="36" headerRowBorderDxfId="37" tableBorderDxfId="35" totalsRowBorderDxfId="34">
  <autoFilter ref="B4:I17"/>
  <tableColumns count="8">
    <tableColumn id="1" name="Coefficient" dataDxfId="33"/>
    <tableColumn id="2" name="Quantité totale" dataDxfId="32"/>
    <tableColumn id="3" name="Niveau" dataDxfId="31"/>
    <tableColumn id="4" name="Désignation" dataDxfId="30"/>
    <tableColumn id="5" name="Ligne" dataDxfId="10">
      <calculatedColumnFormula>ROW()-ROW(Tableau1[[#Headers],[Niveau]])</calculatedColumnFormula>
    </tableColumn>
    <tableColumn id="7" name="Masse unitaire" dataDxfId="29"/>
    <tableColumn id="10" name="Nb de sous-ensembles" dataDxfId="28">
      <calculatedColumnFormula array="1">MIN(IFERROR(IF(D5-{0;1;2;3;4;5;6;7}&gt;=0,MATCH(D5-{0;1;2;3;4;5;6;7},D6:D$16,0)-1,""),""))</calculatedColumnFormula>
    </tableColumn>
    <tableColumn id="9" name="Masse totale" dataDxfId="27">
      <calculatedColumnFormula>IFERROR(SUMPRODUCT(OFFSET(Tableau1[[#This Row],[Quantité totale]],1,0,Tableau1[[#This Row],[Nb de sous-ensembles]])*OFFSET(Tableau1[[#This Row],[Masse unitaire]],1,0,Tableau1[[#This Row],[Nb de sous-ensembles]])),Tableau1[[#This Row],[Masse unitaire]])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I17"/>
  <sheetViews>
    <sheetView tabSelected="1" workbookViewId="0">
      <selection activeCell="C5" sqref="C5"/>
    </sheetView>
  </sheetViews>
  <sheetFormatPr baseColWidth="10" defaultRowHeight="14.5" x14ac:dyDescent="0.35"/>
  <cols>
    <col min="2" max="2" width="14.6328125" bestFit="1" customWidth="1"/>
    <col min="3" max="3" width="15.6328125" bestFit="1" customWidth="1"/>
    <col min="4" max="4" width="8.81640625" bestFit="1" customWidth="1"/>
    <col min="5" max="5" width="13.36328125" bestFit="1" customWidth="1"/>
    <col min="6" max="6" width="7.36328125" bestFit="1" customWidth="1"/>
    <col min="7" max="7" width="15.36328125" bestFit="1" customWidth="1"/>
    <col min="8" max="8" width="21.90625" bestFit="1" customWidth="1"/>
    <col min="9" max="9" width="14.1796875" bestFit="1" customWidth="1"/>
  </cols>
  <sheetData>
    <row r="4" spans="2:9" x14ac:dyDescent="0.35">
      <c r="B4" s="1" t="s">
        <v>16</v>
      </c>
      <c r="C4" s="2" t="s">
        <v>1</v>
      </c>
      <c r="D4" s="3" t="s">
        <v>0</v>
      </c>
      <c r="E4" s="3" t="s">
        <v>17</v>
      </c>
      <c r="F4" s="3" t="s">
        <v>19</v>
      </c>
      <c r="G4" s="3" t="s">
        <v>14</v>
      </c>
      <c r="H4" s="2" t="s">
        <v>15</v>
      </c>
      <c r="I4" s="4" t="s">
        <v>18</v>
      </c>
    </row>
    <row r="5" spans="2:9" s="9" customFormat="1" x14ac:dyDescent="0.35">
      <c r="B5" s="5">
        <v>1</v>
      </c>
      <c r="C5" s="6">
        <f t="array" aca="1" ref="C5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1</v>
      </c>
      <c r="D5" s="7">
        <v>2</v>
      </c>
      <c r="E5" s="7" t="s">
        <v>2</v>
      </c>
      <c r="F5" s="7">
        <f>ROW()-ROW(Tableau1[[#Headers],[Niveau]])</f>
        <v>1</v>
      </c>
      <c r="G5" s="7"/>
      <c r="H5" s="6">
        <f t="array" aca="1" ref="H5" ca="1">MIN(IFERROR(IF(Tableau1[[#This Row],[Niveau]]-{0;1;2;3;4;5;6;7}&gt;=0,MATCH(Tableau1[[#This Row],[Niveau]]-{0;1;2;3;4;5;6;7},OFFSET(Tableau1[[#This Row],[Niveau]],1,,MAX(Tableau1[Ligne])-Tableau1[[#This Row],[Ligne]]),0)-1,""),""))</f>
        <v>11</v>
      </c>
      <c r="I5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4169.514000000001</v>
      </c>
    </row>
    <row r="6" spans="2:9" s="9" customFormat="1" x14ac:dyDescent="0.35">
      <c r="B6" s="5">
        <v>2</v>
      </c>
      <c r="C6" s="6">
        <f t="array" aca="1" ref="C6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2</v>
      </c>
      <c r="D6" s="7">
        <v>3</v>
      </c>
      <c r="E6" s="7" t="s">
        <v>3</v>
      </c>
      <c r="F6" s="7">
        <f>ROW()-ROW(Tableau1[[#Headers],[Niveau]])</f>
        <v>2</v>
      </c>
      <c r="G6" s="7"/>
      <c r="H6" s="6">
        <f t="array" aca="1" ref="H6" ca="1">MIN(IFERROR(IF(Tableau1[[#This Row],[Niveau]]-{0;1;2;3;4;5;6;7}&gt;=0,MATCH(Tableau1[[#This Row],[Niveau]]-{0;1;2;3;4;5;6;7},OFFSET(Tableau1[[#This Row],[Niveau]],1,,MAX(Tableau1[Ligne])-Tableau1[[#This Row],[Ligne]]),0)-1,""),""))</f>
        <v>3</v>
      </c>
      <c r="I6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2578.44</v>
      </c>
    </row>
    <row r="7" spans="2:9" s="9" customFormat="1" x14ac:dyDescent="0.35">
      <c r="B7" s="5">
        <v>1</v>
      </c>
      <c r="C7" s="6">
        <f t="array" aca="1" ref="C7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2</v>
      </c>
      <c r="D7" s="7">
        <v>4</v>
      </c>
      <c r="E7" s="7" t="s">
        <v>4</v>
      </c>
      <c r="F7" s="7">
        <f>ROW()-ROW(Tableau1[[#Headers],[Niveau]])</f>
        <v>3</v>
      </c>
      <c r="G7" s="7">
        <v>1176.32</v>
      </c>
      <c r="H7" s="6">
        <f t="array" aca="1" ref="H7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I7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1176.32</v>
      </c>
    </row>
    <row r="8" spans="2:9" s="9" customFormat="1" x14ac:dyDescent="0.35">
      <c r="B8" s="5">
        <v>1</v>
      </c>
      <c r="C8" s="6">
        <f t="array" aca="1" ref="C8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2</v>
      </c>
      <c r="D8" s="7">
        <v>4</v>
      </c>
      <c r="E8" s="7" t="s">
        <v>5</v>
      </c>
      <c r="F8" s="7">
        <f>ROW()-ROW(Tableau1[[#Headers],[Niveau]])</f>
        <v>4</v>
      </c>
      <c r="G8" s="7">
        <v>112</v>
      </c>
      <c r="H8" s="6">
        <f t="array" aca="1" ref="H8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I8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112</v>
      </c>
    </row>
    <row r="9" spans="2:9" s="9" customFormat="1" x14ac:dyDescent="0.35">
      <c r="B9" s="5">
        <v>1</v>
      </c>
      <c r="C9" s="6">
        <f t="array" aca="1" ref="C9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2</v>
      </c>
      <c r="D9" s="7">
        <v>4</v>
      </c>
      <c r="E9" s="7" t="s">
        <v>6</v>
      </c>
      <c r="F9" s="7">
        <f>ROW()-ROW(Tableau1[[#Headers],[Niveau]])</f>
        <v>5</v>
      </c>
      <c r="G9" s="7">
        <v>0.9</v>
      </c>
      <c r="H9" s="6">
        <f t="array" aca="1" ref="H9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I9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0.9</v>
      </c>
    </row>
    <row r="10" spans="2:9" s="9" customFormat="1" x14ac:dyDescent="0.35">
      <c r="B10" s="5">
        <v>1</v>
      </c>
      <c r="C10" s="6">
        <f t="array" aca="1" ref="C10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1</v>
      </c>
      <c r="D10" s="7">
        <v>3</v>
      </c>
      <c r="E10" s="7" t="s">
        <v>7</v>
      </c>
      <c r="F10" s="7">
        <f>ROW()-ROW(Tableau1[[#Headers],[Niveau]])</f>
        <v>6</v>
      </c>
      <c r="G10" s="7"/>
      <c r="H10" s="6">
        <f t="array" aca="1" ref="H10" ca="1">MIN(IFERROR(IF(Tableau1[[#This Row],[Niveau]]-{0;1;2;3;4;5;6;7}&gt;=0,MATCH(Tableau1[[#This Row],[Niveau]]-{0;1;2;3;4;5;6;7},OFFSET(Tableau1[[#This Row],[Niveau]],1,,MAX(Tableau1[Ligne])-Tableau1[[#This Row],[Ligne]]),0)-1,""),""))</f>
        <v>2</v>
      </c>
      <c r="I10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536.89800000000002</v>
      </c>
    </row>
    <row r="11" spans="2:9" s="9" customFormat="1" x14ac:dyDescent="0.35">
      <c r="B11" s="5">
        <v>1</v>
      </c>
      <c r="C11" s="6">
        <f t="array" aca="1" ref="C11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1</v>
      </c>
      <c r="D11" s="7">
        <v>4</v>
      </c>
      <c r="E11" s="7" t="s">
        <v>8</v>
      </c>
      <c r="F11" s="7">
        <f>ROW()-ROW(Tableau1[[#Headers],[Niveau]])</f>
        <v>7</v>
      </c>
      <c r="G11" s="7">
        <v>533.27</v>
      </c>
      <c r="H11" s="6">
        <f t="array" aca="1" ref="H11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I11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533.27</v>
      </c>
    </row>
    <row r="12" spans="2:9" s="9" customFormat="1" x14ac:dyDescent="0.35">
      <c r="B12" s="5">
        <v>4</v>
      </c>
      <c r="C12" s="6">
        <f t="array" aca="1" ref="C12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4</v>
      </c>
      <c r="D12" s="7">
        <v>4</v>
      </c>
      <c r="E12" s="7" t="s">
        <v>9</v>
      </c>
      <c r="F12" s="7">
        <f>ROW()-ROW(Tableau1[[#Headers],[Niveau]])</f>
        <v>8</v>
      </c>
      <c r="G12" s="7">
        <v>0.90700000000000003</v>
      </c>
      <c r="H12" s="6">
        <f t="array" aca="1" ref="H12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I12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0.90700000000000003</v>
      </c>
    </row>
    <row r="13" spans="2:9" s="9" customFormat="1" x14ac:dyDescent="0.35">
      <c r="B13" s="5">
        <v>6</v>
      </c>
      <c r="C13" s="6">
        <f t="array" aca="1" ref="C13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6</v>
      </c>
      <c r="D13" s="7">
        <v>3</v>
      </c>
      <c r="E13" s="7" t="s">
        <v>10</v>
      </c>
      <c r="F13" s="7">
        <f>ROW()-ROW(Tableau1[[#Headers],[Niveau]])</f>
        <v>9</v>
      </c>
      <c r="G13" s="7"/>
      <c r="H13" s="6">
        <f t="array" aca="1" ref="H13" ca="1">MIN(IFERROR(IF(Tableau1[[#This Row],[Niveau]]-{0;1;2;3;4;5;6;7}&gt;=0,MATCH(Tableau1[[#This Row],[Niveau]]-{0;1;2;3;4;5;6;7},OFFSET(Tableau1[[#This Row],[Niveau]],1,,MAX(Tableau1[Ligne])-Tableau1[[#This Row],[Ligne]]),0)-1,""),""))</f>
        <v>3</v>
      </c>
      <c r="I13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1054.1760000000002</v>
      </c>
    </row>
    <row r="14" spans="2:9" s="9" customFormat="1" x14ac:dyDescent="0.35">
      <c r="B14" s="5">
        <v>1</v>
      </c>
      <c r="C14" s="6">
        <f t="array" aca="1" ref="C14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6</v>
      </c>
      <c r="D14" s="7">
        <v>4</v>
      </c>
      <c r="E14" s="7" t="s">
        <v>11</v>
      </c>
      <c r="F14" s="7">
        <f>ROW()-ROW(Tableau1[[#Headers],[Niveau]])</f>
        <v>10</v>
      </c>
      <c r="G14" s="7">
        <v>172.8</v>
      </c>
      <c r="H14" s="6">
        <f t="array" aca="1" ref="H14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I14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172.8</v>
      </c>
    </row>
    <row r="15" spans="2:9" s="9" customFormat="1" x14ac:dyDescent="0.35">
      <c r="B15" s="5">
        <v>2</v>
      </c>
      <c r="C15" s="6">
        <f t="array" aca="1" ref="C15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12</v>
      </c>
      <c r="D15" s="7">
        <v>4</v>
      </c>
      <c r="E15" s="7" t="s">
        <v>12</v>
      </c>
      <c r="F15" s="7">
        <f>ROW()-ROW(Tableau1[[#Headers],[Niveau]])</f>
        <v>11</v>
      </c>
      <c r="G15" s="7">
        <v>0.64500000000000002</v>
      </c>
      <c r="H15" s="6">
        <f t="array" aca="1" ref="H15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I15" s="8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0.64500000000000002</v>
      </c>
    </row>
    <row r="16" spans="2:9" s="9" customFormat="1" x14ac:dyDescent="0.35">
      <c r="B16" s="10">
        <v>1</v>
      </c>
      <c r="C16" s="6">
        <f t="array" aca="1" ref="C16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6</v>
      </c>
      <c r="D16" s="11">
        <v>4</v>
      </c>
      <c r="E16" s="11" t="s">
        <v>13</v>
      </c>
      <c r="F16" s="11">
        <f>ROW()-ROW(Tableau1[[#Headers],[Niveau]])</f>
        <v>12</v>
      </c>
      <c r="G16" s="11">
        <v>1.6060000000000001</v>
      </c>
      <c r="H16" s="6">
        <f t="array" aca="1" ref="H16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I16" s="12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1.6060000000000001</v>
      </c>
    </row>
    <row r="17" spans="2:9" s="9" customFormat="1" x14ac:dyDescent="0.35">
      <c r="B17" s="10"/>
      <c r="C17" s="6">
        <f t="array" aca="1" ref="C17" ca="1">IFERROR(INDEX(Tableau1[Coefficient],MAX(IF(OFFSET(Tableau1[[#Headers],[Niveau]],1,,Tableau1[[#This Row],[Ligne]]-1)&lt;Tableau1[[#This Row],[Niveau]],ROW(OFFSET(Tableau1[[#Headers],[Niveau]],1,,Tableau1[[#This Row],[Ligne]]-1))-ROW(Tableau1[[#Headers],[Quantité totale]]))))*Tableau1[[#This Row],[Coefficient]],Tableau1[[#This Row],[Coefficient]])</f>
        <v>0</v>
      </c>
      <c r="D17" s="11">
        <v>2</v>
      </c>
      <c r="E17" s="11"/>
      <c r="F17" s="11">
        <f>ROW()-ROW(Tableau1[[#Headers],[Niveau]])</f>
        <v>13</v>
      </c>
      <c r="G17" s="11"/>
      <c r="H17" s="6">
        <f t="array" aca="1" ref="H17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I17" s="12">
        <f ca="1">IFERROR(SUMPRODUCT(OFFSET(Tableau1[[#This Row],[Quantité totale]],1,0,Tableau1[[#This Row],[Nb de sous-ensembles]])*OFFSET(Tableau1[[#This Row],[Masse unitaire]],1,0,Tableau1[[#This Row],[Nb de sous-ensembles]])),Tableau1[[#This Row],[Masse unitaire]])</f>
        <v>0</v>
      </c>
    </row>
  </sheetData>
  <conditionalFormatting sqref="B5:E17 G5:I17">
    <cfRule type="expression" dxfId="5" priority="3">
      <formula>$D5=3</formula>
    </cfRule>
    <cfRule type="expression" dxfId="4" priority="4">
      <formula>$D5=2</formula>
    </cfRule>
  </conditionalFormatting>
  <conditionalFormatting sqref="F5:F17">
    <cfRule type="expression" dxfId="14" priority="1">
      <formula>$D5=3</formula>
    </cfRule>
    <cfRule type="expression" dxfId="13" priority="2">
      <formula>$D5=2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jeanmichel.poinin</dc:creator>
  <cp:lastModifiedBy>Michel</cp:lastModifiedBy>
  <dcterms:created xsi:type="dcterms:W3CDTF">2020-04-01T15:30:24Z</dcterms:created>
  <dcterms:modified xsi:type="dcterms:W3CDTF">2020-04-02T11:50:54Z</dcterms:modified>
</cp:coreProperties>
</file>